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Desktop\Machine learinng\Excel &amp; Power quary\MY EXCEL FILES\"/>
    </mc:Choice>
  </mc:AlternateContent>
  <xr:revisionPtr revIDLastSave="0" documentId="13_ncr:1_{886F1B31-E85E-45ED-A670-42208BFAF18A}" xr6:coauthVersionLast="47" xr6:coauthVersionMax="47" xr10:uidLastSave="{00000000-0000-0000-0000-000000000000}"/>
  <bookViews>
    <workbookView xWindow="-108" yWindow="-108" windowWidth="23256" windowHeight="13896" activeTab="2" xr2:uid="{00000000-000D-0000-FFFF-FFFF00000000}"/>
  </bookViews>
  <sheets>
    <sheet name="Sales_Data" sheetId="1" r:id="rId1"/>
    <sheet name="Pivot Table" sheetId="5" r:id="rId2"/>
    <sheet name="Dashboard" sheetId="2" r:id="rId3"/>
    <sheet name="Sheet1" sheetId="6" r:id="rId4"/>
    <sheet name="Sheet3" sheetId="8" r:id="rId5"/>
  </sheets>
  <definedNames>
    <definedName name="_xlcn.WorksheetConnection_Table1" hidden="1">Table1[]</definedName>
    <definedName name="Clothing">Sheet3!$F$3:$F$5</definedName>
    <definedName name="Electronics">Sheet3!$E$3:$E$5</definedName>
    <definedName name="Furniture">Sheet3!$C$3:$C$5</definedName>
    <definedName name="Laptop">CHOOSE(Sheet1!XEZ1048567,Furniture,Clothing,Office_Supplies,Electronics)</definedName>
    <definedName name="Office_Supplies">Sheet3!$D$3:$D$5</definedName>
    <definedName name="Slicer_Month">#N/A</definedName>
    <definedName name="Slicer_Year">#N/A</definedName>
    <definedName name="Sub_Category">_xlfn.UNIQUE(_xlfn._xlws.FILTER(Sales_Data!E4:E2202,Sales_Data!D4:D2202=Sheet3!XFC1048576,"NA"))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0" i="6" l="1" a="1"/>
  <c r="M20" i="6" s="1"/>
  <c r="O20" i="6" a="1"/>
  <c r="O20" i="6" s="1"/>
  <c r="F3" i="8" a="1"/>
  <c r="F3" i="8" s="1"/>
  <c r="E3" i="8" a="1"/>
  <c r="E3" i="8" s="1"/>
  <c r="E8" i="8" s="1" a="1"/>
  <c r="E8" i="8" s="1"/>
  <c r="D3" i="8" a="1"/>
  <c r="D3" i="8" s="1"/>
  <c r="C3" i="8" a="1"/>
  <c r="C3" i="8" s="1"/>
  <c r="N27" i="6"/>
  <c r="H3" i="5"/>
  <c r="N21" i="6"/>
  <c r="K3" i="5"/>
  <c r="N26" i="6"/>
  <c r="A106" i="2"/>
  <c r="N28" i="6"/>
  <c r="N30" i="6"/>
  <c r="N23" i="6"/>
  <c r="N20" i="6"/>
  <c r="N25" i="6"/>
  <c r="E3" i="5"/>
  <c r="K20" i="5"/>
  <c r="N22" i="6"/>
  <c r="N29" i="6"/>
  <c r="H20" i="5"/>
  <c r="N31" i="6"/>
  <c r="B19" i="5"/>
  <c r="N24" i="6"/>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 i="1"/>
  <c r="P3" i="1"/>
  <c r="O2"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37AD7F-D272-461A-AE2C-8FB3DCF394E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2184D57-E579-453F-9C94-9E63BD80929E}" name="WorksheetConnection_Table1" type="102" refreshedVersion="8" minRefreshableVersion="5">
    <extLst>
      <ext xmlns:x15="http://schemas.microsoft.com/office/spreadsheetml/2010/11/main" uri="{DE250136-89BD-433C-8126-D09CA5730AF9}">
        <x15:connection id="Table1">
          <x15:rangePr sourceName="_xlcn.WorksheetConnection_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<sst xmlns="http://schemas.openxmlformats.org/spreadsheetml/2006/main" count="15649" uniqueCount="2296">
  <si>
    <t>State</t>
  </si>
  <si>
    <t>City</t>
  </si>
  <si>
    <t>Category</t>
  </si>
  <si>
    <t>Sales</t>
  </si>
  <si>
    <t>Profit</t>
  </si>
  <si>
    <t>Quantity</t>
  </si>
  <si>
    <t>ORD00001</t>
  </si>
  <si>
    <t>Uttar Pradesh</t>
  </si>
  <si>
    <t>Furniture</t>
  </si>
  <si>
    <t>Table</t>
  </si>
  <si>
    <t>Returning</t>
  </si>
  <si>
    <t>UPI</t>
  </si>
  <si>
    <t>ORD00002</t>
  </si>
  <si>
    <t>Maharashtra</t>
  </si>
  <si>
    <t>Clothing</t>
  </si>
  <si>
    <t>Jacket</t>
  </si>
  <si>
    <t>New</t>
  </si>
  <si>
    <t>Net Banking</t>
  </si>
  <si>
    <t>ORD00003</t>
  </si>
  <si>
    <t>Office Supplies</t>
  </si>
  <si>
    <t>Pen</t>
  </si>
  <si>
    <t>ORD00004</t>
  </si>
  <si>
    <t>Notebook</t>
  </si>
  <si>
    <t>ORD00005</t>
  </si>
  <si>
    <t>Delhi</t>
  </si>
  <si>
    <t>Electronics</t>
  </si>
  <si>
    <t>Accessories</t>
  </si>
  <si>
    <t>Cash</t>
  </si>
  <si>
    <t>ORD00006</t>
  </si>
  <si>
    <t>Chair</t>
  </si>
  <si>
    <t>ORD00007</t>
  </si>
  <si>
    <t>Sofa</t>
  </si>
  <si>
    <t>ORD00008</t>
  </si>
  <si>
    <t>Karnataka</t>
  </si>
  <si>
    <t>Stapler</t>
  </si>
  <si>
    <t>Corporate</t>
  </si>
  <si>
    <t>Card</t>
  </si>
  <si>
    <t>ORD00009</t>
  </si>
  <si>
    <t>Jeans</t>
  </si>
  <si>
    <t>ORD00010</t>
  </si>
  <si>
    <t>ORD00011</t>
  </si>
  <si>
    <t>ORD00012</t>
  </si>
  <si>
    <t>Gujarat</t>
  </si>
  <si>
    <t>ORD00013</t>
  </si>
  <si>
    <t>ORD00014</t>
  </si>
  <si>
    <t>ORD00015</t>
  </si>
  <si>
    <t>Laptop</t>
  </si>
  <si>
    <t>ORD00016</t>
  </si>
  <si>
    <t>ORD00017</t>
  </si>
  <si>
    <t>ORD00018</t>
  </si>
  <si>
    <t>ORD00019</t>
  </si>
  <si>
    <t>Shirt</t>
  </si>
  <si>
    <t>ORD00020</t>
  </si>
  <si>
    <t>Mobile</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</si>
  <si>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</si>
  <si>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</si>
  <si>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</si>
  <si>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</si>
  <si>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</si>
  <si>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</si>
  <si>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</si>
  <si>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</si>
  <si>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</si>
  <si>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</si>
  <si>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</si>
  <si>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</si>
  <si>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</si>
  <si>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</si>
  <si>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</si>
  <si>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</si>
  <si>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</si>
  <si>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</si>
  <si>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</si>
  <si>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</si>
  <si>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</si>
  <si>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</si>
  <si>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</si>
  <si>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</si>
  <si>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</si>
  <si>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</si>
  <si>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</si>
  <si>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</si>
  <si>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</si>
  <si>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</si>
  <si>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</si>
  <si>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</si>
  <si>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</si>
  <si>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</si>
  <si>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</si>
  <si>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</si>
  <si>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</si>
  <si>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</si>
  <si>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</si>
  <si>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</si>
  <si>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</si>
  <si>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</si>
  <si>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</si>
  <si>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</si>
  <si>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</si>
  <si>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</si>
  <si>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</si>
  <si>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</si>
  <si>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</si>
  <si>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</si>
  <si>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</si>
  <si>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</si>
  <si>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</si>
  <si>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</si>
  <si>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</si>
  <si>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</si>
  <si>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</si>
  <si>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</si>
  <si>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</si>
  <si>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</si>
  <si>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</si>
  <si>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</si>
  <si>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</si>
  <si>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</si>
  <si>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</si>
  <si>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</si>
  <si>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</si>
  <si>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</si>
  <si>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</si>
  <si>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</si>
  <si>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</si>
  <si>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</si>
  <si>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</si>
  <si>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</si>
  <si>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</si>
  <si>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</si>
  <si>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</si>
  <si>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</si>
  <si>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</si>
  <si>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</si>
  <si>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</si>
  <si>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</si>
  <si>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</si>
  <si>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</si>
  <si>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</si>
  <si>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</si>
  <si>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</si>
  <si>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</si>
  <si>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</si>
  <si>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</si>
  <si>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</si>
  <si>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</si>
  <si>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</si>
  <si>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</si>
  <si>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</si>
  <si>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</si>
  <si>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</si>
  <si>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</si>
  <si>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</si>
  <si>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</si>
  <si>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</si>
  <si>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</si>
  <si>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</si>
  <si>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</si>
  <si>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</si>
  <si>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</si>
  <si>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</si>
  <si>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</si>
  <si>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</si>
  <si>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</si>
  <si>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</si>
  <si>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</si>
  <si>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</si>
  <si>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</si>
  <si>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</si>
  <si>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</si>
  <si>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</si>
  <si>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</si>
  <si>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</si>
  <si>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</si>
  <si>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</si>
  <si>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</si>
  <si>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</si>
  <si>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</si>
  <si>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</si>
  <si>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</si>
  <si>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</si>
  <si>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</si>
  <si>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</si>
  <si>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</si>
  <si>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</si>
  <si>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</si>
  <si>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</si>
  <si>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</si>
  <si>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</si>
  <si>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</si>
  <si>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</si>
  <si>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</si>
  <si>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</si>
  <si>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</si>
  <si>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</si>
  <si>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</si>
  <si>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</si>
  <si>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</si>
  <si>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</si>
  <si>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</si>
  <si>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</si>
  <si>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</si>
  <si>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</si>
  <si>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</si>
  <si>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</si>
  <si>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</si>
  <si>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</si>
  <si>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</si>
  <si>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</si>
  <si>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</si>
  <si>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</si>
  <si>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</si>
  <si>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</si>
  <si>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</si>
  <si>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</si>
  <si>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</si>
  <si>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</si>
  <si>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</si>
  <si>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</si>
  <si>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</si>
  <si>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</si>
  <si>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</si>
  <si>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</si>
  <si>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</si>
  <si>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</si>
  <si>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</si>
  <si>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</si>
  <si>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</si>
  <si>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</si>
  <si>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</si>
  <si>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</si>
  <si>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</si>
  <si>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</si>
  <si>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</si>
  <si>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</si>
  <si>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</si>
  <si>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</si>
  <si>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</si>
  <si>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</si>
  <si>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</si>
  <si>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</si>
  <si>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</si>
  <si>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</si>
  <si>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</si>
  <si>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</si>
  <si>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</si>
  <si>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</si>
  <si>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</si>
  <si>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</si>
  <si>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</si>
  <si>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</si>
  <si>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</si>
  <si>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</si>
  <si>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</si>
  <si>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</si>
  <si>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</si>
  <si>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</si>
  <si>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</si>
  <si>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</si>
  <si>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</si>
  <si>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</si>
  <si>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</si>
  <si>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</si>
  <si>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</si>
  <si>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</si>
  <si>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</si>
  <si>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</si>
  <si>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</si>
  <si>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</si>
  <si>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</si>
  <si>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</si>
  <si>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</si>
  <si>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</si>
  <si>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</si>
  <si>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</si>
  <si>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</si>
  <si>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</si>
  <si>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</si>
  <si>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</si>
  <si>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</si>
  <si>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</si>
  <si>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</si>
  <si>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</si>
  <si>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</si>
  <si>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</si>
  <si>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</si>
  <si>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</si>
  <si>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</si>
  <si>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</si>
  <si>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</si>
  <si>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</si>
  <si>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</si>
  <si>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</si>
  <si>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</si>
  <si>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</si>
  <si>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</si>
  <si>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</si>
  <si>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</si>
  <si>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</si>
  <si>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</si>
  <si>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</si>
  <si>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</si>
  <si>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</si>
  <si>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</si>
  <si>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</si>
  <si>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</si>
  <si>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</si>
  <si>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</si>
  <si>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</si>
  <si>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</si>
  <si>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</si>
  <si>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</si>
  <si>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</si>
  <si>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</si>
  <si>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</si>
  <si>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</si>
  <si>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</si>
  <si>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</si>
  <si>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</si>
  <si>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</si>
  <si>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</si>
  <si>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</si>
  <si>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</si>
  <si>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</si>
  <si>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</si>
  <si>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</si>
  <si>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</si>
  <si>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</si>
  <si>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</si>
  <si>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</si>
  <si>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</si>
  <si>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</si>
  <si>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</si>
  <si>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</si>
  <si>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</si>
  <si>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</si>
  <si>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</si>
  <si>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</si>
  <si>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</si>
  <si>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</si>
  <si>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</si>
  <si>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</si>
  <si>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</si>
  <si>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</si>
  <si>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</si>
  <si>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</si>
  <si>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</si>
  <si>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</si>
  <si>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</si>
  <si>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</si>
  <si>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</si>
  <si>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</si>
  <si>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</si>
  <si>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</si>
  <si>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</si>
  <si>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</si>
  <si>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</si>
  <si>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</si>
  <si>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</si>
  <si>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</si>
  <si>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</si>
  <si>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</si>
  <si>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</si>
  <si>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</si>
  <si>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</si>
  <si>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</si>
  <si>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</si>
  <si>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</si>
  <si>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</si>
  <si>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</si>
  <si>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</si>
  <si>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</si>
  <si>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</si>
  <si>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</si>
  <si>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</si>
  <si>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</si>
  <si>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</si>
  <si>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</si>
  <si>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</si>
  <si>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</si>
  <si>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</si>
  <si>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</si>
  <si>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</si>
  <si>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</si>
  <si>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</si>
  <si>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</si>
  <si>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</si>
  <si>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</si>
  <si>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</si>
  <si>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</si>
  <si>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</si>
  <si>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</si>
  <si>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</si>
  <si>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</si>
  <si>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</si>
  <si>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</si>
  <si>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</si>
  <si>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</si>
  <si>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</si>
  <si>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</si>
  <si>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</si>
  <si>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</si>
  <si>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</si>
  <si>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</si>
  <si>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</si>
  <si>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</si>
  <si>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</si>
  <si>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</si>
  <si>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</si>
  <si>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</si>
  <si>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</si>
  <si>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</si>
  <si>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</si>
  <si>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</si>
  <si>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</si>
  <si>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</si>
  <si>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</si>
  <si>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</si>
  <si>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</si>
  <si>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</si>
  <si>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</si>
  <si>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</si>
  <si>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</si>
  <si>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</si>
  <si>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</si>
  <si>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</si>
  <si>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</si>
  <si>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</si>
  <si>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</si>
  <si>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</si>
  <si>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</si>
  <si>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</si>
  <si>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</si>
  <si>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</si>
  <si>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</si>
  <si>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</si>
  <si>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</si>
  <si>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</si>
  <si>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</si>
  <si>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</si>
  <si>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</si>
  <si>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</si>
  <si>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</si>
  <si>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</si>
  <si>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</si>
  <si>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</si>
  <si>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</si>
  <si>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</si>
  <si>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</si>
  <si>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</si>
  <si>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</si>
  <si>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</si>
  <si>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</si>
  <si>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</si>
  <si>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</si>
  <si>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</si>
  <si>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</si>
  <si>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</si>
  <si>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</si>
  <si>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</si>
  <si>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</si>
  <si>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</si>
  <si>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</si>
  <si>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</si>
  <si>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</si>
  <si>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</si>
  <si>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</si>
  <si>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</si>
  <si>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</si>
  <si>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</si>
  <si>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</si>
  <si>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</si>
  <si>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</si>
  <si>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</si>
  <si>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</si>
  <si>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</si>
  <si>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</si>
  <si>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</si>
  <si>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</si>
  <si>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</si>
  <si>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</si>
  <si>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</si>
  <si>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</si>
  <si>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</si>
  <si>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</si>
  <si>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</si>
  <si>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</si>
  <si>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</si>
  <si>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</si>
  <si>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</si>
  <si>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</si>
  <si>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</si>
  <si>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</si>
  <si>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</si>
  <si>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</si>
  <si>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</si>
  <si>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</si>
  <si>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</si>
  <si>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</si>
  <si>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</si>
  <si>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</si>
  <si>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</si>
  <si>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</si>
  <si>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</si>
  <si>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</si>
  <si>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</si>
  <si>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</si>
  <si>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</si>
  <si>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</si>
  <si>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</si>
  <si>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</si>
  <si>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</si>
  <si>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</si>
  <si>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</si>
  <si>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</si>
  <si>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</si>
  <si>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</si>
  <si>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</si>
  <si>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</si>
  <si>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</si>
  <si>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</si>
  <si>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</si>
  <si>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</si>
  <si>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</si>
  <si>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</si>
  <si>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</si>
  <si>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</si>
  <si>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</si>
  <si>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</si>
  <si>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</si>
  <si>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</si>
  <si>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</si>
  <si>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</si>
  <si>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</si>
  <si>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</si>
  <si>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</si>
  <si>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</si>
  <si>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</si>
  <si>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</si>
  <si>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</si>
  <si>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</si>
  <si>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</si>
  <si>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</si>
  <si>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</si>
  <si>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</si>
  <si>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</si>
  <si>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</si>
  <si>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</si>
  <si>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</si>
  <si>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</si>
  <si>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</si>
  <si>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</si>
  <si>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</si>
  <si>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</si>
  <si>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</si>
  <si>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</si>
  <si>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</si>
  <si>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</si>
  <si>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</si>
  <si>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</si>
  <si>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</si>
  <si>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</si>
  <si>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</si>
  <si>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</si>
  <si>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</si>
  <si>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</si>
  <si>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</si>
  <si>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</si>
  <si>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</si>
  <si>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</si>
  <si>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</si>
  <si>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</si>
  <si>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</si>
  <si>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</si>
  <si>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</si>
  <si>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</si>
  <si>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</si>
  <si>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</si>
  <si>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</si>
  <si>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</si>
  <si>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</si>
  <si>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</si>
  <si>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</si>
  <si>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</si>
  <si>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</si>
  <si>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</si>
  <si>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</si>
  <si>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</si>
  <si>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</si>
  <si>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</si>
  <si>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</si>
  <si>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</si>
  <si>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</si>
  <si>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</si>
  <si>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</si>
  <si>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</si>
  <si>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</si>
  <si>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</si>
  <si>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</si>
  <si>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</si>
  <si>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</si>
  <si>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</si>
  <si>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</si>
  <si>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</si>
  <si>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</si>
  <si>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</si>
  <si>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</si>
  <si>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</si>
  <si>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</si>
  <si>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</si>
  <si>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</si>
  <si>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</si>
  <si>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</si>
  <si>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</si>
  <si>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</si>
  <si>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</si>
  <si>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</si>
  <si>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</si>
  <si>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</si>
  <si>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</si>
  <si>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</si>
  <si>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</si>
  <si>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</si>
  <si>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</si>
  <si>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</si>
  <si>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</si>
  <si>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</si>
  <si>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</si>
  <si>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</si>
  <si>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</si>
  <si>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</si>
  <si>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</si>
  <si>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</si>
  <si>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</si>
  <si>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</si>
  <si>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</si>
  <si>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</si>
  <si>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</si>
  <si>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</si>
  <si>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</si>
  <si>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</si>
  <si>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</si>
  <si>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</si>
  <si>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</si>
  <si>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</si>
  <si>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</si>
  <si>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</si>
  <si>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</si>
  <si>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</si>
  <si>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</si>
  <si>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</si>
  <si>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</si>
  <si>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</si>
  <si>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</si>
  <si>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</si>
  <si>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</si>
  <si>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</si>
  <si>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</si>
  <si>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</si>
  <si>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</si>
  <si>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</si>
  <si>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</si>
  <si>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</si>
  <si>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</si>
  <si>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</si>
  <si>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</si>
  <si>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</si>
  <si>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</si>
  <si>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</si>
  <si>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</si>
  <si>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</si>
  <si>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</si>
  <si>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</si>
  <si>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</si>
  <si>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</si>
  <si>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</si>
  <si>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</si>
  <si>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</si>
  <si>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</si>
  <si>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</si>
  <si>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</si>
  <si>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</si>
  <si>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</si>
  <si>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</si>
  <si>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</si>
  <si>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</si>
  <si>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</si>
  <si>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</si>
  <si>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</si>
  <si>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</si>
  <si>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</si>
  <si>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</si>
  <si>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</si>
  <si>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</si>
  <si>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</si>
  <si>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</si>
  <si>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</si>
  <si>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</si>
  <si>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</si>
  <si>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</si>
  <si>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</si>
  <si>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</si>
  <si>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</si>
  <si>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</si>
  <si>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</si>
  <si>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</si>
  <si>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</si>
  <si>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</si>
  <si>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</si>
  <si>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</si>
  <si>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</si>
  <si>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</si>
  <si>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</si>
  <si>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</si>
  <si>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</si>
  <si>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</si>
  <si>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</si>
  <si>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</si>
  <si>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</si>
  <si>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</si>
  <si>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</si>
  <si>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</si>
  <si>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</si>
  <si>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</si>
  <si>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</si>
  <si>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</si>
  <si>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</si>
  <si>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</si>
  <si>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</si>
  <si>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</si>
  <si>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</si>
  <si>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</si>
  <si>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</si>
  <si>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</si>
  <si>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</si>
  <si>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</si>
  <si>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</si>
  <si>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</si>
  <si>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</si>
  <si>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</si>
  <si>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</si>
  <si>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</si>
  <si>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</si>
  <si>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</si>
  <si>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</si>
  <si>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</si>
  <si>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</si>
  <si>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</si>
  <si>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</si>
  <si>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</si>
  <si>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</si>
  <si>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</si>
  <si>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</si>
  <si>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</si>
  <si>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</si>
  <si>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</si>
  <si>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</si>
  <si>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</si>
  <si>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</si>
  <si>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</si>
  <si>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</si>
  <si>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</si>
  <si>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</si>
  <si>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</si>
  <si>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</si>
  <si>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</si>
  <si>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</si>
  <si>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</si>
  <si>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</si>
  <si>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</si>
  <si>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</si>
  <si>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</si>
  <si>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</si>
  <si>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</si>
  <si>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</si>
  <si>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</si>
  <si>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</si>
  <si>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</si>
  <si>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</si>
  <si>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</si>
  <si>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</si>
  <si>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</si>
  <si>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</si>
  <si>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</si>
  <si>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</si>
  <si>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</si>
  <si>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</si>
  <si>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</si>
  <si>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</si>
  <si>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</si>
  <si>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</si>
  <si>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</si>
  <si>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</si>
  <si>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</si>
  <si>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</si>
  <si>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</si>
  <si>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</si>
  <si>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</si>
  <si>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</si>
  <si>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</si>
  <si>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</si>
  <si>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</si>
  <si>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</si>
  <si>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</si>
  <si>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</si>
  <si>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</si>
  <si>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</si>
  <si>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</si>
  <si>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</si>
  <si>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</si>
  <si>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</si>
  <si>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</si>
  <si>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</si>
  <si>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</si>
  <si>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</si>
  <si>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</si>
  <si>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</si>
  <si>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</si>
  <si>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</si>
  <si>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</si>
  <si>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</si>
  <si>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</si>
  <si>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</si>
  <si>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</si>
  <si>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</si>
  <si>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</si>
  <si>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</si>
  <si>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</si>
  <si>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</si>
  <si>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</si>
  <si>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</si>
  <si>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</si>
  <si>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</si>
  <si>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</si>
  <si>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</si>
  <si>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</si>
  <si>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</si>
  <si>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</si>
  <si>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</si>
  <si>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</si>
  <si>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</si>
  <si>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</si>
  <si>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</si>
  <si>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</si>
  <si>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</si>
  <si>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</si>
  <si>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</si>
  <si>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</si>
  <si>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</si>
  <si>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</si>
  <si>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</si>
  <si>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</si>
  <si>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</si>
  <si>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</si>
  <si>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</si>
  <si>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</si>
  <si>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</si>
  <si>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</si>
  <si>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</si>
  <si>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</si>
  <si>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</si>
  <si>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</si>
  <si>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</si>
  <si>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</si>
  <si>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</si>
  <si>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</si>
  <si>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</si>
  <si>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</si>
  <si>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</si>
  <si>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</si>
  <si>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</si>
  <si>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</si>
  <si>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</si>
  <si>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</si>
  <si>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</si>
  <si>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</si>
  <si>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</si>
  <si>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</si>
  <si>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</si>
  <si>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</si>
  <si>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</si>
  <si>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</si>
  <si>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</si>
  <si>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</si>
  <si>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</si>
  <si>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</si>
  <si>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</si>
  <si>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</si>
  <si>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</si>
  <si>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</si>
  <si>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</si>
  <si>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</si>
  <si>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</si>
  <si>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</si>
  <si>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</si>
  <si>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</si>
  <si>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</si>
  <si>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</si>
  <si>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</si>
  <si>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</si>
  <si>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</si>
  <si>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</si>
  <si>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</si>
  <si>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</si>
  <si>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</si>
  <si>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</si>
  <si>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</si>
  <si>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</si>
  <si>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</si>
  <si>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</si>
  <si>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</si>
  <si>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</si>
  <si>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</si>
  <si>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</si>
  <si>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</si>
  <si>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</si>
  <si>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</si>
  <si>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</si>
  <si>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</si>
  <si>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</si>
  <si>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</si>
  <si>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</si>
  <si>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</si>
  <si>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</si>
  <si>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</si>
  <si>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</si>
  <si>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</si>
  <si>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</si>
  <si>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</si>
  <si>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</si>
  <si>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</si>
  <si>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</si>
  <si>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</si>
  <si>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</si>
  <si>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</si>
  <si>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</si>
  <si>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</si>
  <si>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</si>
  <si>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</si>
  <si>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</si>
  <si>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</si>
  <si>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</si>
  <si>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</si>
  <si>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</si>
  <si>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</si>
  <si>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</si>
  <si>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</si>
  <si>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</si>
  <si>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</si>
  <si>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</si>
  <si>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</si>
  <si>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</si>
  <si>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</si>
  <si>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</si>
  <si>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</si>
  <si>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</si>
  <si>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</si>
  <si>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</si>
  <si>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</si>
  <si>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</si>
  <si>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</si>
  <si>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</si>
  <si>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</si>
  <si>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</si>
  <si>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</si>
  <si>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</si>
  <si>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</si>
  <si>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</si>
  <si>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</si>
  <si>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</si>
  <si>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</si>
  <si>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</si>
  <si>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</si>
  <si>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</si>
  <si>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</si>
  <si>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</si>
  <si>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</si>
  <si>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</si>
  <si>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</si>
  <si>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</si>
  <si>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</si>
  <si>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</si>
  <si>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</si>
  <si>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</si>
  <si>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</si>
  <si>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</si>
  <si>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</si>
  <si>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</si>
  <si>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</si>
  <si>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</si>
  <si>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</si>
  <si>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</si>
  <si>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</si>
  <si>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</si>
  <si>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</si>
  <si>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</si>
  <si>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</si>
  <si>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</si>
  <si>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</si>
  <si>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</si>
  <si>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</si>
  <si>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</si>
  <si>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</si>
  <si>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</si>
  <si>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</si>
  <si>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</si>
  <si>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</si>
  <si>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</si>
  <si>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</si>
  <si>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</si>
  <si>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</si>
  <si>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</si>
  <si>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</si>
  <si>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</si>
  <si>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</si>
  <si>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</si>
  <si>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</si>
  <si>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</si>
  <si>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</si>
  <si>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</si>
  <si>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</si>
  <si>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</si>
  <si>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</si>
  <si>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</si>
  <si>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</si>
  <si>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</si>
  <si>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</si>
  <si>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</si>
  <si>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</si>
  <si>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</si>
  <si>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</si>
  <si>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</si>
  <si>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</si>
  <si>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</si>
  <si>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</si>
  <si>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</si>
  <si>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</si>
  <si>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</si>
  <si>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</si>
  <si>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</si>
  <si>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</si>
  <si>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</si>
  <si>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</si>
  <si>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</si>
  <si>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</si>
  <si>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</si>
  <si>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</si>
  <si>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</si>
  <si>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</si>
  <si>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</si>
  <si>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</si>
  <si>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</si>
  <si>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</si>
  <si>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</si>
  <si>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</si>
  <si>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</si>
  <si>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</si>
  <si>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</si>
  <si>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</si>
  <si>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</si>
  <si>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</si>
  <si>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</si>
  <si>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</si>
  <si>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</si>
  <si>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</si>
  <si>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</si>
  <si>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</si>
  <si>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</si>
  <si>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</si>
  <si>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</si>
  <si>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</si>
  <si>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</si>
  <si>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</si>
  <si>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</si>
  <si>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</si>
  <si>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</si>
  <si>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</si>
  <si>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</si>
  <si>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</si>
  <si>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</si>
  <si>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</si>
  <si>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</si>
  <si>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</si>
  <si>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</si>
  <si>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</si>
  <si>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</si>
  <si>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</si>
  <si>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</si>
  <si>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</si>
  <si>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</si>
  <si>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</si>
  <si>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</si>
  <si>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</si>
  <si>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</si>
  <si>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</si>
  <si>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</si>
  <si>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</si>
  <si>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</si>
  <si>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</si>
  <si>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</si>
  <si>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</si>
  <si>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</si>
  <si>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</si>
  <si>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</si>
  <si>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</si>
  <si>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</si>
  <si>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</si>
  <si>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</si>
  <si>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</si>
  <si>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</si>
  <si>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</si>
  <si>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</si>
  <si>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</si>
  <si>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</si>
  <si>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</si>
  <si>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</si>
  <si>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</si>
  <si>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</si>
  <si>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</si>
  <si>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</si>
  <si>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</si>
  <si>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</si>
  <si>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</si>
  <si>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</si>
  <si>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</si>
  <si>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</si>
  <si>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</si>
  <si>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</si>
  <si>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</si>
  <si>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</si>
  <si>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</si>
  <si>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</si>
  <si>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</si>
  <si>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</si>
  <si>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</si>
  <si>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</si>
  <si>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</si>
  <si>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</si>
  <si>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</si>
  <si>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</si>
  <si>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</si>
  <si>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</si>
  <si>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</si>
  <si>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</si>
  <si>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</si>
  <si>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</si>
  <si>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</si>
  <si>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</si>
  <si>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</si>
  <si>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</si>
  <si>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</si>
  <si>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</si>
  <si>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</si>
  <si>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</si>
  <si>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</si>
  <si>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</si>
  <si>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</si>
  <si>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</si>
  <si>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</si>
  <si>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</si>
  <si>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</si>
  <si>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</si>
  <si>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</si>
  <si>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</si>
  <si>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</si>
  <si>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</si>
  <si>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</si>
  <si>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</si>
  <si>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</si>
  <si>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</si>
  <si>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</si>
  <si>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</si>
  <si>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</si>
  <si>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</si>
  <si>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</si>
  <si>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</si>
  <si>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</si>
  <si>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</si>
  <si>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</si>
  <si>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</si>
  <si>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</si>
  <si>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</si>
  <si>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</si>
  <si>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</si>
  <si>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</si>
  <si>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</si>
  <si>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</si>
  <si>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</si>
  <si>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</si>
  <si>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</si>
  <si>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</si>
  <si>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</si>
  <si>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</si>
  <si>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</si>
  <si>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</si>
  <si>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</si>
  <si>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</si>
  <si>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</si>
  <si>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</si>
  <si>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</si>
  <si>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</si>
  <si>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</si>
  <si>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</si>
  <si>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</si>
  <si>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</si>
  <si>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</si>
  <si>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</si>
  <si>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</si>
  <si>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</si>
  <si>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</si>
  <si>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</si>
  <si>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</si>
  <si>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</si>
  <si>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</si>
  <si>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</si>
  <si>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</si>
  <si>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</si>
  <si>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</si>
  <si>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</si>
  <si>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</si>
  <si>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</si>
  <si>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</si>
  <si>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</si>
  <si>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</si>
  <si>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</si>
  <si>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</si>
  <si>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</si>
  <si>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</si>
  <si>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</si>
  <si>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</si>
  <si>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</si>
  <si>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</si>
  <si>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</si>
  <si>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</si>
  <si>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</si>
  <si>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</si>
  <si>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</si>
  <si>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</si>
  <si>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</si>
  <si>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</si>
  <si>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</si>
  <si>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</si>
  <si>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</si>
  <si>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</si>
  <si>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</si>
  <si>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</si>
  <si>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</si>
  <si>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</si>
  <si>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</si>
  <si>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</si>
  <si>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</si>
  <si>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</si>
  <si>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</si>
  <si>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</si>
  <si>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</si>
  <si>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</si>
  <si>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</si>
  <si>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</si>
  <si>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</si>
  <si>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</si>
  <si>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</si>
  <si>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</si>
  <si>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</si>
  <si>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</si>
  <si>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</si>
  <si>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</si>
  <si>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</si>
  <si>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</si>
  <si>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</si>
  <si>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</si>
  <si>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</si>
  <si>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</si>
  <si>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</si>
  <si>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</si>
  <si>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</si>
  <si>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</si>
  <si>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</si>
  <si>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</si>
  <si>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</si>
  <si>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</si>
  <si>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</si>
  <si>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</si>
  <si>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</si>
  <si>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</si>
  <si>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</si>
  <si>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</si>
  <si>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</si>
  <si>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</si>
  <si>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</si>
  <si>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</si>
  <si>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</si>
  <si>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</si>
  <si>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</si>
  <si>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</si>
  <si>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</si>
  <si>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</si>
  <si>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</si>
  <si>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</si>
  <si>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</si>
  <si>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</si>
  <si>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</si>
  <si>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</si>
  <si>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</si>
  <si>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</si>
  <si>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</si>
  <si>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</si>
  <si>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</si>
  <si>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</si>
  <si>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</si>
  <si>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</si>
  <si>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</si>
  <si>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</si>
  <si>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</si>
  <si>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</si>
  <si>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</si>
  <si>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</si>
  <si>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</si>
  <si>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</si>
  <si>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</si>
  <si>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</si>
  <si>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</si>
  <si>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</si>
  <si>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</si>
  <si>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</si>
  <si>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</si>
  <si>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</si>
  <si>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</si>
  <si>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</si>
  <si>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</si>
  <si>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</si>
  <si>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</si>
  <si>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</si>
  <si>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</si>
  <si>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</si>
  <si>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</si>
  <si>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</si>
  <si>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</si>
  <si>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</si>
  <si>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</si>
  <si>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</si>
  <si>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</si>
  <si>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</si>
  <si>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</si>
  <si>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</si>
  <si>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</si>
  <si>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</si>
  <si>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</si>
  <si>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</si>
  <si>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</si>
  <si>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</si>
  <si>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</si>
  <si>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</si>
  <si>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</si>
  <si>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</si>
  <si>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</si>
  <si>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</si>
  <si>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</si>
  <si>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</si>
  <si>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</si>
  <si>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</si>
  <si>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</si>
  <si>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</si>
  <si>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</si>
  <si>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</si>
  <si>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</si>
  <si>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</si>
  <si>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</si>
  <si>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</si>
  <si>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</si>
  <si>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</si>
  <si>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</si>
  <si>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</si>
  <si>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</si>
  <si>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</si>
  <si>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</si>
  <si>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</si>
  <si>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</si>
  <si>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</si>
  <si>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</si>
  <si>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</si>
  <si>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</si>
  <si>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</si>
  <si>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</si>
  <si>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</si>
  <si>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</si>
  <si>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</si>
  <si>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</si>
  <si>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</si>
  <si>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</si>
  <si>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</si>
  <si>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</si>
  <si>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</si>
  <si>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</si>
  <si>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</si>
  <si>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</si>
  <si>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</si>
  <si>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</si>
  <si>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</si>
  <si>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</si>
  <si>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</si>
  <si>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</si>
  <si>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</si>
  <si>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</si>
  <si>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</si>
  <si>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</si>
  <si>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</si>
  <si>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</si>
  <si>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</si>
  <si>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</si>
  <si>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</si>
  <si>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</si>
  <si>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</si>
  <si>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</si>
  <si>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</si>
  <si>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</si>
  <si>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</si>
  <si>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</si>
  <si>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</si>
  <si>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</si>
  <si>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</si>
  <si>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</si>
  <si>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</si>
  <si>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</si>
  <si>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</si>
  <si>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</si>
  <si>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</si>
  <si>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</si>
  <si>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</si>
  <si>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</si>
  <si>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</si>
  <si>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</si>
  <si>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</si>
  <si>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</si>
  <si>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</si>
  <si>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</si>
  <si>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</si>
  <si>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</si>
  <si>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</si>
  <si>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</si>
  <si>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</si>
  <si>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</si>
  <si>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</si>
  <si>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</si>
  <si>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</si>
  <si>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</si>
  <si>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</si>
  <si>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</si>
  <si>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</si>
  <si>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</si>
  <si>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</si>
  <si>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</si>
  <si>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</si>
  <si>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</si>
  <si>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</si>
  <si>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</si>
  <si>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</si>
  <si>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</si>
  <si>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</si>
  <si>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</si>
  <si>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</si>
  <si>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</si>
  <si>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</si>
  <si>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</si>
  <si>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</si>
  <si>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</si>
  <si>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</si>
  <si>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</si>
  <si>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</si>
  <si>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</si>
  <si>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</si>
  <si>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</si>
  <si>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</si>
  <si>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</si>
  <si>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</si>
  <si>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</si>
  <si>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</si>
  <si>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</si>
  <si>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</si>
  <si>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</si>
  <si>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</si>
  <si>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</si>
  <si>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</si>
  <si>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</si>
  <si>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</si>
  <si>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</si>
  <si>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</si>
  <si>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</si>
  <si>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</si>
  <si>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</si>
  <si>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</si>
  <si>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</si>
  <si>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</si>
  <si>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</si>
  <si>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</si>
  <si>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</si>
  <si>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</si>
  <si>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</si>
  <si>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</si>
  <si>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</si>
  <si>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</si>
  <si>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</si>
  <si>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</si>
  <si>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</si>
  <si>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</si>
  <si>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</si>
  <si>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</si>
  <si>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</si>
  <si>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</si>
  <si>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</si>
  <si>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</si>
  <si>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</si>
  <si>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</si>
  <si>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</si>
  <si>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</si>
  <si>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</si>
  <si>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</si>
  <si>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</si>
  <si>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</si>
  <si>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</si>
  <si>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</si>
  <si>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</si>
  <si>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</si>
  <si>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</si>
  <si>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</si>
  <si>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</si>
  <si>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</si>
  <si>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</si>
  <si>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</si>
  <si>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</si>
  <si>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</si>
  <si>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</si>
  <si>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</si>
  <si>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</si>
  <si>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</si>
  <si>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</si>
  <si>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</si>
  <si>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</si>
  <si>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</si>
  <si>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</si>
  <si>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</si>
  <si>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</si>
  <si>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</si>
  <si>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</si>
  <si>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</si>
  <si>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</si>
  <si>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</si>
  <si>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</si>
  <si>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</si>
  <si>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</si>
  <si>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</si>
  <si>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</si>
  <si>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</si>
  <si>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</si>
  <si>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</si>
  <si>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</si>
  <si>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</si>
  <si>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</si>
  <si>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</si>
  <si>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</si>
  <si>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</si>
  <si>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</si>
  <si>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</si>
  <si>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</si>
  <si>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</si>
  <si>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</si>
  <si>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</si>
  <si>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</si>
  <si>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</si>
  <si>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</si>
  <si>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</si>
  <si>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</si>
  <si>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</si>
  <si>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</si>
  <si>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</si>
  <si>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</si>
  <si>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</si>
  <si>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</si>
  <si>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</si>
  <si>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</si>
  <si>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</si>
  <si>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</si>
  <si>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</si>
  <si>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</si>
  <si>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</si>
  <si>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</si>
  <si>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</si>
  <si>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</si>
  <si>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</si>
  <si>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</si>
  <si>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</si>
  <si>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</si>
  <si>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</si>
  <si>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</si>
  <si>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</si>
  <si>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</si>
  <si>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</si>
  <si>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</si>
  <si>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</si>
  <si>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</si>
  <si>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</si>
  <si>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</si>
  <si>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</si>
  <si>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</si>
  <si>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</si>
  <si>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</si>
  <si>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</si>
  <si>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</si>
  <si>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</si>
  <si>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</si>
  <si>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</si>
  <si>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</si>
  <si>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</si>
  <si>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</si>
  <si>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</si>
  <si>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</si>
  <si>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</si>
  <si>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</si>
  <si>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</si>
  <si>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</si>
  <si>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</si>
  <si>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</si>
  <si>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</si>
  <si>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</si>
  <si>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</si>
  <si>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</si>
  <si>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</si>
  <si>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</si>
  <si>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</si>
  <si>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</si>
  <si>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</si>
  <si>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</si>
  <si>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</si>
  <si>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</si>
  <si>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</si>
  <si>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</si>
  <si>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</si>
  <si>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</si>
  <si>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</si>
  <si>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</si>
  <si>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</si>
  <si>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</si>
  <si>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</si>
  <si>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</si>
  <si>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</si>
  <si>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</si>
  <si>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</si>
  <si>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</si>
  <si>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</si>
  <si>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</si>
  <si>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</si>
  <si>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</si>
  <si>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</si>
  <si>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</si>
  <si>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</si>
  <si>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</si>
  <si>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</si>
  <si>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</si>
  <si>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</si>
  <si>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</si>
  <si>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</si>
  <si>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</si>
  <si>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</si>
  <si>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</si>
  <si>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</si>
  <si>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</si>
  <si>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</si>
  <si>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</si>
  <si>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</si>
  <si>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</si>
  <si>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</si>
  <si>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</si>
  <si>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</si>
  <si>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</si>
  <si>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</si>
  <si>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</si>
  <si>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</si>
  <si>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</si>
  <si>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</si>
  <si>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</si>
  <si>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</si>
  <si>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</si>
  <si>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</si>
  <si>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</si>
  <si>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</si>
  <si>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</si>
  <si>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</si>
  <si>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</si>
  <si>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</si>
  <si>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</si>
  <si>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</si>
  <si>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</si>
  <si>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</si>
  <si>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</si>
  <si>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</si>
  <si>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</si>
  <si>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</si>
  <si>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</si>
  <si>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</si>
  <si>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</si>
  <si>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</si>
  <si>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</si>
  <si>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</si>
  <si>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</si>
  <si>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</si>
  <si>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</si>
  <si>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</si>
  <si>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</si>
  <si>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</si>
  <si>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</si>
  <si>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</si>
  <si>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</si>
  <si>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</si>
  <si>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</si>
  <si>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</si>
  <si>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</si>
  <si>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</si>
  <si>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</si>
  <si>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</si>
  <si>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</si>
  <si>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</si>
  <si>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</si>
  <si>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</si>
  <si>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</si>
  <si>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</si>
  <si>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</si>
  <si>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</si>
  <si>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</si>
  <si>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</si>
  <si>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</si>
  <si>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</si>
  <si>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</si>
  <si>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</si>
  <si>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</si>
  <si>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</si>
  <si>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</si>
  <si>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</si>
  <si>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</si>
  <si>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</si>
  <si>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</si>
  <si>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</si>
  <si>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</si>
  <si>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</si>
  <si>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</si>
  <si>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</si>
  <si>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</si>
  <si>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</si>
  <si>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</si>
  <si>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</si>
  <si>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</si>
  <si>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</si>
  <si>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</si>
  <si>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</si>
  <si>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</si>
  <si>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</si>
  <si>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</si>
  <si>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</si>
  <si>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</si>
  <si>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</si>
  <si>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</si>
  <si>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</si>
  <si>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</si>
  <si>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</si>
  <si>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</si>
  <si>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</si>
  <si>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</si>
  <si>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</si>
  <si>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</si>
  <si>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</si>
  <si>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</si>
  <si>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</si>
  <si>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</si>
  <si>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</si>
  <si>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</si>
  <si>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</si>
  <si>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</si>
  <si>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</si>
  <si>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</si>
  <si>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</si>
  <si>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</si>
  <si>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</si>
  <si>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</si>
  <si>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</si>
  <si>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</si>
  <si>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</si>
  <si>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</si>
  <si>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</si>
  <si>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</si>
  <si>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</si>
  <si>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</si>
  <si>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</si>
  <si>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</si>
  <si>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</si>
  <si>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</si>
  <si>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</si>
  <si>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</si>
  <si>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</si>
  <si>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</si>
  <si>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</si>
  <si>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</si>
  <si>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</si>
  <si>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</si>
  <si>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</si>
  <si>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</si>
  <si>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</si>
  <si>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</si>
  <si>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</si>
  <si>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</si>
  <si>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</si>
  <si>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</si>
  <si>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</si>
  <si>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</si>
  <si>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</si>
  <si>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</si>
  <si>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</si>
  <si>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</si>
  <si>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</si>
  <si>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</si>
  <si>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</si>
  <si>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</si>
  <si>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</si>
  <si>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</si>
  <si>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</si>
  <si>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</si>
  <si>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</si>
  <si>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</si>
  <si>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</si>
  <si>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</si>
  <si>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</si>
  <si>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</si>
  <si>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</si>
  <si>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</si>
  <si>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</si>
  <si>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</si>
  <si>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</si>
  <si>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</si>
  <si>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</si>
  <si>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</si>
  <si>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</si>
  <si>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</si>
  <si>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</si>
  <si>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</si>
  <si>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</si>
  <si>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</si>
  <si>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</si>
  <si>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</si>
  <si>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</si>
  <si>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</si>
  <si>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</si>
  <si>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</si>
  <si>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</si>
  <si>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</si>
  <si>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</si>
  <si>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</si>
  <si>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</si>
  <si>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</si>
  <si>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</si>
  <si>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</si>
  <si>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</si>
  <si>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</si>
  <si>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</si>
  <si>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</si>
  <si>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</si>
  <si>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</si>
  <si>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</si>
  <si>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</si>
  <si>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</si>
  <si>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</si>
  <si>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</si>
  <si>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</si>
  <si>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</si>
  <si>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</si>
  <si>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</si>
  <si>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</si>
  <si>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</si>
  <si>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</si>
  <si>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</si>
  <si>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</si>
  <si>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</si>
  <si>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</si>
  <si>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</si>
  <si>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</si>
  <si>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</si>
  <si>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</si>
  <si>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</si>
  <si>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</si>
  <si>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</si>
  <si>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</si>
  <si>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</si>
  <si>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</si>
  <si>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</si>
  <si>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</si>
  <si>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</si>
  <si>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</si>
  <si>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</si>
  <si>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</si>
  <si>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</si>
  <si>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</si>
  <si>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</si>
  <si>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</si>
  <si>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</si>
  <si>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</si>
  <si>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</si>
  <si>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</si>
  <si>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</si>
  <si>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</si>
  <si>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</si>
  <si>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</si>
  <si>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</si>
  <si>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</si>
  <si>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</si>
  <si>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</si>
  <si>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</si>
  <si>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</si>
  <si>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</si>
  <si>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</si>
  <si>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</si>
  <si>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</si>
  <si>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</si>
  <si>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</si>
  <si>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</si>
  <si>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</si>
  <si>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</si>
  <si>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</si>
  <si>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</si>
  <si>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</si>
  <si>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</si>
  <si>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</si>
  <si>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</si>
  <si>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</si>
  <si>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</si>
  <si>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</si>
  <si>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</si>
  <si>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</si>
  <si>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</si>
  <si>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</si>
  <si>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</si>
  <si>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</si>
  <si>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</si>
  <si>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</si>
  <si>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</si>
  <si>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</si>
  <si>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</si>
  <si>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</si>
  <si>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</si>
  <si>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</si>
  <si>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</si>
  <si>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</si>
  <si>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</si>
  <si>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</si>
  <si>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</si>
  <si>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</si>
  <si>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</si>
  <si>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</si>
  <si>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</si>
  <si>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</si>
  <si>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</si>
  <si>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</si>
  <si>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</si>
  <si>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</si>
  <si>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</si>
  <si>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</si>
  <si>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</si>
  <si>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</si>
  <si>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</si>
  <si>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</si>
  <si>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</si>
  <si>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</si>
  <si>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</si>
  <si>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</si>
  <si>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</si>
  <si>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</si>
  <si>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</si>
  <si>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</si>
  <si>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</si>
  <si>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</si>
  <si>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</si>
  <si>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</si>
  <si>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</si>
  <si>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</si>
  <si>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</si>
  <si>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</si>
  <si>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</si>
  <si>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</si>
  <si>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</si>
  <si>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</si>
  <si>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</si>
  <si>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</si>
  <si>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</si>
  <si>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</si>
  <si>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</si>
  <si>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</si>
  <si>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</si>
  <si>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</si>
  <si>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</si>
  <si>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</si>
  <si>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</si>
  <si>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</si>
  <si>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</si>
  <si>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</si>
  <si>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</si>
  <si>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</si>
  <si>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</si>
  <si>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</si>
  <si>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</si>
  <si>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</si>
  <si>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</si>
  <si>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</si>
  <si>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</si>
  <si>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</si>
  <si>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</si>
  <si>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</si>
  <si>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</si>
  <si>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</si>
  <si>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</si>
  <si>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</si>
  <si>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</si>
  <si>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</si>
  <si>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</si>
  <si>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</si>
  <si>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</si>
  <si>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</si>
  <si>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</si>
  <si>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</si>
  <si>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</si>
  <si>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</si>
  <si>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</si>
  <si>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</si>
  <si>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</si>
  <si>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</si>
  <si>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</si>
  <si>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</si>
  <si>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</si>
  <si>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</si>
  <si>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</si>
  <si>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</si>
  <si>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</si>
  <si>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</si>
  <si>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</si>
  <si>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</si>
  <si>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</si>
  <si>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</si>
  <si>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</si>
  <si>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</si>
  <si>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</si>
  <si>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</si>
  <si>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</si>
  <si>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</si>
  <si>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</si>
  <si>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</si>
  <si>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</si>
  <si>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</si>
  <si>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</si>
  <si>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</si>
  <si>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</si>
  <si>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</si>
  <si>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</si>
  <si>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</si>
  <si>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</si>
  <si>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</si>
  <si>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</si>
  <si>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</si>
  <si>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</si>
  <si>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</si>
  <si>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</si>
  <si>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</si>
  <si>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</si>
  <si>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</si>
  <si>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</si>
  <si>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</si>
  <si>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</si>
  <si>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</si>
  <si>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</si>
  <si>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</si>
  <si>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</si>
  <si>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</si>
  <si>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</si>
  <si>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</si>
  <si>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</si>
  <si>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</si>
  <si>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</si>
  <si>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</si>
  <si>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</si>
  <si>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</si>
  <si>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</si>
  <si>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</si>
  <si>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</si>
  <si>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</si>
  <si>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</si>
  <si>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</si>
  <si>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</si>
  <si>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</si>
  <si>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</si>
  <si>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</si>
  <si>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</si>
  <si>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</si>
  <si>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</si>
  <si>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</si>
  <si>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</si>
  <si>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</si>
  <si>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</si>
  <si>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</si>
  <si>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</si>
  <si>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</si>
  <si>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</si>
  <si>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</si>
  <si>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</si>
  <si>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</si>
  <si>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</si>
  <si>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</si>
  <si>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</si>
  <si>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</si>
  <si>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</si>
  <si>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</si>
  <si>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</si>
  <si>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</si>
  <si>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</si>
  <si>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</si>
  <si>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</si>
  <si>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</si>
  <si>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</si>
  <si>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</si>
  <si>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</si>
  <si>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</si>
  <si>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</si>
  <si>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</si>
  <si>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</si>
  <si>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</si>
  <si>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</si>
  <si>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</si>
  <si>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</si>
  <si>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</si>
  <si>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</si>
  <si>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</si>
  <si>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</si>
  <si>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</si>
  <si>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</si>
  <si>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</si>
  <si>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</si>
  <si>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</si>
  <si>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</si>
  <si>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</si>
  <si>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</si>
  <si>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</si>
  <si>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</si>
  <si>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</si>
  <si>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</si>
  <si>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</si>
  <si>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</si>
  <si>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</si>
  <si>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</si>
  <si>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</si>
  <si>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</si>
  <si>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</si>
  <si>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</si>
  <si>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</si>
  <si>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</si>
  <si>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</si>
  <si>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</si>
  <si>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</si>
  <si>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</si>
  <si>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</si>
  <si>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</si>
  <si>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</si>
  <si>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</si>
  <si>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</si>
  <si>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</si>
  <si>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</si>
  <si>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</si>
  <si>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</si>
  <si>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</si>
  <si>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</si>
  <si>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</si>
  <si>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</si>
  <si>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</si>
  <si>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</si>
  <si>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</si>
  <si>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</si>
  <si>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</si>
  <si>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</si>
  <si>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</si>
  <si>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</si>
  <si>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</si>
  <si>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</si>
  <si>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</si>
  <si>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</si>
  <si>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</si>
  <si>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</si>
  <si>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</si>
  <si>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</si>
  <si>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</si>
  <si>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</si>
  <si>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</si>
  <si>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</si>
  <si>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</si>
  <si>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</si>
  <si>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</si>
  <si>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</si>
  <si>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</si>
  <si>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</si>
  <si>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</si>
  <si>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</si>
  <si>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</si>
  <si>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</si>
  <si>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</si>
  <si>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</si>
  <si>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</si>
  <si>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</si>
  <si>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</si>
  <si>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</si>
  <si>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</si>
  <si>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</si>
  <si>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</si>
  <si>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</si>
  <si>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</si>
  <si>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</si>
  <si>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</si>
  <si>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</si>
  <si>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</si>
  <si>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</si>
  <si>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</si>
  <si>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</si>
  <si>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</si>
  <si>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</si>
  <si>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</si>
  <si>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</si>
  <si>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</si>
  <si>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</si>
  <si>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</si>
  <si>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</si>
  <si>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</si>
  <si>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</si>
  <si>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</si>
  <si>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</si>
  <si>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</si>
  <si>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Order ID</t>
  </si>
  <si>
    <t>Order Date</t>
  </si>
  <si>
    <t>Sub Category</t>
  </si>
  <si>
    <t>Customer Type</t>
  </si>
  <si>
    <t>Payment Mode</t>
  </si>
  <si>
    <t>Sum of Sales</t>
  </si>
  <si>
    <t>Sum of Profit</t>
  </si>
  <si>
    <t>Total Sales</t>
  </si>
  <si>
    <t>Total Profit</t>
  </si>
  <si>
    <t>Count of Order ID</t>
  </si>
  <si>
    <t>Avg Order Value</t>
  </si>
  <si>
    <t>Loss Orders Count</t>
  </si>
  <si>
    <t>Row Labels</t>
  </si>
  <si>
    <t>Grand Total</t>
  </si>
  <si>
    <t>Month</t>
  </si>
  <si>
    <t>Year</t>
  </si>
  <si>
    <t>Top Category Sales</t>
  </si>
  <si>
    <t>Profit Margin %</t>
  </si>
  <si>
    <t>Total Order</t>
  </si>
  <si>
    <t>Jun</t>
  </si>
  <si>
    <t>May</t>
  </si>
  <si>
    <t>California</t>
  </si>
  <si>
    <t>New York</t>
  </si>
  <si>
    <t>Texas</t>
  </si>
  <si>
    <t>Illinois</t>
  </si>
  <si>
    <t>Florida</t>
  </si>
  <si>
    <t>City1</t>
  </si>
  <si>
    <t>City2</t>
  </si>
  <si>
    <t>Los Angeles</t>
  </si>
  <si>
    <t>San Francisco</t>
  </si>
  <si>
    <t>Houston</t>
  </si>
  <si>
    <t>Dallas</t>
  </si>
  <si>
    <t>Miami</t>
  </si>
  <si>
    <t>Orlando</t>
  </si>
  <si>
    <t>New York City</t>
  </si>
  <si>
    <t>Buffalo</t>
  </si>
  <si>
    <t>Chicago</t>
  </si>
  <si>
    <t>Springfield</t>
  </si>
  <si>
    <t>IF(RANDBETWEEN(1,2)=1,
XLOOKUP(A2,Sheet2!A:A,Sheet2!B:B),
XLOOKUP(A2,Sheet2!A:A,Sheet2!C:C))</t>
  </si>
  <si>
    <t>Average of Profit Margin %</t>
  </si>
  <si>
    <t>Jul</t>
  </si>
  <si>
    <t>Average of Sales</t>
  </si>
  <si>
    <t>TASK 2 – Profitability Analysis</t>
  </si>
  <si>
    <t>Kaunsi Category sabse zyada loss kar rahi hai?</t>
  </si>
  <si>
    <t>Kaunsa State high sales but low profit?</t>
  </si>
  <si>
    <t>Negative profit wali top 10 rows nikaalo.</t>
  </si>
  <si>
    <t>TASK 1 – KPI Dashboard</t>
  </si>
  <si>
    <t>Excel Dashboard banao jisme ye KPIs ho:</t>
  </si>
  <si>
    <t>Use:</t>
  </si>
  <si>
    <t>Pivot Table</t>
  </si>
  <si>
    <t>Slicers</t>
  </si>
  <si>
    <t>Timeline</t>
  </si>
  <si>
    <t>Sum of Quantity</t>
  </si>
  <si>
    <t>Jan</t>
  </si>
  <si>
    <t>Feb</t>
  </si>
  <si>
    <t>Mar</t>
  </si>
  <si>
    <t>Apr</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</si>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</sst>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mm/dd/yy;@"/>
    <numFmt numFmtId="165" formatCode="[$₹-4009]\ #,##0.00"/>
    <numFmt numFmtId="166" formatCode="[$₹-439]#,##0.00"/>
    <numFmt numFmtId="167" formatCode="[$₹-458]\ #,##0.00"/>
    <numFmt numFmtId="168" formatCode="0.0"/>
    <numFmt numFmtId="169" formatCode="[$₹-44D]\ #,##0.00"/>
  </numFmts>
  <fonts count="12"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color rgb="FF000000"/>
      <name val="Segoe UI"/>
      <family val="2"/>
    </font>
    <font>
      <b/>
      <sz val="16"/>
      <color theme="0"/>
      <name val="Calibri"/>
      <family val="2"/>
      <scheme val="minor"/>
    </font>
    <font>
      <sz val="11"/>
      <color theme="5" tint="-0.499984740745262"/>
      <name val="Calibri"/>
      <family val="2"/>
      <scheme val="minor"/>
    </font>
    <font>
      <b/>
      <sz val="10"/>
      <color theme="0"/>
      <name val="Calibri"/>
      <family val="2"/>
      <scheme val="minor"/>
    </font>
    <font>
      <b/>
      <sz val="8"/>
      <color theme="0"/>
      <name val="Calibri"/>
      <family val="2"/>
      <scheme val="minor"/>
    </font>
    <font>
      <b/>
      <sz val="12"/>
      <color theme="0"/>
      <name val="Calibri"/>
      <family val="2"/>
      <scheme val="minor"/>
    </font>
    <font>
      <b/>
      <sz val="11"/>
      <color theme="5" tint="-0.499984740745262"/>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9" tint="0.79998168889431442"/>
        <bgColor theme="9" tint="0.79998168889431442"/>
      </patternFill>
    </fill>
    <fill>
      <patternFill patternType="solid">
        <fgColor theme="6" tint="-0.499984740745262"/>
        <bgColor indexed="64"/>
      </patternFill>
    </fill>
    <fill>
      <patternFill patternType="solid">
        <fgColor theme="0" tint="-0.499984740745262"/>
        <bgColor indexed="64"/>
      </patternFill>
    </fill>
    <fill>
      <patternFill patternType="solid">
        <fgColor theme="4" tint="0.79998168889431442"/>
        <bgColor theme="4" tint="0.79998168889431442"/>
      </patternFill>
    </fill>
  </fills>
  <borders count="25">
    <border>
      <left/>
      <right/>
      <top/>
      <bottom/>
      <diagonal/>
    </border>
    <border>
      <left/>
      <right/>
      <top style="medium">
        <color indexed="64"/>
      </top>
      <bottom/>
      <diagonal/>
    </border>
    <border>
      <left style="medium">
        <color theme="1"/>
      </left>
      <right/>
      <top/>
      <bottom style="medium">
        <color theme="1"/>
      </bottom>
      <diagonal/>
    </border>
    <border>
      <left/>
      <right style="medium">
        <color theme="1"/>
      </right>
      <top/>
      <bottom style="medium">
        <color theme="1"/>
      </bottom>
      <diagonal/>
    </border>
    <border>
      <left style="medium">
        <color theme="1"/>
      </left>
      <right/>
      <top/>
      <bottom/>
      <diagonal/>
    </border>
    <border>
      <left/>
      <right style="medium">
        <color theme="1"/>
      </right>
      <top/>
      <bottom/>
      <diagonal/>
    </border>
    <border>
      <left/>
      <right/>
      <top/>
      <bottom style="medium">
        <color theme="1"/>
      </bottom>
      <diagonal/>
    </border>
    <border>
      <left/>
      <right style="medium">
        <color theme="1"/>
      </right>
      <top style="medium">
        <color indexed="64"/>
      </top>
      <bottom/>
      <diagonal/>
    </border>
    <border>
      <left/>
      <right/>
      <top style="thin">
        <color theme="9" tint="0.39997558519241921"/>
      </top>
      <bottom style="thin">
        <color theme="9" tint="0.39997558519241921"/>
      </bottom>
      <diagonal/>
    </border>
    <border>
      <left/>
      <right/>
      <top style="thin">
        <color theme="9" tint="0.39997558519241921"/>
      </top>
      <bottom style="medium">
        <color theme="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93">
    <xf numFmtId="0" fontId="0" fillId="0" borderId="0" xfId="0"/>
    <xf numFmtId="0" fontId="0" fillId="0" borderId="1" xfId="0" applyBorder="1"/>
    <xf numFmtId="0" fontId="0" fillId="2" borderId="0" xfId="0" applyFill="1"/>
    <xf numFmtId="0" fontId="0" fillId="0" borderId="0" xfId="0" pivotButton="1"/>
    <xf numFmtId="0" fontId="0" fillId="0" borderId="0" xfId="0" applyAlignment="1">
      <alignment horizontal="left"/>
    </xf>
    <xf numFmtId="164" fontId="0" fillId="0" borderId="1" xfId="0" applyNumberFormat="1" applyBorder="1"/>
    <xf numFmtId="164" fontId="0" fillId="0" borderId="0" xfId="0" applyNumberFormat="1"/>
    <xf numFmtId="0" fontId="0" fillId="0" borderId="4" xfId="0" applyBorder="1"/>
    <xf numFmtId="0" fontId="0" fillId="0" borderId="5" xfId="0" applyBorder="1"/>
    <xf numFmtId="0" fontId="0" fillId="0" borderId="2" xfId="0" applyBorder="1"/>
    <xf numFmtId="0" fontId="0" fillId="0" borderId="3" xfId="0" applyBorder="1"/>
    <xf numFmtId="9" fontId="0" fillId="0" borderId="4" xfId="1" applyFont="1" applyBorder="1"/>
    <xf numFmtId="9" fontId="0" fillId="0" borderId="2" xfId="1" applyFont="1" applyBorder="1"/>
    <xf numFmtId="0" fontId="0" fillId="0" borderId="7" xfId="0" applyBorder="1"/>
    <xf numFmtId="164" fontId="0" fillId="0" borderId="6" xfId="0" applyNumberFormat="1" applyBorder="1"/>
    <xf numFmtId="0" fontId="0" fillId="0" borderId="6" xfId="0" applyBorder="1"/>
    <xf numFmtId="1" fontId="0" fillId="0" borderId="0" xfId="1" applyNumberFormat="1" applyFont="1" applyBorder="1"/>
    <xf numFmtId="1" fontId="0" fillId="0" borderId="6" xfId="1" applyNumberFormat="1" applyFont="1" applyBorder="1"/>
    <xf numFmtId="0" fontId="3" fillId="4" borderId="0" xfId="0" applyFont="1" applyFill="1"/>
    <xf numFmtId="164" fontId="3" fillId="4" borderId="0" xfId="0" applyNumberFormat="1" applyFont="1" applyFill="1"/>
    <xf numFmtId="0" fontId="3" fillId="4" borderId="5" xfId="0" applyFont="1" applyFill="1" applyBorder="1"/>
    <xf numFmtId="0" fontId="3" fillId="4" borderId="2" xfId="0" applyFont="1" applyFill="1" applyBorder="1"/>
    <xf numFmtId="0" fontId="3" fillId="4" borderId="6" xfId="0" applyFont="1" applyFill="1" applyBorder="1"/>
    <xf numFmtId="0" fontId="4" fillId="0" borderId="0" xfId="0" applyFont="1"/>
    <xf numFmtId="0" fontId="0" fillId="5" borderId="8" xfId="0" applyFill="1" applyBorder="1"/>
    <xf numFmtId="0" fontId="0" fillId="0" borderId="8" xfId="0" applyBorder="1"/>
    <xf numFmtId="0" fontId="0" fillId="0" borderId="9" xfId="0" applyBorder="1"/>
    <xf numFmtId="0" fontId="0" fillId="0" borderId="0" xfId="0" applyAlignment="1">
      <alignment horizontal="left" indent="1"/>
    </xf>
    <xf numFmtId="0" fontId="3" fillId="0" borderId="0" xfId="0" applyFont="1" applyAlignment="1">
      <alignment horizontal="center" vertical="center" wrapText="1"/>
    </xf>
    <xf numFmtId="0" fontId="0" fillId="0" borderId="0" xfId="0" applyAlignment="1">
      <alignment vertical="center" wrapText="1"/>
    </xf>
    <xf numFmtId="0" fontId="0" fillId="0" borderId="0" xfId="0" applyAlignment="1">
      <alignment wrapText="1"/>
    </xf>
    <xf numFmtId="0" fontId="3" fillId="0" borderId="0" xfId="0" applyFont="1" applyAlignment="1">
      <alignment vertical="center" wrapText="1"/>
    </xf>
    <xf numFmtId="0" fontId="0" fillId="0" borderId="15" xfId="0" applyBorder="1"/>
    <xf numFmtId="0" fontId="0" fillId="0" borderId="16" xfId="0" applyBorder="1"/>
    <xf numFmtId="0" fontId="0" fillId="0" borderId="14" xfId="0" applyBorder="1"/>
    <xf numFmtId="0" fontId="0" fillId="0" borderId="13" xfId="0" applyBorder="1"/>
    <xf numFmtId="0" fontId="0" fillId="0" borderId="17" xfId="0" applyBorder="1"/>
    <xf numFmtId="0" fontId="0" fillId="0" borderId="10" xfId="0" applyBorder="1" applyAlignment="1">
      <alignment horizontal="left"/>
    </xf>
    <xf numFmtId="0" fontId="0" fillId="0" borderId="12" xfId="0" applyBorder="1"/>
    <xf numFmtId="166" fontId="0" fillId="0" borderId="18" xfId="0" applyNumberFormat="1" applyBorder="1"/>
    <xf numFmtId="166" fontId="0" fillId="0" borderId="19" xfId="0" applyNumberFormat="1" applyBorder="1"/>
    <xf numFmtId="166" fontId="0" fillId="0" borderId="20" xfId="0" applyNumberFormat="1" applyBorder="1"/>
    <xf numFmtId="0" fontId="0" fillId="0" borderId="10" xfId="0" pivotButton="1" applyBorder="1"/>
    <xf numFmtId="0" fontId="0" fillId="0" borderId="18" xfId="0" applyBorder="1" applyAlignment="1">
      <alignment horizontal="left"/>
    </xf>
    <xf numFmtId="0" fontId="0" fillId="0" borderId="19" xfId="0" applyBorder="1" applyAlignment="1">
      <alignment horizontal="left"/>
    </xf>
    <xf numFmtId="0" fontId="0" fillId="0" borderId="20" xfId="0" applyBorder="1" applyAlignment="1">
      <alignment horizontal="left"/>
    </xf>
    <xf numFmtId="0" fontId="0" fillId="0" borderId="10" xfId="0" applyBorder="1"/>
    <xf numFmtId="0" fontId="0" fillId="0" borderId="22" xfId="0" applyBorder="1"/>
    <xf numFmtId="0" fontId="0" fillId="0" borderId="21" xfId="0" applyBorder="1"/>
    <xf numFmtId="0" fontId="3" fillId="8" borderId="23" xfId="0" applyFont="1" applyFill="1" applyBorder="1"/>
    <xf numFmtId="0" fontId="7" fillId="0" borderId="0" xfId="0" applyFont="1"/>
    <xf numFmtId="0" fontId="3" fillId="7" borderId="0" xfId="0" applyFont="1" applyFill="1"/>
    <xf numFmtId="0" fontId="2" fillId="7" borderId="0" xfId="0" applyFont="1" applyFill="1" applyAlignment="1">
      <alignment horizontal="left" vertical="center" indent="1"/>
    </xf>
    <xf numFmtId="0" fontId="0" fillId="0" borderId="0" xfId="0" applyAlignment="1">
      <alignment horizontal="left" vertical="center" indent="1"/>
    </xf>
    <xf numFmtId="0" fontId="2" fillId="4" borderId="24" xfId="0" applyFont="1" applyFill="1" applyBorder="1" applyAlignment="1">
      <alignment horizontal="center" vertical="center"/>
    </xf>
    <xf numFmtId="167" fontId="7" fillId="0" borderId="24" xfId="0" applyNumberFormat="1" applyFont="1" applyBorder="1"/>
    <xf numFmtId="0" fontId="7" fillId="0" borderId="24" xfId="0" pivotButton="1" applyFont="1" applyBorder="1"/>
    <xf numFmtId="0" fontId="7" fillId="0" borderId="24" xfId="0" applyFont="1" applyBorder="1"/>
    <xf numFmtId="0" fontId="7" fillId="0" borderId="24" xfId="0" applyFont="1" applyBorder="1" applyAlignment="1">
      <alignment horizontal="left"/>
    </xf>
    <xf numFmtId="165" fontId="7" fillId="0" borderId="24" xfId="0" applyNumberFormat="1" applyFont="1" applyBorder="1"/>
    <xf numFmtId="9" fontId="7" fillId="0" borderId="24" xfId="1" applyFont="1" applyBorder="1"/>
    <xf numFmtId="9" fontId="7" fillId="0" borderId="24" xfId="0" applyNumberFormat="1" applyFont="1" applyBorder="1"/>
    <xf numFmtId="169" fontId="7" fillId="0" borderId="24" xfId="0" applyNumberFormat="1" applyFont="1" applyBorder="1"/>
    <xf numFmtId="1" fontId="7" fillId="0" borderId="24" xfId="0" applyNumberFormat="1" applyFont="1" applyBorder="1"/>
    <xf numFmtId="168" fontId="7" fillId="0" borderId="24" xfId="0" applyNumberFormat="1" applyFont="1" applyBorder="1"/>
    <xf numFmtId="0" fontId="0" fillId="0" borderId="24" xfId="0" applyBorder="1" applyAlignment="1">
      <alignment horizontal="left"/>
    </xf>
    <xf numFmtId="168" fontId="0" fillId="0" borderId="24" xfId="0" applyNumberFormat="1" applyBorder="1"/>
    <xf numFmtId="2" fontId="7" fillId="0" borderId="24" xfId="0" applyNumberFormat="1" applyFont="1" applyBorder="1"/>
    <xf numFmtId="0" fontId="11" fillId="0" borderId="24" xfId="0" applyFont="1" applyBorder="1"/>
    <xf numFmtId="0" fontId="11" fillId="0" borderId="24" xfId="0" pivotButton="1" applyFont="1" applyBorder="1"/>
    <xf numFmtId="0" fontId="11" fillId="0" borderId="24" xfId="0" applyFont="1" applyBorder="1" applyAlignment="1">
      <alignment horizontal="left"/>
    </xf>
    <xf numFmtId="0" fontId="6" fillId="3" borderId="0" xfId="0" applyFont="1" applyFill="1" applyAlignment="1">
      <alignment horizontal="center" vertical="center"/>
    </xf>
    <xf numFmtId="0" fontId="6" fillId="6" borderId="13" xfId="0" applyFont="1" applyFill="1" applyBorder="1" applyAlignment="1">
      <alignment horizontal="center" vertical="center"/>
    </xf>
    <xf numFmtId="0" fontId="6" fillId="6" borderId="0" xfId="0" applyFont="1" applyFill="1" applyAlignment="1">
      <alignment horizontal="center" vertical="center"/>
    </xf>
    <xf numFmtId="0" fontId="6" fillId="6" borderId="14" xfId="0" applyFont="1" applyFill="1" applyBorder="1" applyAlignment="1">
      <alignment horizontal="center" vertical="center"/>
    </xf>
    <xf numFmtId="0" fontId="8" fillId="7" borderId="13" xfId="0" applyFont="1" applyFill="1" applyBorder="1" applyAlignment="1">
      <alignment horizontal="center"/>
    </xf>
    <xf numFmtId="0" fontId="8" fillId="7" borderId="0" xfId="0" applyFont="1" applyFill="1" applyAlignment="1">
      <alignment horizontal="center"/>
    </xf>
    <xf numFmtId="0" fontId="9" fillId="7" borderId="0" xfId="0" applyFont="1" applyFill="1" applyAlignment="1">
      <alignment horizontal="center"/>
    </xf>
    <xf numFmtId="0" fontId="9" fillId="7" borderId="14" xfId="0" applyFont="1" applyFill="1" applyBorder="1" applyAlignment="1">
      <alignment horizontal="center"/>
    </xf>
    <xf numFmtId="0" fontId="10" fillId="7" borderId="0" xfId="0" applyFont="1" applyFill="1" applyAlignment="1">
      <alignment horizontal="center" wrapText="1"/>
    </xf>
    <xf numFmtId="0" fontId="0" fillId="0" borderId="0" xfId="0" applyNumberFormat="1"/>
    <xf numFmtId="0" fontId="7" fillId="0" borderId="24" xfId="0" applyNumberFormat="1" applyFont="1" applyBorder="1"/>
    <xf numFmtId="0" fontId="3" fillId="0" borderId="24" xfId="0" applyNumberFormat="1" applyFont="1" applyBorder="1"/>
    <xf numFmtId="0" fontId="11" fillId="0" borderId="24" xfId="0" applyNumberFormat="1" applyFont="1" applyBorder="1"/>
    <xf numFmtId="0" fontId="0" fillId="0" borderId="14" xfId="0" applyNumberFormat="1" applyBorder="1"/>
    <xf numFmtId="0" fontId="0" fillId="0" borderId="17" xfId="0" applyNumberFormat="1" applyBorder="1"/>
    <xf numFmtId="0" fontId="0" fillId="0" borderId="11" xfId="0" applyNumberFormat="1" applyBorder="1"/>
    <xf numFmtId="0" fontId="0" fillId="0" borderId="12" xfId="0" applyNumberFormat="1" applyBorder="1"/>
    <xf numFmtId="0" fontId="0" fillId="0" borderId="13" xfId="0" applyNumberFormat="1" applyBorder="1"/>
    <xf numFmtId="0" fontId="0" fillId="0" borderId="15" xfId="0" applyNumberFormat="1" applyBorder="1"/>
    <xf numFmtId="0" fontId="0" fillId="0" borderId="18" xfId="0" applyNumberFormat="1" applyBorder="1"/>
    <xf numFmtId="0" fontId="0" fillId="0" borderId="19" xfId="0" applyNumberFormat="1" applyBorder="1"/>
    <xf numFmtId="0" fontId="0" fillId="0" borderId="20" xfId="0" applyNumberFormat="1" applyBorder="1"/>
  </cellXfs>
  <cellStyles count="2">
    <cellStyle name="Normal" xfId="0" builtinId="0"/>
    <cellStyle name="Percent" xfId="1" builtinId="5"/>
  </cellStyles>
  <dxfs count="154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439]#,##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39]#,##0.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44D]\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09]\ #,##0.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top/>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top style="thin">
          <color indexed="64"/>
        </top>
        <bottom style="medium">
          <color indexed="64"/>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top/>
      </border>
    </dxf>
    <dxf>
      <border>
        <left style="medium">
          <color indexed="64"/>
        </left>
        <right style="medium">
          <color indexed="64"/>
        </right>
        <top style="medium">
          <color indexed="64"/>
        </top>
        <bottom style="medium">
          <color indexed="64"/>
        </bottom>
      </border>
    </dxf>
    <dxf>
      <border>
        <left/>
        <top/>
      </border>
    </dxf>
    <dxf>
      <border>
        <right style="thin">
          <color indexed="64"/>
        </right>
      </border>
    </dxf>
    <dxf>
      <font>
        <sz val="11"/>
      </font>
    </dxf>
    <dxf>
      <font>
        <sz val="11"/>
      </fon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439]#,##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39]#,##0.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44D]\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09]\ #,##0.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top/>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top style="thin">
          <color indexed="64"/>
        </top>
        <bottom style="medium">
          <color indexed="64"/>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top/>
      </border>
    </dxf>
    <dxf>
      <border>
        <left style="medium">
          <color indexed="64"/>
        </left>
        <right style="medium">
          <color indexed="64"/>
        </right>
        <top style="medium">
          <color indexed="64"/>
        </top>
        <bottom style="medium">
          <color indexed="64"/>
        </bottom>
      </border>
    </dxf>
    <dxf>
      <border>
        <left/>
        <top/>
      </border>
    </dxf>
    <dxf>
      <border>
        <right style="thin">
          <color indexed="64"/>
        </right>
      </border>
    </dxf>
    <dxf>
      <font>
        <sz val="11"/>
      </font>
    </dxf>
    <dxf>
      <font>
        <sz val="11"/>
      </fon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439]#,##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39]#,##0.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44D]\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09]\ #,##0.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top/>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top style="thin">
          <color indexed="64"/>
        </top>
        <bottom style="medium">
          <color indexed="64"/>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top/>
      </border>
    </dxf>
    <dxf>
      <border>
        <left style="medium">
          <color indexed="64"/>
        </left>
        <right style="medium">
          <color indexed="64"/>
        </right>
        <top style="medium">
          <color indexed="64"/>
        </top>
        <bottom style="medium">
          <color indexed="64"/>
        </bottom>
      </border>
    </dxf>
    <dxf>
      <border>
        <left/>
        <top/>
      </border>
    </dxf>
    <dxf>
      <border>
        <right style="thin">
          <color indexed="64"/>
        </right>
      </border>
    </dxf>
    <dxf>
      <font>
        <sz val="11"/>
      </font>
    </dxf>
    <dxf>
      <font>
        <sz val="11"/>
      </fon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439]#,##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39]#,##0.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44D]\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09]\ #,##0.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top/>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top style="thin">
          <color indexed="64"/>
        </top>
        <bottom style="medium">
          <color indexed="64"/>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top/>
      </border>
    </dxf>
    <dxf>
      <border>
        <left style="medium">
          <color indexed="64"/>
        </left>
        <right style="medium">
          <color indexed="64"/>
        </right>
        <top style="medium">
          <color indexed="64"/>
        </top>
        <bottom style="medium">
          <color indexed="64"/>
        </bottom>
      </border>
    </dxf>
    <dxf>
      <border>
        <left/>
        <top/>
      </border>
    </dxf>
    <dxf>
      <border>
        <right style="thin">
          <color indexed="64"/>
        </right>
      </border>
    </dxf>
    <dxf>
      <font>
        <sz val="11"/>
      </font>
    </dxf>
    <dxf>
      <font>
        <sz val="11"/>
      </fon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439]#,##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39]#,##0.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44D]\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09]\ #,##0.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top/>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top style="thin">
          <color indexed="64"/>
        </top>
        <bottom style="medium">
          <color indexed="64"/>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top/>
      </border>
    </dxf>
    <dxf>
      <border>
        <left style="medium">
          <color indexed="64"/>
        </left>
        <right style="medium">
          <color indexed="64"/>
        </right>
        <top style="medium">
          <color indexed="64"/>
        </top>
        <bottom style="medium">
          <color indexed="64"/>
        </bottom>
      </border>
    </dxf>
    <dxf>
      <border>
        <left/>
        <top/>
      </border>
    </dxf>
    <dxf>
      <border>
        <right style="thin">
          <color indexed="64"/>
        </right>
      </border>
    </dxf>
    <dxf>
      <font>
        <sz val="11"/>
      </font>
    </dxf>
    <dxf>
      <font>
        <sz val="11"/>
      </fon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439]#,##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39]#,##0.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44D]\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09]\ #,##0.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top/>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top style="thin">
          <color indexed="64"/>
        </top>
        <bottom style="medium">
          <color indexed="64"/>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top/>
      </border>
    </dxf>
    <dxf>
      <border>
        <left style="medium">
          <color indexed="64"/>
        </left>
        <right style="medium">
          <color indexed="64"/>
        </right>
        <top style="medium">
          <color indexed="64"/>
        </top>
        <bottom style="medium">
          <color indexed="64"/>
        </bottom>
      </border>
    </dxf>
    <dxf>
      <border>
        <left/>
        <top/>
      </border>
    </dxf>
    <dxf>
      <border>
        <right style="thin">
          <color indexed="64"/>
        </right>
      </border>
    </dxf>
    <dxf>
      <font>
        <sz val="11"/>
      </font>
    </dxf>
    <dxf>
      <font>
        <sz val="11"/>
      </fon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439]#,##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39]#,##0.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44D]\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09]\ #,##0.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top/>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top style="thin">
          <color indexed="64"/>
        </top>
        <bottom style="medium">
          <color indexed="64"/>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top/>
      </border>
    </dxf>
    <dxf>
      <border>
        <left style="medium">
          <color indexed="64"/>
        </left>
        <right style="medium">
          <color indexed="64"/>
        </right>
        <top style="medium">
          <color indexed="64"/>
        </top>
        <bottom style="medium">
          <color indexed="64"/>
        </bottom>
      </border>
    </dxf>
    <dxf>
      <border>
        <left/>
        <top/>
      </border>
    </dxf>
    <dxf>
      <border>
        <right style="thin">
          <color indexed="64"/>
        </right>
      </border>
    </dxf>
    <dxf>
      <font>
        <sz val="11"/>
      </font>
    </dxf>
    <dxf>
      <font>
        <sz val="11"/>
      </fon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439]#,##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39]#,##0.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44D]\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09]\ #,##0.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top/>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top style="thin">
          <color indexed="64"/>
        </top>
        <bottom style="medium">
          <color indexed="64"/>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top/>
      </border>
    </dxf>
    <dxf>
      <border>
        <left style="medium">
          <color indexed="64"/>
        </left>
        <right style="medium">
          <color indexed="64"/>
        </right>
        <top style="medium">
          <color indexed="64"/>
        </top>
        <bottom style="medium">
          <color indexed="64"/>
        </bottom>
      </border>
    </dxf>
    <dxf>
      <border>
        <left/>
        <top/>
      </border>
    </dxf>
    <dxf>
      <border>
        <right style="thin">
          <color indexed="64"/>
        </right>
      </border>
    </dxf>
    <dxf>
      <font>
        <sz val="11"/>
      </font>
    </dxf>
    <dxf>
      <font>
        <sz val="11"/>
      </fon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439]#,##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39]#,##0.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44D]\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09]\ #,##0.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medium">
          <color indexed="64"/>
        </left>
        <right style="medium">
          <color indexed="64"/>
        </right>
        <top style="medium">
          <color indexed="64"/>
        </top>
        <bottom style="medium">
          <color indexed="64"/>
        </bottom>
      </border>
    </dxf>
    <dxf>
      <border>
        <left/>
        <top/>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top style="thin">
          <color indexed="64"/>
        </top>
        <bottom style="medium">
          <color indexed="64"/>
        </bottom>
      </border>
    </dxf>
    <dxf>
      <border>
        <left style="thin">
          <color theme="1"/>
        </left>
        <right style="thin">
          <color theme="1"/>
        </right>
        <top style="thin">
          <color theme="1"/>
        </top>
        <bottom style="thin">
          <color theme="1"/>
        </bottom>
      </border>
    </dxf>
    <dxf>
      <border>
        <left style="medium">
          <color indexed="64"/>
        </left>
        <right style="medium">
          <color indexed="64"/>
        </right>
        <top style="medium">
          <color indexed="64"/>
        </top>
        <bottom style="medium">
          <color indexed="64"/>
        </bottom>
      </border>
    </dxf>
    <dxf>
      <border>
        <left/>
        <top/>
      </border>
    </dxf>
    <dxf>
      <border>
        <left style="medium">
          <color indexed="64"/>
        </left>
        <right style="medium">
          <color indexed="64"/>
        </right>
        <top style="medium">
          <color indexed="64"/>
        </top>
        <bottom style="medium">
          <color indexed="64"/>
        </bottom>
      </border>
    </dxf>
    <dxf>
      <border>
        <left/>
        <top/>
      </border>
    </dxf>
    <dxf>
      <border>
        <right style="thin">
          <color indexed="64"/>
        </right>
      </border>
    </dxf>
    <dxf>
      <font>
        <sz val="11"/>
      </font>
    </dxf>
    <dxf>
      <font>
        <sz val="11"/>
      </fon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numFmt numFmtId="168"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439]#,##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numFmt numFmtId="165" formatCode="[$₹-4009]\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font>
        <sz val="11"/>
      </font>
    </dxf>
    <dxf>
      <font>
        <sz val="11"/>
      </font>
    </dxf>
    <dxf>
      <border>
        <right style="thin">
          <color indexed="64"/>
        </right>
      </border>
    </dxf>
    <dxf>
      <border>
        <left/>
        <top/>
      </border>
    </dxf>
    <dxf>
      <border>
        <left style="medium">
          <color indexed="64"/>
        </left>
        <right style="medium">
          <color indexed="64"/>
        </right>
        <top style="medium">
          <color indexed="64"/>
        </top>
        <bottom style="medium">
          <color indexed="64"/>
        </bottom>
      </border>
    </dxf>
    <dxf>
      <border>
        <left/>
        <top/>
      </border>
    </dxf>
    <dxf>
      <border>
        <left style="medium">
          <color indexed="64"/>
        </left>
        <right style="medium">
          <color indexed="64"/>
        </right>
        <top style="medium">
          <color indexed="64"/>
        </top>
        <bottom style="medium">
          <color indexed="64"/>
        </bottom>
      </border>
    </dxf>
    <dxf>
      <border>
        <left style="thin">
          <color theme="1"/>
        </left>
        <right style="thin">
          <color theme="1"/>
        </right>
        <top style="thin">
          <color theme="1"/>
        </top>
        <bottom style="thin">
          <color theme="1"/>
        </bottom>
      </border>
    </dxf>
    <dxf>
      <border>
        <top style="thin">
          <color indexed="64"/>
        </top>
        <bottom style="medium">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top/>
      </border>
    </dxf>
    <dxf>
      <border>
        <left style="medium">
          <color indexed="64"/>
        </left>
        <right style="medium">
          <color indexed="64"/>
        </right>
        <top style="medium">
          <color indexed="64"/>
        </top>
        <bottom style="medium">
          <color indexed="64"/>
        </bottom>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44D]\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numFmt numFmtId="166" formatCode="[$₹-439]#,##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1"/>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5" tint="-0.499984740745262"/>
      </font>
    </dxf>
    <dxf>
      <font>
        <color theme="5" tint="-0.499984740745262"/>
      </font>
    </dxf>
    <dxf>
      <font>
        <color theme="5" tint="-0.499984740745262"/>
      </font>
    </dxf>
    <dxf>
      <font>
        <color theme="5" tint="-0.499984740745262"/>
      </font>
    </dxf>
    <dxf>
      <font>
        <color theme="5" tint="-0.499984740745262"/>
      </font>
    </dxf>
    <dxf>
      <font>
        <color theme="5" tint="-0.499984740745262"/>
      </font>
    </dxf>
    <dxf>
      <border diagonalUp="0" diagonalDown="0">
        <left style="medium">
          <color theme="1"/>
        </left>
        <right/>
        <top/>
        <bottom/>
        <vertical/>
        <horizontal/>
      </border>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border diagonalUp="0" diagonalDown="0">
        <left style="medium">
          <color theme="1"/>
        </left>
        <right/>
        <top/>
        <bottom/>
        <vertical/>
        <horizontal/>
      </border>
    </dxf>
    <dxf>
      <border diagonalUp="0" diagonalDown="0">
        <left/>
        <right style="medium">
          <color theme="1"/>
        </right>
        <top/>
        <bottom/>
        <vertical/>
        <horizontal/>
      </border>
    </dxf>
    <dxf>
      <numFmt numFmtId="0" formatCode="General"/>
    </dxf>
    <dxf>
      <numFmt numFmtId="164" formatCode="mm/dd/yy;@"/>
    </dxf>
    <dxf>
      <border outline="0">
        <left style="medium">
          <color theme="1"/>
        </left>
        <right style="medium">
          <color theme="1"/>
        </right>
        <top style="medium">
          <color theme="1"/>
        </top>
      </border>
    </dxf>
    <dxf>
      <font>
        <b/>
        <i val="0"/>
        <strike val="0"/>
        <condense val="0"/>
        <extend val="0"/>
        <outline val="0"/>
        <shadow val="0"/>
        <u val="none"/>
        <vertAlign val="baseline"/>
        <sz val="11"/>
        <color theme="1"/>
        <name val="Calibri"/>
        <family val="2"/>
        <scheme val="minor"/>
      </font>
      <fill>
        <patternFill patternType="solid">
          <fgColor indexed="64"/>
          <bgColor theme="4" tint="-0.249977111117893"/>
        </patternFill>
      </fill>
      <border diagonalUp="0" diagonalDown="0" outline="0">
        <left style="medium">
          <color theme="1"/>
        </left>
        <right style="medium">
          <color theme="1"/>
        </right>
        <top/>
        <bottom/>
      </border>
    </dxf>
    <dxf>
      <font>
        <b/>
        <color theme="1"/>
      </font>
      <border>
        <bottom style="thin">
          <color theme="9"/>
        </bottom>
        <vertical/>
        <horizontal/>
      </border>
    </dxf>
    <dxf>
      <font>
        <b/>
        <i val="0"/>
        <color theme="0"/>
      </font>
      <border diagonalUp="0" diagonalDown="0">
        <left/>
        <right/>
        <top/>
        <bottom/>
        <vertical/>
        <horizontal/>
      </border>
    </dxf>
    <dxf>
      <font>
        <b/>
        <color theme="1"/>
      </font>
      <border>
        <bottom style="thin">
          <color theme="5"/>
        </bottom>
        <vertical/>
        <horizontal/>
      </border>
    </dxf>
    <dxf>
      <font>
        <b/>
        <i val="0"/>
        <color theme="0"/>
      </font>
      <border diagonalUp="0" diagonalDown="0">
        <left/>
        <right/>
        <top/>
        <bottom/>
        <vertical/>
        <horizontal/>
      </border>
    </dxf>
    <dxf>
      <font>
        <b/>
        <color theme="1"/>
      </font>
      <border>
        <bottom style="thin">
          <color theme="4"/>
        </bottom>
        <vertical/>
        <horizontal/>
      </border>
    </dxf>
    <dxf>
      <font>
        <b/>
        <i val="0"/>
        <color theme="0"/>
      </font>
      <fill>
        <patternFill>
          <fgColor rgb="FFEBE3D5"/>
        </patternFill>
      </fill>
      <border diagonalUp="0" diagonalDown="0">
        <left/>
        <right/>
        <top/>
        <bottom/>
        <vertical/>
        <horizontal/>
      </border>
    </dxf>
  </dxfs>
  <tableStyles count="4" defaultTableStyle="TableStyleMedium9" defaultPivotStyle="PivotStyleLight16">
    <tableStyle name="Invisible" pivot="0" table="0" count="0" xr9:uid="{DEDB1700-8120-403C-A171-5796732EAC8A}"/>
    <tableStyle name="SlicerStyleDark1 2" pivot="0" table="0" count="10" xr9:uid="{0E428FBD-AA43-4620-A9A1-6DE73343582C}">
      <tableStyleElement type="wholeTable" dxfId="1544"/>
      <tableStyleElement type="headerRow" dxfId="1543"/>
    </tableStyle>
    <tableStyle name="SlicerStyleDark2 2" pivot="0" table="0" count="10" xr9:uid="{ED8611F7-52E4-4E66-A429-BB2C1EB8D383}">
      <tableStyleElement type="wholeTable" dxfId="1542"/>
      <tableStyleElement type="headerRow" dxfId="1541"/>
    </tableStyle>
    <tableStyle name="SlicerStyleDark6 2" pivot="0" table="0" count="10" xr9:uid="{083CD06B-0E6A-422C-9DC5-01E2DE64C1CB}">
      <tableStyleElement type="wholeTable" dxfId="1540"/>
      <tableStyleElement type="headerRow" dxfId="1539"/>
    </tableStyle>
  </tableStyles>
  <colors>
    <mruColors>
      <color rgb="FF776B5D"/>
      <color rgb="FFEBE3D5"/>
      <color rgb="FFF3EEEA"/>
      <color rgb="FF0A2647"/>
      <color rgb="FF144272"/>
      <color rgb="FF1D4ED8"/>
      <color rgb="FF0F172A"/>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[advanced_excel_sales_data.xlsx]Pivot Table!PivotTable38</c:name>
    <c:fmtId val="4"/>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threePt" dir="t"/>
          </a:scene3d>
          <a:sp3d prstMaterial="matte">
            <a:bevelT w="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87612608218985677"/>
        </c:manualLayout>
      </c:layout>
      <c:areaChart>
        <c:grouping val="stacked"/>
        <c:varyColors val="0"/>
        <c:ser>
          <c:idx val="0"/>
          <c:order val="0"/>
          <c:tx>
            <c:strRef>
              <c:f>'Pivot Table'!$K$21</c:f>
              <c:strCache>
                <c:ptCount val="1"/>
                <c:pt idx="0">
                  <c:v>Total</c:v>
                </c:pt>
              </c:strCache>
            </c:strRef>
          </c:tx>
          <c:spPr>
            <a:solidFill>
              <a:schemeClr val="accent2"/>
            </a:solidFill>
            <a:ln>
              <a:noFill/>
            </a:ln>
            <a:effectLst/>
            <a:scene3d>
              <a:camera prst="orthographicFront"/>
              <a:lightRig rig="threePt" dir="t"/>
            </a:scene3d>
            <a:sp3d prstMaterial="matte">
              <a:bevelT w="38100"/>
            </a:sp3d>
          </c:spPr>
          <c:cat>
            <c:strRef>
              <c:f>'Pivot Table'!$J$22:$J$34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Table'!$K$22:$K$34</c:f>
              <c:numCache>
                <c:formatCode>0.00</c:formatCode>
                <c:ptCount val="12"/>
                <c:pt idx="0">
                  <c:v>191</c:v>
                </c:pt>
                <c:pt idx="1">
                  <c:v>182</c:v>
                </c:pt>
                <c:pt idx="2">
                  <c:v>199</c:v>
                </c:pt>
                <c:pt idx="3">
                  <c:v>158</c:v>
                </c:pt>
                <c:pt idx="4">
                  <c:v>175</c:v>
                </c:pt>
                <c:pt idx="5">
                  <c:v>175</c:v>
                </c:pt>
                <c:pt idx="6">
                  <c:v>185</c:v>
                </c:pt>
                <c:pt idx="7">
                  <c:v>180</c:v>
                </c:pt>
                <c:pt idx="8">
                  <c:v>207</c:v>
                </c:pt>
                <c:pt idx="9">
                  <c:v>187</c:v>
                </c:pt>
                <c:pt idx="10">
                  <c:v>175</c:v>
                </c:pt>
                <c:pt idx="11">
                  <c:v>186</c:v>
                </c:pt>
              </c:numCache>
            </c:numRef>
          </c:val>
          <c:extLst>
            <c:ext xmlns:c16="http://schemas.microsoft.com/office/drawing/2014/chart" uri="{C3380CC4-5D6E-409C-BE32-E72D297353CC}">
              <c16:uniqueId val="{00000000-604D-4680-B007-45D322548976}"/>
            </c:ext>
          </c:extLst>
        </c:ser>
        <c:dLbls>
          <c:showLegendKey val="0"/>
          <c:showVal val="0"/>
          <c:showCatName val="0"/>
          <c:showSerName val="0"/>
          <c:showPercent val="0"/>
          <c:showBubbleSize val="0"/>
        </c:dLbls>
        <c:axId val="1214155296"/>
        <c:axId val="1214158176"/>
      </c:areaChart>
      <c:catAx>
        <c:axId val="1214155296"/>
        <c:scaling>
          <c:orientation val="minMax"/>
        </c:scaling>
        <c:delete val="1"/>
        <c:axPos val="b"/>
        <c:numFmt formatCode="General" sourceLinked="1"/>
        <c:majorTickMark val="out"/>
        <c:minorTickMark val="none"/>
        <c:tickLblPos val="nextTo"/>
        <c:crossAx val="1214158176"/>
        <c:crosses val="autoZero"/>
        <c:auto val="1"/>
        <c:lblAlgn val="ctr"/>
        <c:lblOffset val="100"/>
        <c:noMultiLvlLbl val="0"/>
      </c:catAx>
      <c:valAx>
        <c:axId val="1214158176"/>
        <c:scaling>
          <c:orientation val="minMax"/>
        </c:scaling>
        <c:delete val="1"/>
        <c:axPos val="l"/>
        <c:numFmt formatCode="0.00" sourceLinked="1"/>
        <c:majorTickMark val="none"/>
        <c:minorTickMark val="none"/>
        <c:tickLblPos val="nextTo"/>
        <c:crossAx val="12141552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[advanced_excel_sales_data.xlsx]Pivot Table!PivotTable43</c:name>
    <c:fmtId val="4"/>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glow rad="25400">
              <a:schemeClr val="accent1">
                <a:alpha val="41000"/>
              </a:schemeClr>
            </a:glow>
          </a:effectLst>
          <a:scene3d>
            <a:camera prst="orthographicFront"/>
            <a:lightRig rig="threePt" dir="t"/>
          </a:scene3d>
          <a:sp3d prstMaterial="matte">
            <a:bevelT w="31750"/>
            <a:bevelB w="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8235066188714064E-3"/>
          <c:w val="1"/>
          <c:h val="0.99217649338112857"/>
        </c:manualLayout>
      </c:layout>
      <c:areaChart>
        <c:grouping val="stacked"/>
        <c:varyColors val="0"/>
        <c:ser>
          <c:idx val="0"/>
          <c:order val="0"/>
          <c:tx>
            <c:strRef>
              <c:f>'Pivot Table'!$K$4</c:f>
              <c:strCache>
                <c:ptCount val="1"/>
                <c:pt idx="0">
                  <c:v>Total</c:v>
                </c:pt>
              </c:strCache>
            </c:strRef>
          </c:tx>
          <c:spPr>
            <a:solidFill>
              <a:schemeClr val="accent2"/>
            </a:solidFill>
            <a:ln>
              <a:noFill/>
            </a:ln>
            <a:effectLst>
              <a:glow rad="25400">
                <a:schemeClr val="accent1">
                  <a:alpha val="41000"/>
                </a:schemeClr>
              </a:glow>
            </a:effectLst>
            <a:scene3d>
              <a:camera prst="orthographicFront"/>
              <a:lightRig rig="threePt" dir="t"/>
            </a:scene3d>
            <a:sp3d prstMaterial="matte">
              <a:bevelT w="31750"/>
              <a:bevelB w="12700"/>
            </a:sp3d>
          </c:spPr>
          <c:cat>
            <c:strRef>
              <c:f>'Pivot Table'!$J$5:$J$17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Table'!$K$5:$K$17</c:f>
              <c:numCache>
                <c:formatCode>[$₹-44D]\ #,##0.00</c:formatCode>
                <c:ptCount val="12"/>
                <c:pt idx="0">
                  <c:v>5197487</c:v>
                </c:pt>
                <c:pt idx="1">
                  <c:v>4361142</c:v>
                </c:pt>
                <c:pt idx="2">
                  <c:v>5032041</c:v>
                </c:pt>
                <c:pt idx="3">
                  <c:v>3804003</c:v>
                </c:pt>
                <c:pt idx="4">
                  <c:v>4334978</c:v>
                </c:pt>
                <c:pt idx="5">
                  <c:v>4225541</c:v>
                </c:pt>
                <c:pt idx="6">
                  <c:v>4630354</c:v>
                </c:pt>
                <c:pt idx="7">
                  <c:v>4606162</c:v>
                </c:pt>
                <c:pt idx="8">
                  <c:v>5117094</c:v>
                </c:pt>
                <c:pt idx="9">
                  <c:v>4649238</c:v>
                </c:pt>
                <c:pt idx="10">
                  <c:v>4314504</c:v>
                </c:pt>
                <c:pt idx="11">
                  <c:v>4605070</c:v>
                </c:pt>
              </c:numCache>
            </c:numRef>
          </c:val>
          <c:extLst>
            <c:ext xmlns:c16="http://schemas.microsoft.com/office/drawing/2014/chart" uri="{C3380CC4-5D6E-409C-BE32-E72D297353CC}">
              <c16:uniqueId val="{00000000-5506-4291-B95D-DD71139A0F1D}"/>
            </c:ext>
          </c:extLst>
        </c:ser>
        <c:dLbls>
          <c:showLegendKey val="0"/>
          <c:showVal val="0"/>
          <c:showCatName val="0"/>
          <c:showSerName val="0"/>
          <c:showPercent val="0"/>
          <c:showBubbleSize val="0"/>
        </c:dLbls>
        <c:axId val="1214258976"/>
        <c:axId val="1214268096"/>
      </c:areaChart>
      <c:catAx>
        <c:axId val="1214258976"/>
        <c:scaling>
          <c:orientation val="minMax"/>
        </c:scaling>
        <c:delete val="1"/>
        <c:axPos val="b"/>
        <c:numFmt formatCode="General" sourceLinked="1"/>
        <c:majorTickMark val="out"/>
        <c:minorTickMark val="none"/>
        <c:tickLblPos val="nextTo"/>
        <c:crossAx val="1214268096"/>
        <c:crosses val="autoZero"/>
        <c:auto val="1"/>
        <c:lblAlgn val="ctr"/>
        <c:lblOffset val="100"/>
        <c:noMultiLvlLbl val="0"/>
      </c:catAx>
      <c:valAx>
        <c:axId val="1214268096"/>
        <c:scaling>
          <c:orientation val="minMax"/>
        </c:scaling>
        <c:delete val="1"/>
        <c:axPos val="l"/>
        <c:numFmt formatCode="[$₹-44D]\ #,##0.00" sourceLinked="1"/>
        <c:majorTickMark val="none"/>
        <c:minorTickMark val="none"/>
        <c:tickLblPos val="nextTo"/>
        <c:crossAx val="12142589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[advanced_excel_sales_data.xlsx]Pivot Table!PivotTable45</c:name>
    <c:fmtId val="5"/>
  </c:pivotSource>
  <c:chart>
    <c:autoTitleDeleted val="1"/>
    <c:pivotFmts>
      <c:pivotFmt>
        <c:idx val="0"/>
        <c:spPr>
          <a:solidFill>
            <a:schemeClr val="accent2"/>
          </a:solidFill>
          <a:ln>
            <a:noFill/>
          </a:ln>
          <a:effectLst/>
          <a:scene3d>
            <a:camera prst="orthographicFront"/>
            <a:lightRig rig="threePt" dir="t"/>
          </a:scene3d>
          <a:sp3d prstMaterial="matte">
            <a:bevelT w="31750" h="825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threePt" dir="t"/>
          </a:scene3d>
          <a:sp3d prstMaterial="matte">
            <a:bevelT w="31750" h="825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threePt" dir="t"/>
          </a:scene3d>
          <a:sp3d prstMaterial="matte">
            <a:bevelT w="31750" h="825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Table'!$H$21</c:f>
              <c:strCache>
                <c:ptCount val="1"/>
                <c:pt idx="0">
                  <c:v>Total</c:v>
                </c:pt>
              </c:strCache>
            </c:strRef>
          </c:tx>
          <c:spPr>
            <a:solidFill>
              <a:schemeClr val="accent2"/>
            </a:solidFill>
            <a:ln w="25400">
              <a:noFill/>
            </a:ln>
            <a:effectLst/>
          </c:spPr>
          <c:cat>
            <c:strRef>
              <c:f>'Pivot Table'!$G$22:$G$34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Table'!$H$22:$H$34</c:f>
              <c:numCache>
                <c:formatCode>General</c:formatCode>
                <c:ptCount val="12"/>
                <c:pt idx="0">
                  <c:v>27211.97382198953</c:v>
                </c:pt>
                <c:pt idx="1">
                  <c:v>23962.31868131868</c:v>
                </c:pt>
                <c:pt idx="2">
                  <c:v>25286.638190954774</c:v>
                </c:pt>
                <c:pt idx="3">
                  <c:v>24075.968354430381</c:v>
                </c:pt>
                <c:pt idx="4">
                  <c:v>24771.302857142859</c:v>
                </c:pt>
                <c:pt idx="5">
                  <c:v>24145.948571428573</c:v>
                </c:pt>
                <c:pt idx="6">
                  <c:v>25028.940540540541</c:v>
                </c:pt>
                <c:pt idx="7">
                  <c:v>25589.788888888888</c:v>
                </c:pt>
                <c:pt idx="8">
                  <c:v>24720.260869565216</c:v>
                </c:pt>
                <c:pt idx="9">
                  <c:v>24862.235294117647</c:v>
                </c:pt>
                <c:pt idx="10">
                  <c:v>24654.30857142857</c:v>
                </c:pt>
                <c:pt idx="11">
                  <c:v>24758.440860215054</c:v>
                </c:pt>
              </c:numCache>
            </c:numRef>
          </c:val>
          <c:extLst>
            <c:ext xmlns:c16="http://schemas.microsoft.com/office/drawing/2014/chart" uri="{C3380CC4-5D6E-409C-BE32-E72D297353CC}">
              <c16:uniqueId val="{00000000-76C6-4710-BFD8-8E05D1AA35A9}"/>
            </c:ext>
          </c:extLst>
        </c:ser>
        <c:dLbls>
          <c:showLegendKey val="0"/>
          <c:showVal val="0"/>
          <c:showCatName val="0"/>
          <c:showSerName val="0"/>
          <c:showPercent val="0"/>
          <c:showBubbleSize val="0"/>
        </c:dLbls>
        <c:axId val="1898957600"/>
        <c:axId val="1898968160"/>
      </c:areaChart>
      <c:catAx>
        <c:axId val="1898957600"/>
        <c:scaling>
          <c:orientation val="minMax"/>
        </c:scaling>
        <c:delete val="1"/>
        <c:axPos val="b"/>
        <c:numFmt formatCode="General" sourceLinked="1"/>
        <c:majorTickMark val="out"/>
        <c:minorTickMark val="none"/>
        <c:tickLblPos val="nextTo"/>
        <c:crossAx val="1898968160"/>
        <c:crosses val="autoZero"/>
        <c:auto val="1"/>
        <c:lblAlgn val="ctr"/>
        <c:lblOffset val="100"/>
        <c:noMultiLvlLbl val="0"/>
      </c:catAx>
      <c:valAx>
        <c:axId val="1898968160"/>
        <c:scaling>
          <c:orientation val="minMax"/>
        </c:scaling>
        <c:delete val="1"/>
        <c:axPos val="l"/>
        <c:numFmt formatCode="General" sourceLinked="1"/>
        <c:majorTickMark val="none"/>
        <c:minorTickMark val="none"/>
        <c:tickLblPos val="nextTo"/>
        <c:crossAx val="18989576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[advanced_excel_sales_data.xlsx]Pivot Table!PivotTable48</c:name>
    <c:fmtId val="5"/>
  </c:pivotSource>
  <c:chart>
    <c:autoTitleDeleted val="1"/>
    <c:pivotFmts>
      <c:pivotFmt>
        <c:idx val="0"/>
        <c:spPr>
          <a:solidFill>
            <a:schemeClr val="accent2"/>
          </a:solidFill>
          <a:ln>
            <a:noFill/>
          </a:ln>
          <a:effectLst/>
          <a:scene3d>
            <a:camera prst="orthographicFront"/>
            <a:lightRig rig="threePt" dir="t"/>
          </a:scene3d>
          <a:sp3d prstMaterial="matte">
            <a:bevelT w="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threePt" dir="t"/>
          </a:scene3d>
          <a:sp3d prstMaterial="matte">
            <a:bevelT w="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threePt" dir="t"/>
          </a:scene3d>
          <a:sp3d prstMaterial="matte">
            <a:bevelT w="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cked"/>
        <c:varyColors val="0"/>
        <c:ser>
          <c:idx val="0"/>
          <c:order val="0"/>
          <c:tx>
            <c:strRef>
              <c:f>'Pivot Table'!$B$20</c:f>
              <c:strCache>
                <c:ptCount val="1"/>
                <c:pt idx="0">
                  <c:v>Total</c:v>
                </c:pt>
              </c:strCache>
            </c:strRef>
          </c:tx>
          <c:spPr>
            <a:solidFill>
              <a:schemeClr val="accent2"/>
            </a:solidFill>
            <a:ln>
              <a:noFill/>
            </a:ln>
            <a:effectLst/>
            <a:scene3d>
              <a:camera prst="orthographicFront"/>
              <a:lightRig rig="threePt" dir="t"/>
            </a:scene3d>
            <a:sp3d prstMaterial="matte">
              <a:bevelT w="31750"/>
            </a:sp3d>
          </c:spPr>
          <c:cat>
            <c:strRef>
              <c:f>'Pivot Table'!$A$21:$A$33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Table'!$B$21:$B$33</c:f>
              <c:numCache>
                <c:formatCode>0</c:formatCode>
                <c:ptCount val="12"/>
                <c:pt idx="0">
                  <c:v>78</c:v>
                </c:pt>
                <c:pt idx="1">
                  <c:v>67</c:v>
                </c:pt>
                <c:pt idx="2">
                  <c:v>78</c:v>
                </c:pt>
                <c:pt idx="3">
                  <c:v>60</c:v>
                </c:pt>
                <c:pt idx="4">
                  <c:v>64</c:v>
                </c:pt>
                <c:pt idx="5">
                  <c:v>60</c:v>
                </c:pt>
                <c:pt idx="6">
                  <c:v>74</c:v>
                </c:pt>
                <c:pt idx="7">
                  <c:v>60</c:v>
                </c:pt>
                <c:pt idx="8">
                  <c:v>83</c:v>
                </c:pt>
                <c:pt idx="9">
                  <c:v>65</c:v>
                </c:pt>
                <c:pt idx="10">
                  <c:v>59</c:v>
                </c:pt>
                <c:pt idx="11">
                  <c:v>64</c:v>
                </c:pt>
              </c:numCache>
            </c:numRef>
          </c:val>
          <c:extLst>
            <c:ext xmlns:c16="http://schemas.microsoft.com/office/drawing/2014/chart" uri="{C3380CC4-5D6E-409C-BE32-E72D297353CC}">
              <c16:uniqueId val="{00000000-3338-42A8-8A40-A2414C47EFAE}"/>
            </c:ext>
          </c:extLst>
        </c:ser>
        <c:dLbls>
          <c:showLegendKey val="0"/>
          <c:showVal val="0"/>
          <c:showCatName val="0"/>
          <c:showSerName val="0"/>
          <c:showPercent val="0"/>
          <c:showBubbleSize val="0"/>
        </c:dLbls>
        <c:axId val="1898981600"/>
        <c:axId val="1898976320"/>
      </c:areaChart>
      <c:catAx>
        <c:axId val="1898981600"/>
        <c:scaling>
          <c:orientation val="minMax"/>
        </c:scaling>
        <c:delete val="1"/>
        <c:axPos val="b"/>
        <c:numFmt formatCode="General" sourceLinked="1"/>
        <c:majorTickMark val="out"/>
        <c:minorTickMark val="none"/>
        <c:tickLblPos val="nextTo"/>
        <c:crossAx val="1898976320"/>
        <c:crosses val="autoZero"/>
        <c:auto val="1"/>
        <c:lblAlgn val="ctr"/>
        <c:lblOffset val="100"/>
        <c:noMultiLvlLbl val="0"/>
      </c:catAx>
      <c:valAx>
        <c:axId val="1898976320"/>
        <c:scaling>
          <c:orientation val="minMax"/>
        </c:scaling>
        <c:delete val="1"/>
        <c:axPos val="l"/>
        <c:numFmt formatCode="0" sourceLinked="1"/>
        <c:majorTickMark val="none"/>
        <c:minorTickMark val="none"/>
        <c:tickLblPos val="nextTo"/>
        <c:crossAx val="18989816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[advanced_excel_sales_data.xlsx]Pivot Table!PivotTable40</c:name>
    <c:fmtId val="5"/>
  </c:pivotSource>
  <c:chart>
    <c:autoTitleDeleted val="1"/>
    <c:pivotFmts>
      <c:pivotFmt>
        <c:idx val="0"/>
        <c:spPr>
          <a:solidFill>
            <a:schemeClr val="accent2"/>
          </a:solidFill>
          <a:ln>
            <a:noFill/>
          </a:ln>
          <a:effectLst/>
          <a:scene3d>
            <a:camera prst="orthographicFront"/>
            <a:lightRig rig="threePt" dir="t"/>
          </a:scene3d>
          <a:sp3d prstMaterial="matte">
            <a:bevelT w="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threePt" dir="t"/>
          </a:scene3d>
          <a:sp3d prstMaterial="matte">
            <a:bevelT w="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threePt" dir="t"/>
          </a:scene3d>
          <a:sp3d prstMaterial="matte">
            <a:bevelT w="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cked"/>
        <c:varyColors val="0"/>
        <c:ser>
          <c:idx val="0"/>
          <c:order val="0"/>
          <c:tx>
            <c:strRef>
              <c:f>'Pivot Table'!$E$4</c:f>
              <c:strCache>
                <c:ptCount val="1"/>
                <c:pt idx="0">
                  <c:v>Total</c:v>
                </c:pt>
              </c:strCache>
            </c:strRef>
          </c:tx>
          <c:spPr>
            <a:solidFill>
              <a:schemeClr val="accent2"/>
            </a:solidFill>
            <a:ln>
              <a:noFill/>
            </a:ln>
            <a:effectLst/>
            <a:scene3d>
              <a:camera prst="orthographicFront"/>
              <a:lightRig rig="threePt" dir="t"/>
            </a:scene3d>
            <a:sp3d prstMaterial="matte">
              <a:bevelT w="31750"/>
            </a:sp3d>
          </c:spPr>
          <c:cat>
            <c:strRef>
              <c:f>'Pivot Table'!$D$5:$D$17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Table'!$E$5:$E$17</c:f>
              <c:numCache>
                <c:formatCode>[$₹-4009]\ #,##0.00</c:formatCode>
                <c:ptCount val="12"/>
                <c:pt idx="0">
                  <c:v>385182.42999999976</c:v>
                </c:pt>
                <c:pt idx="1">
                  <c:v>282990.67</c:v>
                </c:pt>
                <c:pt idx="2">
                  <c:v>330156.25000000006</c:v>
                </c:pt>
                <c:pt idx="3">
                  <c:v>282357.25999999995</c:v>
                </c:pt>
                <c:pt idx="4">
                  <c:v>295179.42000000004</c:v>
                </c:pt>
                <c:pt idx="5">
                  <c:v>339567.42000000033</c:v>
                </c:pt>
                <c:pt idx="6">
                  <c:v>208821.71000000002</c:v>
                </c:pt>
                <c:pt idx="7">
                  <c:v>405885.2300000001</c:v>
                </c:pt>
                <c:pt idx="8">
                  <c:v>397131.92999999993</c:v>
                </c:pt>
                <c:pt idx="9">
                  <c:v>371649.12000000017</c:v>
                </c:pt>
                <c:pt idx="10">
                  <c:v>391190.10000000009</c:v>
                </c:pt>
                <c:pt idx="11">
                  <c:v>306492.90999999997</c:v>
                </c:pt>
              </c:numCache>
            </c:numRef>
          </c:val>
          <c:extLst>
            <c:ext xmlns:c16="http://schemas.microsoft.com/office/drawing/2014/chart" uri="{C3380CC4-5D6E-409C-BE32-E72D297353CC}">
              <c16:uniqueId val="{00000000-BDD5-4DEA-A50F-BC224C061280}"/>
            </c:ext>
          </c:extLst>
        </c:ser>
        <c:dLbls>
          <c:showLegendKey val="0"/>
          <c:showVal val="0"/>
          <c:showCatName val="0"/>
          <c:showSerName val="0"/>
          <c:showPercent val="0"/>
          <c:showBubbleSize val="0"/>
        </c:dLbls>
        <c:axId val="1898928800"/>
        <c:axId val="1898949920"/>
      </c:areaChart>
      <c:catAx>
        <c:axId val="1898928800"/>
        <c:scaling>
          <c:orientation val="minMax"/>
        </c:scaling>
        <c:delete val="1"/>
        <c:axPos val="b"/>
        <c:numFmt formatCode="General" sourceLinked="1"/>
        <c:majorTickMark val="out"/>
        <c:minorTickMark val="none"/>
        <c:tickLblPos val="nextTo"/>
        <c:crossAx val="1898949920"/>
        <c:crosses val="autoZero"/>
        <c:auto val="1"/>
        <c:lblAlgn val="ctr"/>
        <c:lblOffset val="100"/>
        <c:noMultiLvlLbl val="0"/>
      </c:catAx>
      <c:valAx>
        <c:axId val="1898949920"/>
        <c:scaling>
          <c:orientation val="minMax"/>
        </c:scaling>
        <c:delete val="1"/>
        <c:axPos val="l"/>
        <c:numFmt formatCode="[$₹-4009]\ #,##0.00" sourceLinked="1"/>
        <c:majorTickMark val="none"/>
        <c:minorTickMark val="none"/>
        <c:tickLblPos val="nextTo"/>
        <c:crossAx val="18989288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[advanced_excel_sales_data.xlsx]Pivot Table!PivotTable44</c:name>
    <c:fmtId val="5"/>
  </c:pivotSource>
  <c:chart>
    <c:autoTitleDeleted val="1"/>
    <c:pivotFmts>
      <c:pivotFmt>
        <c:idx val="0"/>
        <c:spPr>
          <a:solidFill>
            <a:schemeClr val="accent2"/>
          </a:solidFill>
          <a:ln>
            <a:noFill/>
          </a:ln>
          <a:effectLst/>
          <a:scene3d>
            <a:camera prst="orthographicFront"/>
            <a:lightRig rig="threePt" dir="t"/>
          </a:scene3d>
          <a:sp3d prstMaterial="matte">
            <a:bevelT w="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threePt" dir="t"/>
          </a:scene3d>
          <a:sp3d prstMaterial="matte">
            <a:bevelT w="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threePt" dir="t"/>
          </a:scene3d>
          <a:sp3d prstMaterial="matte">
            <a:bevelT w="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cked"/>
        <c:varyColors val="0"/>
        <c:ser>
          <c:idx val="0"/>
          <c:order val="0"/>
          <c:tx>
            <c:strRef>
              <c:f>'Pivot Table'!$H$4</c:f>
              <c:strCache>
                <c:ptCount val="1"/>
                <c:pt idx="0">
                  <c:v>Total</c:v>
                </c:pt>
              </c:strCache>
            </c:strRef>
          </c:tx>
          <c:spPr>
            <a:solidFill>
              <a:schemeClr val="accent2"/>
            </a:solidFill>
            <a:ln w="25400">
              <a:noFill/>
            </a:ln>
            <a:effectLst/>
          </c:spPr>
          <c:cat>
            <c:strRef>
              <c:f>'Pivot Table'!$G$5:$G$17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Table'!$H$5:$H$17</c:f>
              <c:numCache>
                <c:formatCode>0%</c:formatCode>
                <c:ptCount val="12"/>
                <c:pt idx="0">
                  <c:v>7.1568745348609325E-2</c:v>
                </c:pt>
                <c:pt idx="1">
                  <c:v>7.8770146752721718E-2</c:v>
                </c:pt>
                <c:pt idx="2">
                  <c:v>6.5922074690341656E-2</c:v>
                </c:pt>
                <c:pt idx="3">
                  <c:v>7.5680410414748517E-2</c:v>
                </c:pt>
                <c:pt idx="4">
                  <c:v>7.4295533822414689E-2</c:v>
                </c:pt>
                <c:pt idx="5">
                  <c:v>7.3560341097416201E-2</c:v>
                </c:pt>
                <c:pt idx="6">
                  <c:v>5.1719500223930723E-2</c:v>
                </c:pt>
                <c:pt idx="7">
                  <c:v>8.5555619392231039E-2</c:v>
                </c:pt>
                <c:pt idx="8">
                  <c:v>6.7305718211905965E-2</c:v>
                </c:pt>
                <c:pt idx="9">
                  <c:v>8.0978066660300399E-2</c:v>
                </c:pt>
                <c:pt idx="10">
                  <c:v>8.3957172081344913E-2</c:v>
                </c:pt>
                <c:pt idx="11">
                  <c:v>7.6096741884184901E-2</c:v>
                </c:pt>
              </c:numCache>
            </c:numRef>
          </c:val>
          <c:extLst>
            <c:ext xmlns:c16="http://schemas.microsoft.com/office/drawing/2014/chart" uri="{C3380CC4-5D6E-409C-BE32-E72D297353CC}">
              <c16:uniqueId val="{00000000-1BDB-4E25-ADC2-FC60AE123F86}"/>
            </c:ext>
          </c:extLst>
        </c:ser>
        <c:dLbls>
          <c:showLegendKey val="0"/>
          <c:showVal val="0"/>
          <c:showCatName val="0"/>
          <c:showSerName val="0"/>
          <c:showPercent val="0"/>
          <c:showBubbleSize val="0"/>
        </c:dLbls>
        <c:axId val="1214248896"/>
        <c:axId val="1214249856"/>
      </c:areaChart>
      <c:catAx>
        <c:axId val="1214248896"/>
        <c:scaling>
          <c:orientation val="minMax"/>
        </c:scaling>
        <c:delete val="1"/>
        <c:axPos val="b"/>
        <c:numFmt formatCode="General" sourceLinked="1"/>
        <c:majorTickMark val="out"/>
        <c:minorTickMark val="none"/>
        <c:tickLblPos val="nextTo"/>
        <c:crossAx val="1214249856"/>
        <c:crosses val="autoZero"/>
        <c:auto val="1"/>
        <c:lblAlgn val="ctr"/>
        <c:lblOffset val="100"/>
        <c:noMultiLvlLbl val="0"/>
      </c:catAx>
      <c:valAx>
        <c:axId val="1214249856"/>
        <c:scaling>
          <c:orientation val="minMax"/>
        </c:scaling>
        <c:delete val="1"/>
        <c:axPos val="l"/>
        <c:numFmt formatCode="0%" sourceLinked="1"/>
        <c:majorTickMark val="none"/>
        <c:minorTickMark val="none"/>
        <c:tickLblPos val="nextTo"/>
        <c:crossAx val="12142488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[advanced_excel_sales_data.xlsx]Pivot Table!PivotTable47</c:name>
    <c:fmtId val="5"/>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cene3d>
            <a:camera prst="orthographicFront"/>
            <a:lightRig rig="threePt" dir="t"/>
          </a:scene3d>
          <a:sp3d prstMaterial="matte">
            <a:bevelT w="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cked"/>
        <c:varyColors val="0"/>
        <c:ser>
          <c:idx val="0"/>
          <c:order val="0"/>
          <c:tx>
            <c:strRef>
              <c:f>'Pivot Table'!$E$20</c:f>
              <c:strCache>
                <c:ptCount val="1"/>
                <c:pt idx="0">
                  <c:v>Total</c:v>
                </c:pt>
              </c:strCache>
            </c:strRef>
          </c:tx>
          <c:spPr>
            <a:solidFill>
              <a:schemeClr val="accent2"/>
            </a:solidFill>
            <a:ln w="25400">
              <a:noFill/>
            </a:ln>
            <a:effectLst/>
          </c:spPr>
          <c:cat>
            <c:strRef>
              <c:f>'Pivot Table'!$D$21:$D$25</c:f>
              <c:strCache>
                <c:ptCount val="4"/>
                <c:pt idx="0">
                  <c:v>Clothing</c:v>
                </c:pt>
                <c:pt idx="1">
                  <c:v>Electronics</c:v>
                </c:pt>
                <c:pt idx="2">
                  <c:v>Office Supplies</c:v>
                </c:pt>
                <c:pt idx="3">
                  <c:v>Furniture</c:v>
                </c:pt>
              </c:strCache>
            </c:strRef>
          </c:cat>
          <c:val>
            <c:numRef>
              <c:f>'Pivot Table'!$E$21:$E$25</c:f>
              <c:numCache>
                <c:formatCode>General</c:formatCode>
                <c:ptCount val="4"/>
                <c:pt idx="0">
                  <c:v>1019254.3300000007</c:v>
                </c:pt>
                <c:pt idx="1">
                  <c:v>1013037.3700000005</c:v>
                </c:pt>
                <c:pt idx="2">
                  <c:v>998768.64999999886</c:v>
                </c:pt>
                <c:pt idx="3">
                  <c:v>965544.10000000009</c:v>
                </c:pt>
              </c:numCache>
            </c:numRef>
          </c:val>
          <c:extLst>
            <c:ext xmlns:c16="http://schemas.microsoft.com/office/drawing/2014/chart" uri="{C3380CC4-5D6E-409C-BE32-E72D297353CC}">
              <c16:uniqueId val="{00000002-BBB2-4285-A6C5-460B65EB5092}"/>
            </c:ext>
          </c:extLst>
        </c:ser>
        <c:dLbls>
          <c:showLegendKey val="0"/>
          <c:showVal val="0"/>
          <c:showCatName val="0"/>
          <c:showSerName val="0"/>
          <c:showPercent val="0"/>
          <c:showBubbleSize val="0"/>
        </c:dLbls>
        <c:axId val="1214227776"/>
        <c:axId val="1214228256"/>
      </c:areaChart>
      <c:catAx>
        <c:axId val="1214227776"/>
        <c:scaling>
          <c:orientation val="minMax"/>
        </c:scaling>
        <c:delete val="1"/>
        <c:axPos val="b"/>
        <c:numFmt formatCode="General" sourceLinked="1"/>
        <c:majorTickMark val="out"/>
        <c:minorTickMark val="none"/>
        <c:tickLblPos val="nextTo"/>
        <c:crossAx val="1214228256"/>
        <c:crosses val="autoZero"/>
        <c:auto val="1"/>
        <c:lblAlgn val="ctr"/>
        <c:lblOffset val="100"/>
        <c:noMultiLvlLbl val="0"/>
      </c:catAx>
      <c:valAx>
        <c:axId val="1214228256"/>
        <c:scaling>
          <c:orientation val="minMax"/>
        </c:scaling>
        <c:delete val="1"/>
        <c:axPos val="l"/>
        <c:numFmt formatCode="General" sourceLinked="1"/>
        <c:majorTickMark val="none"/>
        <c:minorTickMark val="none"/>
        <c:tickLblPos val="nextTo"/>
        <c:crossAx val="12142277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[advanced_excel_sales_data.xlsx]Sheet1!PivotTable5</c:name>
    <c:fmtId val="7"/>
  </c:pivotSource>
  <c:chart>
    <c:title>
      <c:tx>
        <c:rich>
          <a:bodyPr rot="0" spcFirstLastPara="1" vertOverflow="ellipsis" vert="horz" wrap="square" anchor="ctr" anchorCtr="1"/>
          <a:lstStyle/>
          <a:p>
            <a:pPr algn="ctr" rtl="0">
              <a:defRPr lang="en-US" sz="1600" b="1" i="0" u="none" strike="noStrike" kern="1200" cap="none" spc="0" normalizeH="0" baseline="0">
                <a:solidFill>
                  <a:schemeClr val="accent2">
                    <a:lumMod val="75000"/>
                  </a:schemeClr>
                </a:solidFill>
                <a:latin typeface="+mj-lt"/>
                <a:ea typeface="+mj-ea"/>
                <a:cs typeface="+mj-cs"/>
              </a:defRPr>
            </a:pPr>
            <a:r>
              <a:rPr lang="en-US" sz="1600" b="1" i="0" u="none" strike="noStrike" kern="1200" cap="none" spc="0" normalizeH="0" baseline="0">
                <a:solidFill>
                  <a:schemeClr val="accent2">
                    <a:lumMod val="75000"/>
                  </a:schemeClr>
                </a:solidFill>
                <a:latin typeface="+mj-lt"/>
                <a:ea typeface="+mj-ea"/>
                <a:cs typeface="+mj-cs"/>
              </a:rPr>
              <a:t>Total sale by Months</a:t>
            </a:r>
          </a:p>
        </c:rich>
      </c:tx>
      <c:layout>
        <c:manualLayout>
          <c:xMode val="edge"/>
          <c:yMode val="edge"/>
          <c:x val="0.30692045128134676"/>
          <c:y val="5.0765055182014705E-2"/>
        </c:manualLayout>
      </c:layout>
      <c:overlay val="0"/>
      <c:spPr>
        <a:solidFill>
          <a:schemeClr val="bg1"/>
        </a:solidFill>
        <a:ln>
          <a:noFill/>
        </a:ln>
        <a:effectLst/>
      </c:spPr>
      <c:txPr>
        <a:bodyPr rot="0" spcFirstLastPara="1" vertOverflow="ellipsis" vert="horz" wrap="square" anchor="ctr" anchorCtr="1"/>
        <a:lstStyle/>
        <a:p>
          <a:pPr algn="ctr" rtl="0">
            <a:defRPr lang="en-US" sz="1600" b="1" i="0" u="none" strike="noStrike" kern="1200" cap="none" spc="0" normalizeH="0" baseline="0">
              <a:solidFill>
                <a:schemeClr val="accent2">
                  <a:lumMod val="7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50000"/>
                </a:schemeClr>
              </a:gs>
              <a:gs pos="74000">
                <a:schemeClr val="accent2">
                  <a:lumMod val="60000"/>
                  <a:lumOff val="40000"/>
                </a:schemeClr>
              </a:gs>
              <a:gs pos="83000">
                <a:schemeClr val="accent2">
                  <a:lumMod val="40000"/>
                  <a:lumOff val="60000"/>
                </a:schemeClr>
              </a:gs>
              <a:gs pos="100000">
                <a:schemeClr val="bg1"/>
              </a:gs>
            </a:gsLst>
            <a:lin ang="5400000" scaled="1"/>
          </a:gradFill>
          <a:ln>
            <a:solidFill>
              <a:schemeClr val="accent2">
                <a:lumMod val="50000"/>
              </a:schemeClr>
            </a:solidFill>
          </a:ln>
          <a:effectLst/>
        </c:spPr>
        <c:marker>
          <c:symbol val="none"/>
        </c:marker>
        <c:dLbl>
          <c:idx val="0"/>
          <c:spPr>
            <a:solidFill>
              <a:srgbClr val="C0504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2"/>
            </a:fgClr>
            <a:bgClr>
              <a:schemeClr val="lt1"/>
            </a:bgClr>
          </a:pattFill>
          <a:ln>
            <a:noFill/>
          </a:ln>
          <a:effectLst/>
        </c:spPr>
        <c:marker>
          <c:symbol val="none"/>
        </c:marker>
        <c:dLbl>
          <c:idx val="0"/>
          <c:spPr>
            <a:solidFill>
              <a:srgbClr val="8064A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15081192312559835"/>
          <c:w val="0.82673818897637796"/>
          <c:h val="0.75038377855459026"/>
        </c:manualLayout>
      </c:layout>
      <c:barChart>
        <c:barDir val="col"/>
        <c:grouping val="clustered"/>
        <c:varyColors val="0"/>
        <c:ser>
          <c:idx val="0"/>
          <c:order val="0"/>
          <c:tx>
            <c:strRef>
              <c:f>Sheet1!$J$19</c:f>
              <c:strCache>
                <c:ptCount val="1"/>
                <c:pt idx="0">
                  <c:v>Total</c:v>
                </c:pt>
              </c:strCache>
            </c:strRef>
          </c:tx>
          <c:spPr>
            <a:gradFill>
              <a:gsLst>
                <a:gs pos="0">
                  <a:schemeClr val="accent2">
                    <a:lumMod val="50000"/>
                  </a:schemeClr>
                </a:gs>
                <a:gs pos="74000">
                  <a:schemeClr val="accent2">
                    <a:lumMod val="60000"/>
                    <a:lumOff val="40000"/>
                  </a:schemeClr>
                </a:gs>
                <a:gs pos="83000">
                  <a:schemeClr val="accent2">
                    <a:lumMod val="40000"/>
                    <a:lumOff val="60000"/>
                  </a:schemeClr>
                </a:gs>
                <a:gs pos="100000">
                  <a:schemeClr val="bg1"/>
                </a:gs>
              </a:gsLst>
              <a:lin ang="5400000" scaled="1"/>
            </a:gradFill>
            <a:ln>
              <a:solidFill>
                <a:schemeClr val="accent2">
                  <a:lumMod val="50000"/>
                </a:schemeClr>
              </a:solidFill>
            </a:ln>
            <a:effectLst/>
          </c:spPr>
          <c:invertIfNegative val="0"/>
          <c:cat>
            <c:strRef>
              <c:f>Sheet1!$I$20:$I$32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Sheet1!$J$20:$J$32</c:f>
              <c:numCache>
                <c:formatCode>General</c:formatCode>
                <c:ptCount val="12"/>
                <c:pt idx="0">
                  <c:v>5197487</c:v>
                </c:pt>
                <c:pt idx="1">
                  <c:v>4361142</c:v>
                </c:pt>
                <c:pt idx="2">
                  <c:v>5032041</c:v>
                </c:pt>
                <c:pt idx="3">
                  <c:v>3804003</c:v>
                </c:pt>
                <c:pt idx="4">
                  <c:v>4334978</c:v>
                </c:pt>
                <c:pt idx="5">
                  <c:v>4225541</c:v>
                </c:pt>
                <c:pt idx="6">
                  <c:v>4630354</c:v>
                </c:pt>
                <c:pt idx="7">
                  <c:v>4606162</c:v>
                </c:pt>
                <c:pt idx="8">
                  <c:v>5117094</c:v>
                </c:pt>
                <c:pt idx="9">
                  <c:v>4649238</c:v>
                </c:pt>
                <c:pt idx="10">
                  <c:v>4314504</c:v>
                </c:pt>
                <c:pt idx="11">
                  <c:v>4605070</c:v>
                </c:pt>
              </c:numCache>
            </c:numRef>
          </c:val>
          <c:extLst>
            <c:ext xmlns:c16="http://schemas.microsoft.com/office/drawing/2014/chart" uri="{C3380CC4-5D6E-409C-BE32-E72D297353CC}">
              <c16:uniqueId val="{00000000-C50D-4EC8-8D82-A86E3DE397D3}"/>
            </c:ext>
          </c:extLst>
        </c:ser>
        <c:dLbls>
          <c:showLegendKey val="0"/>
          <c:showVal val="0"/>
          <c:showCatName val="0"/>
          <c:showSerName val="0"/>
          <c:showPercent val="0"/>
          <c:showBubbleSize val="0"/>
        </c:dLbls>
        <c:gapWidth val="75"/>
        <c:overlap val="-20"/>
        <c:axId val="618459280"/>
        <c:axId val="618459760"/>
      </c:barChart>
      <c:catAx>
        <c:axId val="61845928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solidFill>
            <a:schemeClr val="bg1">
              <a:lumMod val="85000"/>
            </a:schemeClr>
          </a:solidFill>
          <a:ln w="3175" cap="flat" cmpd="sng" algn="ctr">
            <a:solidFill>
              <a:schemeClr val="accent2">
                <a:lumMod val="60000"/>
                <a:lumOff val="40000"/>
              </a:schemeClr>
            </a:solidFill>
            <a:round/>
          </a:ln>
          <a:effectLst/>
        </c:spPr>
        <c:txPr>
          <a:bodyPr rot="-60000000" spcFirstLastPara="1" vertOverflow="ellipsis" vert="horz" wrap="square" anchor="ctr" anchorCtr="1"/>
          <a:lstStyle/>
          <a:p>
            <a:pPr>
              <a:defRPr sz="800" b="1" i="0" u="none" strike="noStrike" kern="1200" cap="all" spc="150" normalizeH="0" baseline="0">
                <a:solidFill>
                  <a:schemeClr val="accent2">
                    <a:lumMod val="75000"/>
                  </a:schemeClr>
                </a:solidFill>
                <a:latin typeface="+mn-lt"/>
                <a:ea typeface="+mn-ea"/>
                <a:cs typeface="+mn-cs"/>
              </a:defRPr>
            </a:pPr>
            <a:endParaRPr lang="en-US"/>
          </a:p>
        </c:txPr>
        <c:crossAx val="618459760"/>
        <c:crosses val="autoZero"/>
        <c:auto val="1"/>
        <c:lblAlgn val="ctr"/>
        <c:lblOffset val="100"/>
        <c:noMultiLvlLbl val="0"/>
      </c:catAx>
      <c:valAx>
        <c:axId val="618459760"/>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61845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[advanced_excel_sales_data.xlsx]Pivot Table!PivotTable4</c:name>
    <c:fmtId val="13"/>
  </c:pivotSource>
  <c:chart>
    <c:title>
      <c:tx>
        <c:rich>
          <a:bodyPr rot="0" spcFirstLastPara="1" vertOverflow="ellipsis" vert="horz" wrap="square" anchor="ctr" anchorCtr="1"/>
          <a:lstStyle/>
          <a:p>
            <a:pPr algn="ctr" rtl="0">
              <a:defRPr lang="en-US" sz="1600" b="1" i="0" u="none" strike="noStrike" kern="1200" cap="none" spc="0" normalizeH="0" baseline="0">
                <a:solidFill>
                  <a:schemeClr val="accent2">
                    <a:lumMod val="75000"/>
                  </a:schemeClr>
                </a:solidFill>
                <a:latin typeface="+mj-lt"/>
                <a:ea typeface="+mj-ea"/>
                <a:cs typeface="+mj-cs"/>
              </a:defRPr>
            </a:pPr>
            <a:r>
              <a:rPr lang="en-US" sz="1600" b="1" i="0" u="none" strike="noStrike" kern="1200" cap="none" spc="0" normalizeH="0" baseline="0">
                <a:solidFill>
                  <a:schemeClr val="accent2">
                    <a:lumMod val="75000"/>
                  </a:schemeClr>
                </a:solidFill>
                <a:latin typeface="+mj-lt"/>
                <a:ea typeface="+mj-ea"/>
                <a:cs typeface="+mj-cs"/>
              </a:rPr>
              <a:t>Total Profit by States</a:t>
            </a:r>
          </a:p>
        </c:rich>
      </c:tx>
      <c:overlay val="0"/>
      <c:spPr>
        <a:noFill/>
        <a:ln>
          <a:noFill/>
        </a:ln>
        <a:effectLst/>
      </c:spPr>
      <c:txPr>
        <a:bodyPr rot="0" spcFirstLastPara="1" vertOverflow="ellipsis" vert="horz" wrap="square" anchor="ctr" anchorCtr="1"/>
        <a:lstStyle/>
        <a:p>
          <a:pPr algn="ctr" rtl="0">
            <a:defRPr lang="en-US" sz="1600" b="1" i="0" u="none" strike="noStrike" kern="1200" cap="none" spc="0" normalizeH="0" baseline="0">
              <a:solidFill>
                <a:schemeClr val="accent2">
                  <a:lumMod val="75000"/>
                </a:schemeClr>
              </a:solidFill>
              <a:latin typeface="+mj-lt"/>
              <a:ea typeface="+mj-ea"/>
              <a:cs typeface="+mj-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2"/>
          </a:solidFill>
          <a:ln>
            <a:noFill/>
          </a:ln>
          <a:effectLst>
            <a:outerShdw blurRad="317500" algn="ctr" rotWithShape="0">
              <a:prstClr val="black">
                <a:alpha val="25000"/>
              </a:prstClr>
            </a:outerShdw>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hade val="53000"/>
            </a:schemeClr>
          </a:solidFill>
          <a:ln>
            <a:noFill/>
          </a:ln>
          <a:effectLst>
            <a:outerShdw blurRad="317500" algn="ctr" rotWithShape="0">
              <a:prstClr val="black">
                <a:alpha val="25000"/>
              </a:prstClr>
            </a:outerShdw>
          </a:effectLst>
        </c:spPr>
      </c:pivotFmt>
      <c:pivotFmt>
        <c:idx val="9"/>
        <c:spPr>
          <a:solidFill>
            <a:schemeClr val="accent2">
              <a:shade val="76000"/>
            </a:schemeClr>
          </a:solidFill>
          <a:ln>
            <a:noFill/>
          </a:ln>
          <a:effectLst>
            <a:outerShdw blurRad="317500" algn="ctr" rotWithShape="0">
              <a:prstClr val="black">
                <a:alpha val="25000"/>
              </a:prstClr>
            </a:outerShdw>
          </a:effectLst>
        </c:spPr>
      </c:pivotFmt>
      <c:pivotFmt>
        <c:idx val="10"/>
        <c:spPr>
          <a:solidFill>
            <a:schemeClr val="accent2"/>
          </a:solidFill>
          <a:ln>
            <a:noFill/>
          </a:ln>
          <a:effectLst>
            <a:outerShdw blurRad="317500" algn="ctr" rotWithShape="0">
              <a:prstClr val="black">
                <a:alpha val="25000"/>
              </a:prstClr>
            </a:outerShdw>
          </a:effectLst>
        </c:spPr>
      </c:pivotFmt>
      <c:pivotFmt>
        <c:idx val="11"/>
        <c:spPr>
          <a:solidFill>
            <a:schemeClr val="accent2">
              <a:tint val="77000"/>
            </a:schemeClr>
          </a:solidFill>
          <a:ln>
            <a:noFill/>
          </a:ln>
          <a:effectLst>
            <a:outerShdw blurRad="317500" algn="ctr" rotWithShape="0">
              <a:prstClr val="black">
                <a:alpha val="25000"/>
              </a:prstClr>
            </a:outerShdw>
          </a:effectLst>
        </c:spPr>
      </c:pivotFmt>
      <c:pivotFmt>
        <c:idx val="12"/>
        <c:spPr>
          <a:solidFill>
            <a:schemeClr val="accent2">
              <a:tint val="54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17677374763681639"/>
          <c:y val="0.16056137147532848"/>
          <c:w val="0.54488686179146695"/>
          <c:h val="0.77946720408417103"/>
        </c:manualLayout>
      </c:layout>
      <c:pieChart>
        <c:varyColors val="1"/>
        <c:ser>
          <c:idx val="0"/>
          <c:order val="0"/>
          <c:tx>
            <c:strRef>
              <c:f>'Pivot Table'!$P$11</c:f>
              <c:strCache>
                <c:ptCount val="1"/>
                <c:pt idx="0">
                  <c:v>Total</c:v>
                </c:pt>
              </c:strCache>
            </c:strRef>
          </c:tx>
          <c:dPt>
            <c:idx val="0"/>
            <c:bubble3D val="0"/>
            <c:spPr>
              <a:solidFill>
                <a:schemeClr val="accent2">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0E8-44DE-A1DC-A5B37229DAA2}"/>
              </c:ext>
            </c:extLst>
          </c:dPt>
          <c:dPt>
            <c:idx val="1"/>
            <c:bubble3D val="0"/>
            <c:spPr>
              <a:solidFill>
                <a:schemeClr val="accent2">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0E8-44DE-A1DC-A5B37229DAA2}"/>
              </c:ext>
            </c:extLst>
          </c:dPt>
          <c:dPt>
            <c:idx val="2"/>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0E8-44DE-A1DC-A5B37229DAA2}"/>
              </c:ext>
            </c:extLst>
          </c:dPt>
          <c:dPt>
            <c:idx val="3"/>
            <c:bubble3D val="0"/>
            <c:spPr>
              <a:solidFill>
                <a:schemeClr val="accent2">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0E8-44DE-A1DC-A5B37229DAA2}"/>
              </c:ext>
            </c:extLst>
          </c:dPt>
          <c:dPt>
            <c:idx val="4"/>
            <c:bubble3D val="0"/>
            <c:spPr>
              <a:solidFill>
                <a:schemeClr val="accent2">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0E8-44DE-A1DC-A5B37229DAA2}"/>
              </c:ext>
            </c:extLst>
          </c:dPt>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Table'!$O$12:$O$17</c:f>
              <c:strCache>
                <c:ptCount val="5"/>
                <c:pt idx="0">
                  <c:v>Florida</c:v>
                </c:pt>
                <c:pt idx="1">
                  <c:v>Illinois</c:v>
                </c:pt>
                <c:pt idx="2">
                  <c:v>New York</c:v>
                </c:pt>
                <c:pt idx="3">
                  <c:v>Texas</c:v>
                </c:pt>
                <c:pt idx="4">
                  <c:v>California</c:v>
                </c:pt>
              </c:strCache>
            </c:strRef>
          </c:cat>
          <c:val>
            <c:numRef>
              <c:f>'Pivot Table'!$P$12:$P$17</c:f>
              <c:numCache>
                <c:formatCode>General</c:formatCode>
                <c:ptCount val="5"/>
                <c:pt idx="0">
                  <c:v>701237.21999999939</c:v>
                </c:pt>
                <c:pt idx="1">
                  <c:v>1012340.0000000006</c:v>
                </c:pt>
                <c:pt idx="2">
                  <c:v>749378.44000000041</c:v>
                </c:pt>
                <c:pt idx="3">
                  <c:v>827231.89000000013</c:v>
                </c:pt>
                <c:pt idx="4">
                  <c:v>706416.90000000014</c:v>
                </c:pt>
              </c:numCache>
            </c:numRef>
          </c:val>
          <c:extLst>
            <c:ext xmlns:c16="http://schemas.microsoft.com/office/drawing/2014/chart" uri="{C3380CC4-5D6E-409C-BE32-E72D297353CC}">
              <c16:uniqueId val="{0000000A-20E8-44DE-A1DC-A5B37229DAA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9100087489063853"/>
          <c:y val="0.27492643024589752"/>
          <c:w val="0.15899912510936132"/>
          <c:h val="0.49475998992342179"/>
        </c:manualLayout>
      </c:layout>
      <c:overlay val="0"/>
      <c:spPr>
        <a:solidFill>
          <a:schemeClr val="lt1">
            <a:alpha val="78000"/>
          </a:schemeClr>
        </a:solid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[advanced_excel_sales_data.xlsx]Pivot Table!PivotTable5</c:name>
    <c:fmtId val="26"/>
  </c:pivotSource>
  <c:chart>
    <c:title>
      <c:tx>
        <c:rich>
          <a:bodyPr rot="0" spcFirstLastPara="1" vertOverflow="ellipsis" vert="horz" wrap="square" anchor="ctr" anchorCtr="1"/>
          <a:lstStyle/>
          <a:p>
            <a:pPr>
              <a:defRPr sz="1600" b="1" i="0" u="none" strike="noStrike" kern="1200" cap="none" spc="0" normalizeH="0" baseline="0">
                <a:solidFill>
                  <a:schemeClr val="accent2">
                    <a:lumMod val="75000"/>
                  </a:schemeClr>
                </a:solidFill>
                <a:latin typeface="+mj-lt"/>
                <a:ea typeface="+mj-ea"/>
                <a:cs typeface="+mj-cs"/>
              </a:defRPr>
            </a:pPr>
            <a:r>
              <a:rPr lang="en-US" b="1">
                <a:solidFill>
                  <a:schemeClr val="accent2">
                    <a:lumMod val="75000"/>
                  </a:schemeClr>
                </a:solidFill>
              </a:rPr>
              <a:t>Total</a:t>
            </a:r>
            <a:r>
              <a:rPr lang="en-US" b="1" baseline="0">
                <a:solidFill>
                  <a:schemeClr val="accent2">
                    <a:lumMod val="75000"/>
                  </a:schemeClr>
                </a:solidFill>
              </a:rPr>
              <a:t> Quantity by Costumer type</a:t>
            </a:r>
            <a:endParaRPr lang="en-US"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accent2">
                  <a:lumMod val="75000"/>
                </a:schemeClr>
              </a:solidFill>
              <a:latin typeface="+mj-lt"/>
              <a:ea typeface="+mj-ea"/>
              <a:cs typeface="+mj-cs"/>
            </a:defRPr>
          </a:pPr>
          <a:endParaRPr lang="en-US"/>
        </a:p>
      </c:txPr>
    </c:title>
    <c:autoTitleDeleted val="0"/>
    <c:pivotFmts>
      <c:pivotFmt>
        <c:idx val="0"/>
        <c:spPr>
          <a:gradFill flip="none" rotWithShape="1">
            <a:gsLst>
              <a:gs pos="0">
                <a:schemeClr val="accent2">
                  <a:lumMod val="75000"/>
                </a:schemeClr>
              </a:gs>
              <a:gs pos="74000">
                <a:schemeClr val="accent2">
                  <a:lumMod val="60000"/>
                  <a:lumOff val="40000"/>
                </a:schemeClr>
              </a:gs>
              <a:gs pos="83000">
                <a:schemeClr val="accent2">
                  <a:lumMod val="40000"/>
                  <a:lumOff val="60000"/>
                </a:schemeClr>
              </a:gs>
              <a:gs pos="100000">
                <a:schemeClr val="bg1">
                  <a:lumMod val="95000"/>
                </a:schemeClr>
              </a:gs>
            </a:gsLst>
            <a:path path="circle">
              <a:fillToRect l="100000" t="100000"/>
            </a:path>
            <a:tileRect r="-100000" b="-100000"/>
          </a:gradFill>
          <a:ln>
            <a:solidFill>
              <a:schemeClr val="accent2">
                <a:lumMod val="75000"/>
              </a:schemeClr>
            </a:solidFill>
          </a:ln>
          <a:effectLst/>
        </c:spPr>
        <c:marker>
          <c:symbol val="circle"/>
          <c:size val="6"/>
          <c:spPr>
            <a:solidFill>
              <a:schemeClr val="lt1"/>
            </a:solidFill>
            <a:ln w="15875">
              <a:solidFill>
                <a:schemeClr val="accent2"/>
              </a:solidFill>
              <a:round/>
            </a:ln>
            <a:effectLst/>
          </c:spPr>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75000"/>
                </a:schemeClr>
              </a:gs>
              <a:gs pos="74000">
                <a:schemeClr val="accent2">
                  <a:lumMod val="60000"/>
                  <a:lumOff val="40000"/>
                </a:schemeClr>
              </a:gs>
              <a:gs pos="83000">
                <a:schemeClr val="accent2">
                  <a:lumMod val="40000"/>
                  <a:lumOff val="60000"/>
                </a:schemeClr>
              </a:gs>
              <a:gs pos="100000">
                <a:schemeClr val="bg1">
                  <a:lumMod val="95000"/>
                </a:schemeClr>
              </a:gs>
            </a:gsLst>
            <a:path path="circle">
              <a:fillToRect l="100000" t="100000"/>
            </a:path>
            <a:tileRect r="-100000" b="-100000"/>
          </a:gradFill>
          <a:ln>
            <a:solidFill>
              <a:schemeClr val="accent2">
                <a:lumMod val="75000"/>
              </a:schemeClr>
            </a:solidFill>
          </a:ln>
          <a:effectLst/>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75000"/>
                </a:schemeClr>
              </a:gs>
              <a:gs pos="74000">
                <a:schemeClr val="accent2">
                  <a:lumMod val="60000"/>
                  <a:lumOff val="40000"/>
                </a:schemeClr>
              </a:gs>
              <a:gs pos="83000">
                <a:schemeClr val="accent2">
                  <a:lumMod val="40000"/>
                  <a:lumOff val="60000"/>
                </a:schemeClr>
              </a:gs>
              <a:gs pos="100000">
                <a:schemeClr val="bg1">
                  <a:lumMod val="95000"/>
                </a:schemeClr>
              </a:gs>
            </a:gsLst>
            <a:path path="circle">
              <a:fillToRect l="100000" t="100000"/>
            </a:path>
            <a:tileRect r="-100000" b="-100000"/>
          </a:gradFill>
          <a:ln>
            <a:solidFill>
              <a:schemeClr val="accent2">
                <a:lumMod val="75000"/>
              </a:schemeClr>
            </a:solidFill>
          </a:ln>
          <a:effectLst/>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3173665791776"/>
          <c:y val="0.17944444444444443"/>
          <c:w val="0.80699737532808413"/>
          <c:h val="0.71315616797900261"/>
        </c:manualLayout>
      </c:layout>
      <c:barChart>
        <c:barDir val="bar"/>
        <c:grouping val="stacked"/>
        <c:varyColors val="0"/>
        <c:ser>
          <c:idx val="0"/>
          <c:order val="0"/>
          <c:tx>
            <c:strRef>
              <c:f>'Pivot Table'!$O$20</c:f>
              <c:strCache>
                <c:ptCount val="1"/>
                <c:pt idx="0">
                  <c:v>Total</c:v>
                </c:pt>
              </c:strCache>
            </c:strRef>
          </c:tx>
          <c:spPr>
            <a:gradFill flip="none" rotWithShape="1">
              <a:gsLst>
                <a:gs pos="0">
                  <a:schemeClr val="accent2">
                    <a:lumMod val="75000"/>
                  </a:schemeClr>
                </a:gs>
                <a:gs pos="74000">
                  <a:schemeClr val="accent2">
                    <a:lumMod val="60000"/>
                    <a:lumOff val="40000"/>
                  </a:schemeClr>
                </a:gs>
                <a:gs pos="83000">
                  <a:schemeClr val="accent2">
                    <a:lumMod val="40000"/>
                    <a:lumOff val="60000"/>
                  </a:schemeClr>
                </a:gs>
                <a:gs pos="100000">
                  <a:schemeClr val="bg1">
                    <a:lumMod val="95000"/>
                  </a:schemeClr>
                </a:gs>
              </a:gsLst>
              <a:path path="circle">
                <a:fillToRect l="100000" t="100000"/>
              </a:path>
              <a:tileRect r="-100000" b="-100000"/>
            </a:gradFill>
            <a:ln>
              <a:solidFill>
                <a:schemeClr val="accent2">
                  <a:lumMod val="75000"/>
                </a:schemeClr>
              </a:solidFill>
            </a:ln>
            <a:effectLst/>
          </c:spPr>
          <c:invertIfNegative val="0"/>
          <c:dLbls>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Table'!$N$21:$N$24</c:f>
              <c:strCache>
                <c:ptCount val="3"/>
                <c:pt idx="0">
                  <c:v>Corporate</c:v>
                </c:pt>
                <c:pt idx="1">
                  <c:v>New</c:v>
                </c:pt>
                <c:pt idx="2">
                  <c:v>Returning</c:v>
                </c:pt>
              </c:strCache>
            </c:strRef>
          </c:cat>
          <c:val>
            <c:numRef>
              <c:f>'Pivot Table'!$O$21:$O$24</c:f>
              <c:numCache>
                <c:formatCode>General</c:formatCode>
                <c:ptCount val="3"/>
                <c:pt idx="0">
                  <c:v>3844</c:v>
                </c:pt>
                <c:pt idx="1">
                  <c:v>4100</c:v>
                </c:pt>
                <c:pt idx="2">
                  <c:v>4022</c:v>
                </c:pt>
              </c:numCache>
            </c:numRef>
          </c:val>
          <c:extLst>
            <c:ext xmlns:c16="http://schemas.microsoft.com/office/drawing/2014/chart" uri="{C3380CC4-5D6E-409C-BE32-E72D297353CC}">
              <c16:uniqueId val="{00000000-054B-4436-8675-CCB221CCECF3}"/>
            </c:ext>
          </c:extLst>
        </c:ser>
        <c:dLbls>
          <c:showLegendKey val="0"/>
          <c:showVal val="0"/>
          <c:showCatName val="0"/>
          <c:showSerName val="0"/>
          <c:showPercent val="0"/>
          <c:showBubbleSize val="0"/>
        </c:dLbls>
        <c:gapWidth val="125"/>
        <c:overlap val="40"/>
        <c:axId val="289794640"/>
        <c:axId val="289795120"/>
      </c:barChart>
      <c:catAx>
        <c:axId val="28979464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dk1">
                    <a:lumMod val="65000"/>
                    <a:lumOff val="35000"/>
                  </a:schemeClr>
                </a:solidFill>
                <a:latin typeface="+mn-lt"/>
                <a:ea typeface="+mn-ea"/>
                <a:cs typeface="+mn-cs"/>
              </a:defRPr>
            </a:pPr>
            <a:endParaRPr lang="en-US"/>
          </a:p>
        </c:txPr>
        <c:crossAx val="289795120"/>
        <c:crosses val="autoZero"/>
        <c:auto val="1"/>
        <c:lblAlgn val="ctr"/>
        <c:lblOffset val="100"/>
        <c:noMultiLvlLbl val="0"/>
      </c:catAx>
      <c:valAx>
        <c:axId val="28979512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crossAx val="2897946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trlProps/ctrlProp1.xml><?xml version="1.0" encoding="utf-8"?>
<formControlPr xmlns="http://schemas.microsoft.com/office/spreadsheetml/2009/9/main" objectType="Radio" firstButton="1" fmlaLink="$A$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checked="Checked" lockText="1" noThreeD="1"/>
</file>

<file path=xl/ctrlProps/ctrlProp5.xml><?xml version="1.0" encoding="utf-8"?>
<formControlPr xmlns="http://schemas.microsoft.com/office/spreadsheetml/2009/9/main" objectType="Drop" dropStyle="combo" dx="26" fmlaRange="Sheet3!$E$8:$E$10" noThreeD="1" sel="3" val="0"/>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1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17" Type="http://schemas.openxmlformats.org/officeDocument/2006/relationships/chart" Target="../charts/chart9.xml"/><Relationship Id="rId2" Type="http://schemas.openxmlformats.org/officeDocument/2006/relationships/image" Target="../media/image2.sv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absolute">
    <xdr:from>
      <xdr:col>0</xdr:col>
      <xdr:colOff>58614</xdr:colOff>
      <xdr:row>0</xdr:row>
      <xdr:rowOff>58615</xdr:rowOff>
    </xdr:from>
    <xdr:to>
      <xdr:col>10</xdr:col>
      <xdr:colOff>52753</xdr:colOff>
      <xdr:row>5</xdr:row>
      <xdr:rowOff>1707</xdr:rowOff>
    </xdr:to>
    <xdr:sp macro="" textlink="">
      <xdr:nvSpPr>
        <xdr:cNvPr id="8" name="Rectangle: Rounded Corners 7">
          <a:extLst>
            <a:ext uri="{FF2B5EF4-FFF2-40B4-BE49-F238E27FC236}">
              <a16:creationId xmlns:a16="http://schemas.microsoft.com/office/drawing/2014/main" id="{335E7F84-700D-E571-635C-B90CFE01D3C8}"/>
            </a:ext>
          </a:extLst>
        </xdr:cNvPr>
        <xdr:cNvSpPr/>
      </xdr:nvSpPr>
      <xdr:spPr>
        <a:xfrm>
          <a:off x="58614" y="58615"/>
          <a:ext cx="6090139" cy="849923"/>
        </a:xfrm>
        <a:prstGeom prst="roundRect">
          <a:avLst>
            <a:gd name="adj" fmla="val 2874"/>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58616</xdr:colOff>
      <xdr:row>10</xdr:row>
      <xdr:rowOff>111369</xdr:rowOff>
    </xdr:from>
    <xdr:to>
      <xdr:col>1</xdr:col>
      <xdr:colOff>316524</xdr:colOff>
      <xdr:row>30</xdr:row>
      <xdr:rowOff>164123</xdr:rowOff>
    </xdr:to>
    <xdr:sp macro="" textlink="">
      <xdr:nvSpPr>
        <xdr:cNvPr id="9" name="Rectangle: Rounded Corners 8">
          <a:extLst>
            <a:ext uri="{FF2B5EF4-FFF2-40B4-BE49-F238E27FC236}">
              <a16:creationId xmlns:a16="http://schemas.microsoft.com/office/drawing/2014/main" id="{2B62778B-F570-500B-0B52-4D731FEFF00C}"/>
            </a:ext>
          </a:extLst>
        </xdr:cNvPr>
        <xdr:cNvSpPr/>
      </xdr:nvSpPr>
      <xdr:spPr>
        <a:xfrm>
          <a:off x="58616" y="1928446"/>
          <a:ext cx="867508" cy="3686908"/>
        </a:xfrm>
        <a:prstGeom prst="roundRect">
          <a:avLst>
            <a:gd name="adj" fmla="val 3564"/>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410312</xdr:colOff>
      <xdr:row>5</xdr:row>
      <xdr:rowOff>76202</xdr:rowOff>
    </xdr:from>
    <xdr:to>
      <xdr:col>3</xdr:col>
      <xdr:colOff>404445</xdr:colOff>
      <xdr:row>10</xdr:row>
      <xdr:rowOff>5863</xdr:rowOff>
    </xdr:to>
    <xdr:sp macro="" textlink="">
      <xdr:nvSpPr>
        <xdr:cNvPr id="17" name="Rectangle: Rounded Corners 16">
          <a:extLst>
            <a:ext uri="{FF2B5EF4-FFF2-40B4-BE49-F238E27FC236}">
              <a16:creationId xmlns:a16="http://schemas.microsoft.com/office/drawing/2014/main" id="{36222C5F-7F82-A956-EF31-E02044A7A018}"/>
            </a:ext>
          </a:extLst>
        </xdr:cNvPr>
        <xdr:cNvSpPr/>
      </xdr:nvSpPr>
      <xdr:spPr>
        <a:xfrm>
          <a:off x="1019912" y="984740"/>
          <a:ext cx="1213333" cy="838200"/>
        </a:xfrm>
        <a:prstGeom prst="roundRect">
          <a:avLst>
            <a:gd name="adj" fmla="val 3564"/>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398579</xdr:colOff>
      <xdr:row>10</xdr:row>
      <xdr:rowOff>87922</xdr:rowOff>
    </xdr:from>
    <xdr:to>
      <xdr:col>4</xdr:col>
      <xdr:colOff>269631</xdr:colOff>
      <xdr:row>15</xdr:row>
      <xdr:rowOff>17585</xdr:rowOff>
    </xdr:to>
    <xdr:sp macro="" textlink="">
      <xdr:nvSpPr>
        <xdr:cNvPr id="22" name="Rectangle: Rounded Corners 21">
          <a:extLst>
            <a:ext uri="{FF2B5EF4-FFF2-40B4-BE49-F238E27FC236}">
              <a16:creationId xmlns:a16="http://schemas.microsoft.com/office/drawing/2014/main" id="{A88687B9-7F04-8558-2E5A-152DA9238AD2}"/>
            </a:ext>
          </a:extLst>
        </xdr:cNvPr>
        <xdr:cNvSpPr/>
      </xdr:nvSpPr>
      <xdr:spPr>
        <a:xfrm>
          <a:off x="1008179" y="1904999"/>
          <a:ext cx="1699852" cy="838201"/>
        </a:xfrm>
        <a:prstGeom prst="roundRect">
          <a:avLst>
            <a:gd name="adj" fmla="val 3564"/>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398578</xdr:colOff>
      <xdr:row>15</xdr:row>
      <xdr:rowOff>99646</xdr:rowOff>
    </xdr:from>
    <xdr:to>
      <xdr:col>10</xdr:col>
      <xdr:colOff>46892</xdr:colOff>
      <xdr:row>30</xdr:row>
      <xdr:rowOff>164123</xdr:rowOff>
    </xdr:to>
    <xdr:sp macro="" textlink="">
      <xdr:nvSpPr>
        <xdr:cNvPr id="25" name="Rectangle: Rounded Corners 24">
          <a:extLst>
            <a:ext uri="{FF2B5EF4-FFF2-40B4-BE49-F238E27FC236}">
              <a16:creationId xmlns:a16="http://schemas.microsoft.com/office/drawing/2014/main" id="{027A1956-23A2-9691-5320-B53508A12A76}"/>
            </a:ext>
          </a:extLst>
        </xdr:cNvPr>
        <xdr:cNvSpPr/>
      </xdr:nvSpPr>
      <xdr:spPr>
        <a:xfrm>
          <a:off x="1008178" y="2825261"/>
          <a:ext cx="5134714" cy="2790093"/>
        </a:xfrm>
        <a:prstGeom prst="roundRect">
          <a:avLst>
            <a:gd name="adj" fmla="val 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0">
              <a:latin typeface="Bahnschrift SemiLight" panose="020B0502040204020203" pitchFamily="34" charset="0"/>
            </a:rPr>
            <a:t>`</a:t>
          </a:r>
        </a:p>
      </xdr:txBody>
    </xdr:sp>
    <xdr:clientData/>
  </xdr:twoCellAnchor>
  <xdr:twoCellAnchor editAs="absolute">
    <xdr:from>
      <xdr:col>4</xdr:col>
      <xdr:colOff>375141</xdr:colOff>
      <xdr:row>10</xdr:row>
      <xdr:rowOff>87922</xdr:rowOff>
    </xdr:from>
    <xdr:to>
      <xdr:col>7</xdr:col>
      <xdr:colOff>152408</xdr:colOff>
      <xdr:row>15</xdr:row>
      <xdr:rowOff>17585</xdr:rowOff>
    </xdr:to>
    <xdr:sp macro="" textlink="">
      <xdr:nvSpPr>
        <xdr:cNvPr id="26" name="Rectangle: Rounded Corners 25">
          <a:extLst>
            <a:ext uri="{FF2B5EF4-FFF2-40B4-BE49-F238E27FC236}">
              <a16:creationId xmlns:a16="http://schemas.microsoft.com/office/drawing/2014/main" id="{30AAC11D-74A1-71AE-9270-B73E66390923}"/>
            </a:ext>
          </a:extLst>
        </xdr:cNvPr>
        <xdr:cNvSpPr/>
      </xdr:nvSpPr>
      <xdr:spPr>
        <a:xfrm>
          <a:off x="2813541" y="1904999"/>
          <a:ext cx="1606067" cy="838201"/>
        </a:xfrm>
        <a:prstGeom prst="roundRect">
          <a:avLst>
            <a:gd name="adj" fmla="val 3564"/>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240323</xdr:colOff>
      <xdr:row>10</xdr:row>
      <xdr:rowOff>87922</xdr:rowOff>
    </xdr:from>
    <xdr:to>
      <xdr:col>10</xdr:col>
      <xdr:colOff>41037</xdr:colOff>
      <xdr:row>15</xdr:row>
      <xdr:rowOff>17585</xdr:rowOff>
    </xdr:to>
    <xdr:sp macro="" textlink="">
      <xdr:nvSpPr>
        <xdr:cNvPr id="27" name="Rectangle: Rounded Corners 26">
          <a:extLst>
            <a:ext uri="{FF2B5EF4-FFF2-40B4-BE49-F238E27FC236}">
              <a16:creationId xmlns:a16="http://schemas.microsoft.com/office/drawing/2014/main" id="{60166DD9-5253-DD4B-EDED-26233A21EEAC}"/>
            </a:ext>
          </a:extLst>
        </xdr:cNvPr>
        <xdr:cNvSpPr/>
      </xdr:nvSpPr>
      <xdr:spPr>
        <a:xfrm>
          <a:off x="4507523" y="1904999"/>
          <a:ext cx="1629514" cy="838201"/>
        </a:xfrm>
        <a:prstGeom prst="roundRect">
          <a:avLst>
            <a:gd name="adj" fmla="val 3564"/>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492373</xdr:colOff>
      <xdr:row>5</xdr:row>
      <xdr:rowOff>76202</xdr:rowOff>
    </xdr:from>
    <xdr:to>
      <xdr:col>5</xdr:col>
      <xdr:colOff>486506</xdr:colOff>
      <xdr:row>10</xdr:row>
      <xdr:rowOff>5863</xdr:rowOff>
    </xdr:to>
    <xdr:sp macro="" textlink="">
      <xdr:nvSpPr>
        <xdr:cNvPr id="28" name="Rectangle: Rounded Corners 27">
          <a:extLst>
            <a:ext uri="{FF2B5EF4-FFF2-40B4-BE49-F238E27FC236}">
              <a16:creationId xmlns:a16="http://schemas.microsoft.com/office/drawing/2014/main" id="{318DB272-04D2-B492-DD26-37E32BB7E026}"/>
            </a:ext>
          </a:extLst>
        </xdr:cNvPr>
        <xdr:cNvSpPr/>
      </xdr:nvSpPr>
      <xdr:spPr>
        <a:xfrm>
          <a:off x="2321173" y="994066"/>
          <a:ext cx="1213333" cy="847524"/>
        </a:xfrm>
        <a:prstGeom prst="roundRect">
          <a:avLst>
            <a:gd name="adj" fmla="val 3564"/>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574434</xdr:colOff>
      <xdr:row>5</xdr:row>
      <xdr:rowOff>76202</xdr:rowOff>
    </xdr:from>
    <xdr:to>
      <xdr:col>7</xdr:col>
      <xdr:colOff>568567</xdr:colOff>
      <xdr:row>10</xdr:row>
      <xdr:rowOff>5863</xdr:rowOff>
    </xdr:to>
    <xdr:sp macro="" textlink="">
      <xdr:nvSpPr>
        <xdr:cNvPr id="29" name="Rectangle: Rounded Corners 28">
          <a:extLst>
            <a:ext uri="{FF2B5EF4-FFF2-40B4-BE49-F238E27FC236}">
              <a16:creationId xmlns:a16="http://schemas.microsoft.com/office/drawing/2014/main" id="{FD822BBB-8AE3-8210-7A91-21234B19E678}"/>
            </a:ext>
          </a:extLst>
        </xdr:cNvPr>
        <xdr:cNvSpPr/>
      </xdr:nvSpPr>
      <xdr:spPr>
        <a:xfrm>
          <a:off x="3622434" y="984740"/>
          <a:ext cx="1213333" cy="838200"/>
        </a:xfrm>
        <a:prstGeom prst="roundRect">
          <a:avLst>
            <a:gd name="adj" fmla="val 3564"/>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46895</xdr:colOff>
      <xdr:row>5</xdr:row>
      <xdr:rowOff>76202</xdr:rowOff>
    </xdr:from>
    <xdr:to>
      <xdr:col>10</xdr:col>
      <xdr:colOff>41028</xdr:colOff>
      <xdr:row>10</xdr:row>
      <xdr:rowOff>5863</xdr:rowOff>
    </xdr:to>
    <xdr:sp macro="" textlink="">
      <xdr:nvSpPr>
        <xdr:cNvPr id="30" name="Rectangle: Rounded Corners 29">
          <a:extLst>
            <a:ext uri="{FF2B5EF4-FFF2-40B4-BE49-F238E27FC236}">
              <a16:creationId xmlns:a16="http://schemas.microsoft.com/office/drawing/2014/main" id="{4D14AAEC-8845-9A1F-1D6B-41ECF6244F67}"/>
            </a:ext>
          </a:extLst>
        </xdr:cNvPr>
        <xdr:cNvSpPr/>
      </xdr:nvSpPr>
      <xdr:spPr>
        <a:xfrm>
          <a:off x="4923695" y="996353"/>
          <a:ext cx="1213333" cy="849812"/>
        </a:xfrm>
        <a:prstGeom prst="roundRect">
          <a:avLst>
            <a:gd name="adj" fmla="val 3564"/>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128954</xdr:colOff>
      <xdr:row>0</xdr:row>
      <xdr:rowOff>0</xdr:rowOff>
    </xdr:from>
    <xdr:to>
      <xdr:col>17</xdr:col>
      <xdr:colOff>369277</xdr:colOff>
      <xdr:row>30</xdr:row>
      <xdr:rowOff>158262</xdr:rowOff>
    </xdr:to>
    <xdr:sp macro="" textlink="">
      <xdr:nvSpPr>
        <xdr:cNvPr id="31" name="Rectangle: Rounded Corners 30">
          <a:extLst>
            <a:ext uri="{FF2B5EF4-FFF2-40B4-BE49-F238E27FC236}">
              <a16:creationId xmlns:a16="http://schemas.microsoft.com/office/drawing/2014/main" id="{AF975C1D-48CE-59DD-AC6A-BA48A22474D6}"/>
            </a:ext>
          </a:extLst>
        </xdr:cNvPr>
        <xdr:cNvSpPr/>
      </xdr:nvSpPr>
      <xdr:spPr>
        <a:xfrm>
          <a:off x="6252168" y="0"/>
          <a:ext cx="4526573" cy="5669155"/>
        </a:xfrm>
        <a:prstGeom prst="roundRect">
          <a:avLst>
            <a:gd name="adj" fmla="val 130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404446</xdr:colOff>
      <xdr:row>6</xdr:row>
      <xdr:rowOff>105509</xdr:rowOff>
    </xdr:from>
    <xdr:to>
      <xdr:col>3</xdr:col>
      <xdr:colOff>398584</xdr:colOff>
      <xdr:row>8</xdr:row>
      <xdr:rowOff>5863</xdr:rowOff>
    </xdr:to>
    <xdr:sp macro="" textlink="'Pivot Table'!J20">
      <xdr:nvSpPr>
        <xdr:cNvPr id="32" name="TextBox 31">
          <a:extLst>
            <a:ext uri="{FF2B5EF4-FFF2-40B4-BE49-F238E27FC236}">
              <a16:creationId xmlns:a16="http://schemas.microsoft.com/office/drawing/2014/main" id="{9A7665DE-C6B5-C2E3-81DB-214ECED6DB22}"/>
            </a:ext>
          </a:extLst>
        </xdr:cNvPr>
        <xdr:cNvSpPr txBox="1"/>
      </xdr:nvSpPr>
      <xdr:spPr>
        <a:xfrm>
          <a:off x="1014046" y="1195755"/>
          <a:ext cx="1213338" cy="263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150290-1E9E-4367-9A8D-6B8C6C22FCCF}" type="TxLink">
            <a:rPr lang="en-US" sz="1100" b="1" i="0" u="none" strike="noStrike">
              <a:solidFill>
                <a:schemeClr val="tx1"/>
              </a:solidFill>
              <a:latin typeface="Calibri"/>
              <a:ea typeface="Calibri"/>
              <a:cs typeface="Calibri"/>
            </a:rPr>
            <a:pPr algn="ctr"/>
            <a:t>Total Order</a:t>
          </a:fld>
          <a:endParaRPr lang="en-US" sz="1200" b="1">
            <a:solidFill>
              <a:schemeClr val="tx1"/>
            </a:solidFill>
          </a:endParaRPr>
        </a:p>
      </xdr:txBody>
    </xdr:sp>
    <xdr:clientData/>
  </xdr:twoCellAnchor>
  <xdr:twoCellAnchor editAs="absolute">
    <xdr:from>
      <xdr:col>1</xdr:col>
      <xdr:colOff>398585</xdr:colOff>
      <xdr:row>5</xdr:row>
      <xdr:rowOff>70340</xdr:rowOff>
    </xdr:from>
    <xdr:to>
      <xdr:col>3</xdr:col>
      <xdr:colOff>392723</xdr:colOff>
      <xdr:row>6</xdr:row>
      <xdr:rowOff>152402</xdr:rowOff>
    </xdr:to>
    <xdr:sp macro="" textlink="$A$106">
      <xdr:nvSpPr>
        <xdr:cNvPr id="33" name="TextBox 32">
          <a:extLst>
            <a:ext uri="{FF2B5EF4-FFF2-40B4-BE49-F238E27FC236}">
              <a16:creationId xmlns:a16="http://schemas.microsoft.com/office/drawing/2014/main" id="{8BCF9569-BAAE-436F-AB67-7A9A130DD8C5}"/>
            </a:ext>
          </a:extLst>
        </xdr:cNvPr>
        <xdr:cNvSpPr txBox="1"/>
      </xdr:nvSpPr>
      <xdr:spPr>
        <a:xfrm>
          <a:off x="1008185" y="978878"/>
          <a:ext cx="1213338" cy="2637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9FD668-38E9-4BCD-A069-9579B5DB4AB8}" type="TxLink">
            <a:rPr lang="en-US" sz="1100" b="0" i="0" u="none" strike="noStrike">
              <a:solidFill>
                <a:srgbClr val="000000"/>
              </a:solidFill>
              <a:latin typeface="Calibri"/>
              <a:ea typeface="Calibri"/>
              <a:cs typeface="Calibri"/>
            </a:rPr>
            <a:pPr algn="ctr"/>
            <a:t>2200</a:t>
          </a:fld>
          <a:endParaRPr lang="en-US" sz="1000" b="0">
            <a:latin typeface="Bahnschrift SemiLight" panose="020B0502040204020203" pitchFamily="34" charset="0"/>
          </a:endParaRPr>
        </a:p>
      </xdr:txBody>
    </xdr:sp>
    <xdr:clientData/>
  </xdr:twoCellAnchor>
  <xdr:twoCellAnchor editAs="absolute">
    <xdr:from>
      <xdr:col>3</xdr:col>
      <xdr:colOff>515816</xdr:colOff>
      <xdr:row>6</xdr:row>
      <xdr:rowOff>117229</xdr:rowOff>
    </xdr:from>
    <xdr:to>
      <xdr:col>5</xdr:col>
      <xdr:colOff>509954</xdr:colOff>
      <xdr:row>8</xdr:row>
      <xdr:rowOff>17583</xdr:rowOff>
    </xdr:to>
    <xdr:sp macro="" textlink="'Pivot Table'!D19">
      <xdr:nvSpPr>
        <xdr:cNvPr id="34" name="TextBox 33">
          <a:extLst>
            <a:ext uri="{FF2B5EF4-FFF2-40B4-BE49-F238E27FC236}">
              <a16:creationId xmlns:a16="http://schemas.microsoft.com/office/drawing/2014/main" id="{0447C221-0ABC-49F0-8D57-985CC2885D28}"/>
            </a:ext>
          </a:extLst>
        </xdr:cNvPr>
        <xdr:cNvSpPr txBox="1"/>
      </xdr:nvSpPr>
      <xdr:spPr>
        <a:xfrm>
          <a:off x="2344616" y="1207475"/>
          <a:ext cx="1213338" cy="263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86E4303-E9BA-49D1-97E3-42EB5B90D828}" type="TxLink">
            <a:rPr lang="en-US" sz="1100" b="1" i="0" u="none" strike="noStrike">
              <a:solidFill>
                <a:schemeClr val="tx1"/>
              </a:solidFill>
              <a:latin typeface="Calibri"/>
              <a:ea typeface="Calibri"/>
              <a:cs typeface="Calibri"/>
            </a:rPr>
            <a:pPr algn="ctr"/>
            <a:t>Top Category Sales</a:t>
          </a:fld>
          <a:endParaRPr lang="en-US" sz="1200" b="1">
            <a:solidFill>
              <a:schemeClr val="tx1"/>
            </a:solidFill>
          </a:endParaRPr>
        </a:p>
      </xdr:txBody>
    </xdr:sp>
    <xdr:clientData/>
  </xdr:twoCellAnchor>
  <xdr:twoCellAnchor editAs="absolute">
    <xdr:from>
      <xdr:col>3</xdr:col>
      <xdr:colOff>509955</xdr:colOff>
      <xdr:row>5</xdr:row>
      <xdr:rowOff>82060</xdr:rowOff>
    </xdr:from>
    <xdr:to>
      <xdr:col>5</xdr:col>
      <xdr:colOff>504093</xdr:colOff>
      <xdr:row>6</xdr:row>
      <xdr:rowOff>164122</xdr:rowOff>
    </xdr:to>
    <xdr:sp macro="" textlink="'Pivot Table'!D21">
      <xdr:nvSpPr>
        <xdr:cNvPr id="35" name="TextBox 34">
          <a:extLst>
            <a:ext uri="{FF2B5EF4-FFF2-40B4-BE49-F238E27FC236}">
              <a16:creationId xmlns:a16="http://schemas.microsoft.com/office/drawing/2014/main" id="{F1369C8E-54AF-45A4-A891-2A4DCAB87A8B}"/>
            </a:ext>
          </a:extLst>
        </xdr:cNvPr>
        <xdr:cNvSpPr txBox="1"/>
      </xdr:nvSpPr>
      <xdr:spPr>
        <a:xfrm>
          <a:off x="2338755" y="990598"/>
          <a:ext cx="1213338" cy="2637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188D00-8ADF-4DAF-9000-D67426B49E8D}" type="TxLink">
            <a:rPr lang="en-US" sz="1000" b="0" i="0" u="none" strike="noStrike">
              <a:solidFill>
                <a:srgbClr val="000000"/>
              </a:solidFill>
              <a:latin typeface="Bahnschrift SemiLight" panose="020B0502040204020203" pitchFamily="34" charset="0"/>
              <a:ea typeface="Calibri"/>
              <a:cs typeface="Calibri"/>
            </a:rPr>
            <a:pPr algn="ctr"/>
            <a:t>Clothing</a:t>
          </a:fld>
          <a:endParaRPr lang="en-US" sz="1000" b="0">
            <a:latin typeface="Bahnschrift SemiLight" panose="020B0502040204020203" pitchFamily="34" charset="0"/>
          </a:endParaRPr>
        </a:p>
      </xdr:txBody>
    </xdr:sp>
    <xdr:clientData/>
  </xdr:twoCellAnchor>
  <xdr:twoCellAnchor editAs="absolute">
    <xdr:from>
      <xdr:col>5</xdr:col>
      <xdr:colOff>591546</xdr:colOff>
      <xdr:row>6</xdr:row>
      <xdr:rowOff>117227</xdr:rowOff>
    </xdr:from>
    <xdr:to>
      <xdr:col>8</xdr:col>
      <xdr:colOff>472</xdr:colOff>
      <xdr:row>8</xdr:row>
      <xdr:rowOff>17581</xdr:rowOff>
    </xdr:to>
    <xdr:sp macro="" textlink="'Pivot Table'!G20">
      <xdr:nvSpPr>
        <xdr:cNvPr id="36" name="TextBox 35">
          <a:extLst>
            <a:ext uri="{FF2B5EF4-FFF2-40B4-BE49-F238E27FC236}">
              <a16:creationId xmlns:a16="http://schemas.microsoft.com/office/drawing/2014/main" id="{6FE24EB2-5204-4CA1-AF7A-0434E365AB3D}"/>
            </a:ext>
          </a:extLst>
        </xdr:cNvPr>
        <xdr:cNvSpPr txBox="1"/>
      </xdr:nvSpPr>
      <xdr:spPr>
        <a:xfrm>
          <a:off x="3639546" y="1207473"/>
          <a:ext cx="1237726" cy="263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B41714D-F558-40F6-B73E-48C2831A8B1A}" type="TxLink">
            <a:rPr lang="en-US" sz="1100" b="1" i="0" u="none" strike="noStrike">
              <a:solidFill>
                <a:schemeClr val="tx1"/>
              </a:solidFill>
              <a:latin typeface="Calibri"/>
              <a:ea typeface="Calibri"/>
              <a:cs typeface="Calibri"/>
            </a:rPr>
            <a:pPr algn="ctr"/>
            <a:t>Avg Order Value</a:t>
          </a:fld>
          <a:endParaRPr lang="en-US" sz="1200" b="1">
            <a:solidFill>
              <a:schemeClr val="tx1"/>
            </a:solidFill>
          </a:endParaRPr>
        </a:p>
      </xdr:txBody>
    </xdr:sp>
    <xdr:clientData/>
  </xdr:twoCellAnchor>
  <xdr:twoCellAnchor editAs="absolute">
    <xdr:from>
      <xdr:col>5</xdr:col>
      <xdr:colOff>568100</xdr:colOff>
      <xdr:row>5</xdr:row>
      <xdr:rowOff>87920</xdr:rowOff>
    </xdr:from>
    <xdr:to>
      <xdr:col>7</xdr:col>
      <xdr:colOff>586626</xdr:colOff>
      <xdr:row>6</xdr:row>
      <xdr:rowOff>169982</xdr:rowOff>
    </xdr:to>
    <xdr:sp macro="" textlink="'Pivot Table'!H20">
      <xdr:nvSpPr>
        <xdr:cNvPr id="37" name="TextBox 36">
          <a:extLst>
            <a:ext uri="{FF2B5EF4-FFF2-40B4-BE49-F238E27FC236}">
              <a16:creationId xmlns:a16="http://schemas.microsoft.com/office/drawing/2014/main" id="{506E12FC-A687-4465-B641-D11A7CD234C3}"/>
            </a:ext>
          </a:extLst>
        </xdr:cNvPr>
        <xdr:cNvSpPr txBox="1"/>
      </xdr:nvSpPr>
      <xdr:spPr>
        <a:xfrm>
          <a:off x="3616100" y="996458"/>
          <a:ext cx="1237726" cy="2637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DB5BD8-9E18-49D0-A4AE-EB22E13F6B4D}" type="TxLink">
            <a:rPr lang="en-US" sz="1100" b="0" i="0" u="none" strike="noStrike">
              <a:solidFill>
                <a:srgbClr val="000000"/>
              </a:solidFill>
              <a:latin typeface="Calibri"/>
              <a:ea typeface="Calibri"/>
              <a:cs typeface="Calibri"/>
            </a:rPr>
            <a:pPr algn="ctr"/>
            <a:t>24944.4</a:t>
          </a:fld>
          <a:endParaRPr lang="en-US" sz="1000" b="0">
            <a:latin typeface="Bahnschrift SemiLight" panose="020B0502040204020203" pitchFamily="34" charset="0"/>
          </a:endParaRPr>
        </a:p>
      </xdr:txBody>
    </xdr:sp>
    <xdr:clientData/>
  </xdr:twoCellAnchor>
  <xdr:twoCellAnchor editAs="absolute">
    <xdr:from>
      <xdr:col>8</xdr:col>
      <xdr:colOff>34700</xdr:colOff>
      <xdr:row>6</xdr:row>
      <xdr:rowOff>117227</xdr:rowOff>
    </xdr:from>
    <xdr:to>
      <xdr:col>10</xdr:col>
      <xdr:colOff>53226</xdr:colOff>
      <xdr:row>8</xdr:row>
      <xdr:rowOff>17581</xdr:rowOff>
    </xdr:to>
    <xdr:sp macro="" textlink="'Pivot Table'!A19">
      <xdr:nvSpPr>
        <xdr:cNvPr id="41" name="TextBox 40">
          <a:extLst>
            <a:ext uri="{FF2B5EF4-FFF2-40B4-BE49-F238E27FC236}">
              <a16:creationId xmlns:a16="http://schemas.microsoft.com/office/drawing/2014/main" id="{FD90FDD9-2B5A-1A24-DA22-565450B494FB}"/>
            </a:ext>
          </a:extLst>
        </xdr:cNvPr>
        <xdr:cNvSpPr txBox="1"/>
      </xdr:nvSpPr>
      <xdr:spPr>
        <a:xfrm>
          <a:off x="4911500" y="1207473"/>
          <a:ext cx="1237726" cy="263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00B17DE-8BC4-4079-9D99-A2A7779B4141}" type="TxLink">
            <a:rPr lang="en-US" sz="1100" b="1" i="0" u="none" strike="noStrike">
              <a:solidFill>
                <a:schemeClr val="tx1"/>
              </a:solidFill>
              <a:latin typeface="Calibri"/>
              <a:ea typeface="Calibri"/>
              <a:cs typeface="Calibri"/>
            </a:rPr>
            <a:pPr algn="ctr"/>
            <a:t>Loss Orders Count</a:t>
          </a:fld>
          <a:endParaRPr lang="en-US" sz="1200" b="1">
            <a:solidFill>
              <a:schemeClr val="tx1"/>
            </a:solidFill>
          </a:endParaRPr>
        </a:p>
      </xdr:txBody>
    </xdr:sp>
    <xdr:clientData/>
  </xdr:twoCellAnchor>
  <xdr:twoCellAnchor editAs="absolute">
    <xdr:from>
      <xdr:col>8</xdr:col>
      <xdr:colOff>11254</xdr:colOff>
      <xdr:row>5</xdr:row>
      <xdr:rowOff>87920</xdr:rowOff>
    </xdr:from>
    <xdr:to>
      <xdr:col>10</xdr:col>
      <xdr:colOff>29780</xdr:colOff>
      <xdr:row>6</xdr:row>
      <xdr:rowOff>169982</xdr:rowOff>
    </xdr:to>
    <xdr:sp macro="" textlink="'Pivot Table'!B19">
      <xdr:nvSpPr>
        <xdr:cNvPr id="42" name="TextBox 41">
          <a:extLst>
            <a:ext uri="{FF2B5EF4-FFF2-40B4-BE49-F238E27FC236}">
              <a16:creationId xmlns:a16="http://schemas.microsoft.com/office/drawing/2014/main" id="{D9E1AE17-B4F9-516B-995F-D3D414B4F928}"/>
            </a:ext>
          </a:extLst>
        </xdr:cNvPr>
        <xdr:cNvSpPr txBox="1"/>
      </xdr:nvSpPr>
      <xdr:spPr>
        <a:xfrm>
          <a:off x="4888054" y="996458"/>
          <a:ext cx="1237726" cy="2637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16851C-388F-4C7F-A423-4743A4D87870}" type="TxLink">
            <a:rPr lang="en-US" sz="1100" b="0" i="0" u="none" strike="noStrike">
              <a:solidFill>
                <a:srgbClr val="000000"/>
              </a:solidFill>
              <a:latin typeface="Calibri"/>
              <a:ea typeface="Calibri"/>
              <a:cs typeface="Calibri"/>
            </a:rPr>
            <a:pPr algn="ctr"/>
            <a:t>812</a:t>
          </a:fld>
          <a:endParaRPr lang="en-US" sz="1000" b="0">
            <a:latin typeface="Bahnschrift SemiLight" panose="020B0502040204020203" pitchFamily="34" charset="0"/>
          </a:endParaRPr>
        </a:p>
      </xdr:txBody>
    </xdr:sp>
    <xdr:clientData/>
  </xdr:twoCellAnchor>
  <xdr:twoCellAnchor editAs="absolute">
    <xdr:from>
      <xdr:col>1</xdr:col>
      <xdr:colOff>568100</xdr:colOff>
      <xdr:row>11</xdr:row>
      <xdr:rowOff>123089</xdr:rowOff>
    </xdr:from>
    <xdr:to>
      <xdr:col>3</xdr:col>
      <xdr:colOff>586626</xdr:colOff>
      <xdr:row>13</xdr:row>
      <xdr:rowOff>23444</xdr:rowOff>
    </xdr:to>
    <xdr:sp macro="" textlink="'Pivot Table'!D3">
      <xdr:nvSpPr>
        <xdr:cNvPr id="43" name="TextBox 42">
          <a:extLst>
            <a:ext uri="{FF2B5EF4-FFF2-40B4-BE49-F238E27FC236}">
              <a16:creationId xmlns:a16="http://schemas.microsoft.com/office/drawing/2014/main" id="{65ADD330-BF51-417C-BEF0-DEEDB7A2ADCA}"/>
            </a:ext>
          </a:extLst>
        </xdr:cNvPr>
        <xdr:cNvSpPr txBox="1"/>
      </xdr:nvSpPr>
      <xdr:spPr>
        <a:xfrm>
          <a:off x="1177700" y="2121874"/>
          <a:ext cx="1237726" cy="263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BD9C946-4FEB-4844-9D4E-957AC6CFB061}" type="TxLink">
            <a:rPr lang="en-US" sz="1100" b="1" i="0" u="none" strike="noStrike">
              <a:solidFill>
                <a:schemeClr val="tx1"/>
              </a:solidFill>
              <a:latin typeface="Calibri"/>
              <a:ea typeface="Calibri"/>
              <a:cs typeface="Calibri"/>
            </a:rPr>
            <a:pPr algn="ctr"/>
            <a:t>Total Profit</a:t>
          </a:fld>
          <a:endParaRPr lang="en-US" sz="1200" b="1">
            <a:solidFill>
              <a:schemeClr val="tx1"/>
            </a:solidFill>
          </a:endParaRPr>
        </a:p>
      </xdr:txBody>
    </xdr:sp>
    <xdr:clientData/>
  </xdr:twoCellAnchor>
  <xdr:twoCellAnchor editAs="absolute">
    <xdr:from>
      <xdr:col>1</xdr:col>
      <xdr:colOff>544654</xdr:colOff>
      <xdr:row>10</xdr:row>
      <xdr:rowOff>93782</xdr:rowOff>
    </xdr:from>
    <xdr:to>
      <xdr:col>3</xdr:col>
      <xdr:colOff>563180</xdr:colOff>
      <xdr:row>11</xdr:row>
      <xdr:rowOff>175844</xdr:rowOff>
    </xdr:to>
    <xdr:sp macro="" textlink="'Pivot Table'!E3">
      <xdr:nvSpPr>
        <xdr:cNvPr id="44" name="TextBox 43">
          <a:extLst>
            <a:ext uri="{FF2B5EF4-FFF2-40B4-BE49-F238E27FC236}">
              <a16:creationId xmlns:a16="http://schemas.microsoft.com/office/drawing/2014/main" id="{423E3CFA-6514-4C44-8772-67E43FCD8326}"/>
            </a:ext>
          </a:extLst>
        </xdr:cNvPr>
        <xdr:cNvSpPr txBox="1"/>
      </xdr:nvSpPr>
      <xdr:spPr>
        <a:xfrm>
          <a:off x="1154254" y="1910859"/>
          <a:ext cx="1237726" cy="2637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22B8C4-1415-40A9-8675-6B0E34F197A3}" type="TxLink">
            <a:rPr lang="en-US" sz="1100" b="0" i="0" u="none" strike="noStrike">
              <a:solidFill>
                <a:srgbClr val="000000"/>
              </a:solidFill>
              <a:latin typeface="Calibri"/>
              <a:ea typeface="Calibri"/>
              <a:cs typeface="Calibri"/>
            </a:rPr>
            <a:pPr algn="ctr"/>
            <a:t>₹ 3,996,604.45</a:t>
          </a:fld>
          <a:endParaRPr lang="en-US" sz="1000" b="0">
            <a:latin typeface="Bahnschrift SemiLight" panose="020B0502040204020203" pitchFamily="34" charset="0"/>
          </a:endParaRPr>
        </a:p>
      </xdr:txBody>
    </xdr:sp>
    <xdr:clientData/>
  </xdr:twoCellAnchor>
  <xdr:twoCellAnchor editAs="absolute">
    <xdr:from>
      <xdr:col>4</xdr:col>
      <xdr:colOff>579823</xdr:colOff>
      <xdr:row>11</xdr:row>
      <xdr:rowOff>123089</xdr:rowOff>
    </xdr:from>
    <xdr:to>
      <xdr:col>6</xdr:col>
      <xdr:colOff>598349</xdr:colOff>
      <xdr:row>13</xdr:row>
      <xdr:rowOff>23444</xdr:rowOff>
    </xdr:to>
    <xdr:sp macro="" textlink="'Pivot Table'!G3">
      <xdr:nvSpPr>
        <xdr:cNvPr id="45" name="TextBox 44">
          <a:extLst>
            <a:ext uri="{FF2B5EF4-FFF2-40B4-BE49-F238E27FC236}">
              <a16:creationId xmlns:a16="http://schemas.microsoft.com/office/drawing/2014/main" id="{EB65EF6F-E553-A63B-598F-C9D869ABDBBD}"/>
            </a:ext>
          </a:extLst>
        </xdr:cNvPr>
        <xdr:cNvSpPr txBox="1"/>
      </xdr:nvSpPr>
      <xdr:spPr>
        <a:xfrm>
          <a:off x="3018223" y="2121874"/>
          <a:ext cx="1237726" cy="263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C9B54F-49D4-4714-A199-6801256BEB9A}" type="TxLink">
            <a:rPr lang="en-US" sz="1100" b="1" i="0" u="none" strike="noStrike">
              <a:solidFill>
                <a:schemeClr val="tx1"/>
              </a:solidFill>
              <a:latin typeface="Calibri"/>
              <a:ea typeface="Calibri"/>
              <a:cs typeface="Calibri"/>
            </a:rPr>
            <a:pPr algn="ctr"/>
            <a:t>Profit Margin %</a:t>
          </a:fld>
          <a:endParaRPr lang="en-US" sz="1200" b="1">
            <a:solidFill>
              <a:schemeClr val="tx1"/>
            </a:solidFill>
          </a:endParaRPr>
        </a:p>
      </xdr:txBody>
    </xdr:sp>
    <xdr:clientData/>
  </xdr:twoCellAnchor>
  <xdr:twoCellAnchor editAs="absolute">
    <xdr:from>
      <xdr:col>4</xdr:col>
      <xdr:colOff>556377</xdr:colOff>
      <xdr:row>10</xdr:row>
      <xdr:rowOff>93782</xdr:rowOff>
    </xdr:from>
    <xdr:to>
      <xdr:col>6</xdr:col>
      <xdr:colOff>574903</xdr:colOff>
      <xdr:row>11</xdr:row>
      <xdr:rowOff>175844</xdr:rowOff>
    </xdr:to>
    <xdr:sp macro="" textlink="'Pivot Table'!H3">
      <xdr:nvSpPr>
        <xdr:cNvPr id="46" name="TextBox 45">
          <a:extLst>
            <a:ext uri="{FF2B5EF4-FFF2-40B4-BE49-F238E27FC236}">
              <a16:creationId xmlns:a16="http://schemas.microsoft.com/office/drawing/2014/main" id="{1146C5F0-4947-C909-11B1-E6BAD031974F}"/>
            </a:ext>
          </a:extLst>
        </xdr:cNvPr>
        <xdr:cNvSpPr txBox="1"/>
      </xdr:nvSpPr>
      <xdr:spPr>
        <a:xfrm>
          <a:off x="2994777" y="1910859"/>
          <a:ext cx="1237726" cy="2637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D773BB-8C53-41C3-9787-67C825DA051F}" type="TxLink">
            <a:rPr lang="en-US" sz="1100" b="0" i="0" u="none" strike="noStrike">
              <a:solidFill>
                <a:srgbClr val="000000"/>
              </a:solidFill>
              <a:latin typeface="Calibri"/>
              <a:ea typeface="Calibri"/>
              <a:cs typeface="Calibri"/>
            </a:rPr>
            <a:pPr algn="ctr"/>
            <a:t>7%</a:t>
          </a:fld>
          <a:endParaRPr lang="en-US" sz="1000" b="0">
            <a:latin typeface="Bahnschrift SemiLight" panose="020B0502040204020203" pitchFamily="34" charset="0"/>
          </a:endParaRPr>
        </a:p>
      </xdr:txBody>
    </xdr:sp>
    <xdr:clientData/>
  </xdr:twoCellAnchor>
  <xdr:twoCellAnchor editAs="absolute">
    <xdr:from>
      <xdr:col>7</xdr:col>
      <xdr:colOff>398115</xdr:colOff>
      <xdr:row>11</xdr:row>
      <xdr:rowOff>105504</xdr:rowOff>
    </xdr:from>
    <xdr:to>
      <xdr:col>9</xdr:col>
      <xdr:colOff>416641</xdr:colOff>
      <xdr:row>13</xdr:row>
      <xdr:rowOff>5859</xdr:rowOff>
    </xdr:to>
    <xdr:sp macro="" textlink="'Pivot Table'!J3">
      <xdr:nvSpPr>
        <xdr:cNvPr id="47" name="TextBox 46">
          <a:extLst>
            <a:ext uri="{FF2B5EF4-FFF2-40B4-BE49-F238E27FC236}">
              <a16:creationId xmlns:a16="http://schemas.microsoft.com/office/drawing/2014/main" id="{1E87F211-1A4A-B29F-D94B-E9E8F2176BFE}"/>
            </a:ext>
          </a:extLst>
        </xdr:cNvPr>
        <xdr:cNvSpPr txBox="1"/>
      </xdr:nvSpPr>
      <xdr:spPr>
        <a:xfrm>
          <a:off x="4665315" y="2104289"/>
          <a:ext cx="1237726" cy="263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63DB42E-8661-4204-8C6E-746A51D4A8AD}" type="TxLink">
            <a:rPr lang="en-US" sz="1100" b="1" i="0" u="none" strike="noStrike">
              <a:solidFill>
                <a:schemeClr val="tx1"/>
              </a:solidFill>
              <a:latin typeface="Calibri"/>
              <a:ea typeface="Calibri"/>
              <a:cs typeface="Calibri"/>
            </a:rPr>
            <a:pPr algn="ctr"/>
            <a:t>Total Sales</a:t>
          </a:fld>
          <a:endParaRPr lang="en-US" sz="1200" b="1">
            <a:solidFill>
              <a:schemeClr val="tx1"/>
            </a:solidFill>
          </a:endParaRPr>
        </a:p>
      </xdr:txBody>
    </xdr:sp>
    <xdr:clientData/>
  </xdr:twoCellAnchor>
  <xdr:twoCellAnchor editAs="absolute">
    <xdr:from>
      <xdr:col>7</xdr:col>
      <xdr:colOff>374669</xdr:colOff>
      <xdr:row>10</xdr:row>
      <xdr:rowOff>93782</xdr:rowOff>
    </xdr:from>
    <xdr:to>
      <xdr:col>9</xdr:col>
      <xdr:colOff>393195</xdr:colOff>
      <xdr:row>11</xdr:row>
      <xdr:rowOff>175844</xdr:rowOff>
    </xdr:to>
    <xdr:sp macro="" textlink="'Pivot Table'!K3">
      <xdr:nvSpPr>
        <xdr:cNvPr id="48" name="TextBox 47">
          <a:extLst>
            <a:ext uri="{FF2B5EF4-FFF2-40B4-BE49-F238E27FC236}">
              <a16:creationId xmlns:a16="http://schemas.microsoft.com/office/drawing/2014/main" id="{FF87789F-2D93-34A5-5039-D955CAB5DAFC}"/>
            </a:ext>
          </a:extLst>
        </xdr:cNvPr>
        <xdr:cNvSpPr txBox="1"/>
      </xdr:nvSpPr>
      <xdr:spPr>
        <a:xfrm>
          <a:off x="4641869" y="1910859"/>
          <a:ext cx="1237726" cy="2637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6C33F1-2BE9-4E07-8B97-DF4A8F5B813C}" type="TxLink">
            <a:rPr lang="en-US" sz="1100" b="0" i="0" u="none" strike="noStrike">
              <a:solidFill>
                <a:srgbClr val="000000"/>
              </a:solidFill>
              <a:latin typeface="Calibri"/>
              <a:ea typeface="Calibri"/>
              <a:cs typeface="Calibri"/>
            </a:rPr>
            <a:pPr algn="ctr"/>
            <a:t>₹ 54,877,614.00</a:t>
          </a:fld>
          <a:endParaRPr lang="en-US" sz="1000" b="0">
            <a:latin typeface="Bahnschrift SemiLight" panose="020B0502040204020203" pitchFamily="34" charset="0"/>
          </a:endParaRPr>
        </a:p>
      </xdr:txBody>
    </xdr:sp>
    <xdr:clientData/>
  </xdr:twoCellAnchor>
  <xdr:twoCellAnchor editAs="absolute">
    <xdr:from>
      <xdr:col>0</xdr:col>
      <xdr:colOff>58608</xdr:colOff>
      <xdr:row>5</xdr:row>
      <xdr:rowOff>82062</xdr:rowOff>
    </xdr:from>
    <xdr:to>
      <xdr:col>1</xdr:col>
      <xdr:colOff>328245</xdr:colOff>
      <xdr:row>10</xdr:row>
      <xdr:rowOff>11724</xdr:rowOff>
    </xdr:to>
    <xdr:sp macro="" textlink="">
      <xdr:nvSpPr>
        <xdr:cNvPr id="54" name="Rectangle: Rounded Corners 53">
          <a:extLst>
            <a:ext uri="{FF2B5EF4-FFF2-40B4-BE49-F238E27FC236}">
              <a16:creationId xmlns:a16="http://schemas.microsoft.com/office/drawing/2014/main" id="{0A85F8E5-F2B3-4E0D-AA7C-D4AB785C862F}"/>
            </a:ext>
          </a:extLst>
        </xdr:cNvPr>
        <xdr:cNvSpPr/>
      </xdr:nvSpPr>
      <xdr:spPr>
        <a:xfrm>
          <a:off x="58608" y="990600"/>
          <a:ext cx="879237" cy="838201"/>
        </a:xfrm>
        <a:prstGeom prst="roundRect">
          <a:avLst>
            <a:gd name="adj" fmla="val 3564"/>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146539</xdr:colOff>
      <xdr:row>0</xdr:row>
      <xdr:rowOff>17585</xdr:rowOff>
    </xdr:from>
    <xdr:to>
      <xdr:col>1</xdr:col>
      <xdr:colOff>451339</xdr:colOff>
      <xdr:row>5</xdr:row>
      <xdr:rowOff>23447</xdr:rowOff>
    </xdr:to>
    <xdr:pic>
      <xdr:nvPicPr>
        <xdr:cNvPr id="57" name="Graphic 56" descr="Business Growth with solid fill">
          <a:extLst>
            <a:ext uri="{FF2B5EF4-FFF2-40B4-BE49-F238E27FC236}">
              <a16:creationId xmlns:a16="http://schemas.microsoft.com/office/drawing/2014/main" id="{B755E69C-373C-5D56-D6E7-8F8CC6502E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6539" y="17585"/>
          <a:ext cx="914400" cy="914400"/>
        </a:xfrm>
        <a:prstGeom prst="rect">
          <a:avLst/>
        </a:prstGeom>
      </xdr:spPr>
    </xdr:pic>
    <xdr:clientData/>
  </xdr:twoCellAnchor>
  <xdr:twoCellAnchor editAs="absolute">
    <xdr:from>
      <xdr:col>6</xdr:col>
      <xdr:colOff>531000</xdr:colOff>
      <xdr:row>10</xdr:row>
      <xdr:rowOff>56212</xdr:rowOff>
    </xdr:from>
    <xdr:to>
      <xdr:col>7</xdr:col>
      <xdr:colOff>158262</xdr:colOff>
      <xdr:row>11</xdr:row>
      <xdr:rowOff>111366</xdr:rowOff>
    </xdr:to>
    <xdr:pic>
      <xdr:nvPicPr>
        <xdr:cNvPr id="59" name="Graphic 58" descr="Upward trend with solid fill">
          <a:extLst>
            <a:ext uri="{FF2B5EF4-FFF2-40B4-BE49-F238E27FC236}">
              <a16:creationId xmlns:a16="http://schemas.microsoft.com/office/drawing/2014/main" id="{F4C9CFB0-EB7A-6289-6098-31861F11DD0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188600" y="1873289"/>
          <a:ext cx="236862" cy="236862"/>
        </a:xfrm>
        <a:prstGeom prst="rect">
          <a:avLst/>
        </a:prstGeom>
      </xdr:spPr>
    </xdr:pic>
    <xdr:clientData/>
  </xdr:twoCellAnchor>
  <xdr:twoCellAnchor editAs="absolute">
    <xdr:from>
      <xdr:col>9</xdr:col>
      <xdr:colOff>364478</xdr:colOff>
      <xdr:row>10</xdr:row>
      <xdr:rowOff>88985</xdr:rowOff>
    </xdr:from>
    <xdr:to>
      <xdr:col>10</xdr:col>
      <xdr:colOff>3377</xdr:colOff>
      <xdr:row>11</xdr:row>
      <xdr:rowOff>146539</xdr:rowOff>
    </xdr:to>
    <xdr:pic>
      <xdr:nvPicPr>
        <xdr:cNvPr id="61" name="Graphic 60" descr="Money with solid fill">
          <a:extLst>
            <a:ext uri="{FF2B5EF4-FFF2-40B4-BE49-F238E27FC236}">
              <a16:creationId xmlns:a16="http://schemas.microsoft.com/office/drawing/2014/main" id="{F34B808F-2B97-D6DF-906B-A4CB06BE3CA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850878" y="1906062"/>
          <a:ext cx="239262" cy="239262"/>
        </a:xfrm>
        <a:prstGeom prst="rect">
          <a:avLst/>
        </a:prstGeom>
      </xdr:spPr>
    </xdr:pic>
    <xdr:clientData/>
  </xdr:twoCellAnchor>
  <xdr:twoCellAnchor editAs="absolute">
    <xdr:from>
      <xdr:col>3</xdr:col>
      <xdr:colOff>537927</xdr:colOff>
      <xdr:row>10</xdr:row>
      <xdr:rowOff>68998</xdr:rowOff>
    </xdr:from>
    <xdr:to>
      <xdr:col>4</xdr:col>
      <xdr:colOff>199298</xdr:colOff>
      <xdr:row>11</xdr:row>
      <xdr:rowOff>158261</xdr:rowOff>
    </xdr:to>
    <xdr:pic>
      <xdr:nvPicPr>
        <xdr:cNvPr id="63" name="Graphic 62" descr="Piggy Bank with solid fill">
          <a:extLst>
            <a:ext uri="{FF2B5EF4-FFF2-40B4-BE49-F238E27FC236}">
              <a16:creationId xmlns:a16="http://schemas.microsoft.com/office/drawing/2014/main" id="{A4A5B509-624C-D75F-045F-4305CDCD9CE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366727" y="1886075"/>
          <a:ext cx="270971" cy="270971"/>
        </a:xfrm>
        <a:prstGeom prst="rect">
          <a:avLst/>
        </a:prstGeom>
      </xdr:spPr>
    </xdr:pic>
    <xdr:clientData/>
  </xdr:twoCellAnchor>
  <xdr:twoCellAnchor editAs="absolute">
    <xdr:from>
      <xdr:col>2</xdr:col>
      <xdr:colOff>252046</xdr:colOff>
      <xdr:row>1</xdr:row>
      <xdr:rowOff>17585</xdr:rowOff>
    </xdr:from>
    <xdr:to>
      <xdr:col>9</xdr:col>
      <xdr:colOff>82061</xdr:colOff>
      <xdr:row>3</xdr:row>
      <xdr:rowOff>117231</xdr:rowOff>
    </xdr:to>
    <xdr:sp macro="" textlink="">
      <xdr:nvSpPr>
        <xdr:cNvPr id="64" name="TextBox 63">
          <a:extLst>
            <a:ext uri="{FF2B5EF4-FFF2-40B4-BE49-F238E27FC236}">
              <a16:creationId xmlns:a16="http://schemas.microsoft.com/office/drawing/2014/main" id="{80330355-F7D8-0F1A-E714-0B8E1FBFFD59}"/>
            </a:ext>
          </a:extLst>
        </xdr:cNvPr>
        <xdr:cNvSpPr txBox="1"/>
      </xdr:nvSpPr>
      <xdr:spPr>
        <a:xfrm>
          <a:off x="1471246" y="199293"/>
          <a:ext cx="4097215" cy="463061"/>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lIns="0" tIns="0" rIns="0" bIns="0" rtlCol="0" anchor="t"/>
        <a:lstStyle/>
        <a:p>
          <a:pPr algn="ctr"/>
          <a:r>
            <a:rPr lang="en-US" sz="2000" b="1">
              <a:latin typeface="Bahnschrift SemiBold" panose="020B0502040204020203" pitchFamily="34" charset="0"/>
            </a:rPr>
            <a:t>Product Sales Dashboard</a:t>
          </a:r>
          <a:r>
            <a:rPr lang="en-US" sz="2000" b="1" baseline="0">
              <a:latin typeface="Bahnschrift SemiBold" panose="020B0502040204020203" pitchFamily="34" charset="0"/>
            </a:rPr>
            <a:t> 2023-24</a:t>
          </a:r>
          <a:endParaRPr lang="en-US" sz="2000" b="1">
            <a:latin typeface="Bahnschrift SemiBold" panose="020B0502040204020203" pitchFamily="34" charset="0"/>
          </a:endParaRPr>
        </a:p>
      </xdr:txBody>
    </xdr:sp>
    <xdr:clientData/>
  </xdr:twoCellAnchor>
  <xdr:twoCellAnchor editAs="absolute">
    <xdr:from>
      <xdr:col>4</xdr:col>
      <xdr:colOff>375138</xdr:colOff>
      <xdr:row>3</xdr:row>
      <xdr:rowOff>23446</xdr:rowOff>
    </xdr:from>
    <xdr:to>
      <xdr:col>6</xdr:col>
      <xdr:colOff>369279</xdr:colOff>
      <xdr:row>4</xdr:row>
      <xdr:rowOff>58615</xdr:rowOff>
    </xdr:to>
    <xdr:sp macro="" textlink="">
      <xdr:nvSpPr>
        <xdr:cNvPr id="65" name="TextBox 64">
          <a:extLst>
            <a:ext uri="{FF2B5EF4-FFF2-40B4-BE49-F238E27FC236}">
              <a16:creationId xmlns:a16="http://schemas.microsoft.com/office/drawing/2014/main" id="{494CB8A5-C024-4EFB-88B3-30B837C3344F}"/>
            </a:ext>
          </a:extLst>
        </xdr:cNvPr>
        <xdr:cNvSpPr txBox="1"/>
      </xdr:nvSpPr>
      <xdr:spPr>
        <a:xfrm>
          <a:off x="2813538" y="568569"/>
          <a:ext cx="1213341" cy="216877"/>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lIns="0" tIns="0" rIns="0" bIns="0" rtlCol="0" anchor="t"/>
        <a:lstStyle/>
        <a:p>
          <a:pPr algn="ctr"/>
          <a:r>
            <a:rPr lang="en-US" sz="1200" b="1">
              <a:latin typeface="Bahnschrift SemiBold" panose="020B0502040204020203" pitchFamily="34" charset="0"/>
            </a:rPr>
            <a:t>Monthly</a:t>
          </a:r>
          <a:r>
            <a:rPr lang="en-US" sz="1200" b="1" baseline="0">
              <a:latin typeface="Bahnschrift SemiBold" panose="020B0502040204020203" pitchFamily="34" charset="0"/>
            </a:rPr>
            <a:t> Report</a:t>
          </a:r>
        </a:p>
        <a:p>
          <a:pPr algn="ctr"/>
          <a:endParaRPr lang="en-US" sz="1200" b="1">
            <a:latin typeface="Bahnschrift SemiBold" panose="020B0502040204020203" pitchFamily="34" charset="0"/>
          </a:endParaRPr>
        </a:p>
      </xdr:txBody>
    </xdr:sp>
    <xdr:clientData/>
  </xdr:twoCellAnchor>
  <xdr:twoCellAnchor editAs="absolute">
    <xdr:from>
      <xdr:col>0</xdr:col>
      <xdr:colOff>82054</xdr:colOff>
      <xdr:row>5</xdr:row>
      <xdr:rowOff>117231</xdr:rowOff>
    </xdr:from>
    <xdr:to>
      <xdr:col>1</xdr:col>
      <xdr:colOff>302272</xdr:colOff>
      <xdr:row>9</xdr:row>
      <xdr:rowOff>164124</xdr:rowOff>
    </xdr:to>
    <mc:AlternateContent xmlns:mc="http://schemas.openxmlformats.org/markup-compatibility/2006" xmlns:a14="http://schemas.microsoft.com/office/drawing/2010/main">
      <mc:Choice Requires="a14">
        <xdr:graphicFrame macro="">
          <xdr:nvGraphicFramePr>
            <xdr:cNvPr id="66" name="Year">
              <a:extLst>
                <a:ext uri="{FF2B5EF4-FFF2-40B4-BE49-F238E27FC236}">
                  <a16:creationId xmlns:a16="http://schemas.microsoft.com/office/drawing/2014/main" id="{9041BC5F-0284-46F8-BB5D-F6A2802A01AC}"/>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2054" y="1044883"/>
              <a:ext cx="829818" cy="7890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99637</xdr:colOff>
      <xdr:row>10</xdr:row>
      <xdr:rowOff>171235</xdr:rowOff>
    </xdr:from>
    <xdr:to>
      <xdr:col>1</xdr:col>
      <xdr:colOff>256854</xdr:colOff>
      <xdr:row>30</xdr:row>
      <xdr:rowOff>94179</xdr:rowOff>
    </xdr:to>
    <mc:AlternateContent xmlns:mc="http://schemas.openxmlformats.org/markup-compatibility/2006" xmlns:a14="http://schemas.microsoft.com/office/drawing/2010/main">
      <mc:Choice Requires="a14">
        <xdr:graphicFrame macro="">
          <xdr:nvGraphicFramePr>
            <xdr:cNvPr id="67" name="Month">
              <a:extLst>
                <a:ext uri="{FF2B5EF4-FFF2-40B4-BE49-F238E27FC236}">
                  <a16:creationId xmlns:a16="http://schemas.microsoft.com/office/drawing/2014/main" id="{0AB52ABC-4E06-47FF-827E-AFC5137D41B7}"/>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9637" y="1988312"/>
              <a:ext cx="766817" cy="35570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391391</xdr:colOff>
      <xdr:row>7</xdr:row>
      <xdr:rowOff>114300</xdr:rowOff>
    </xdr:from>
    <xdr:to>
      <xdr:col>3</xdr:col>
      <xdr:colOff>422565</xdr:colOff>
      <xdr:row>10</xdr:row>
      <xdr:rowOff>76200</xdr:rowOff>
    </xdr:to>
    <xdr:graphicFrame macro="">
      <xdr:nvGraphicFramePr>
        <xdr:cNvPr id="2" name="Chart 1">
          <a:extLst>
            <a:ext uri="{FF2B5EF4-FFF2-40B4-BE49-F238E27FC236}">
              <a16:creationId xmlns:a16="http://schemas.microsoft.com/office/drawing/2014/main" id="{533E1604-7075-4D34-AD45-7FFEC41F471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7</xdr:col>
      <xdr:colOff>221868</xdr:colOff>
      <xdr:row>12</xdr:row>
      <xdr:rowOff>3463</xdr:rowOff>
    </xdr:from>
    <xdr:to>
      <xdr:col>10</xdr:col>
      <xdr:colOff>55417</xdr:colOff>
      <xdr:row>15</xdr:row>
      <xdr:rowOff>35159</xdr:rowOff>
    </xdr:to>
    <xdr:graphicFrame macro="">
      <xdr:nvGraphicFramePr>
        <xdr:cNvPr id="3" name="Chart 2">
          <a:extLst>
            <a:ext uri="{FF2B5EF4-FFF2-40B4-BE49-F238E27FC236}">
              <a16:creationId xmlns:a16="http://schemas.microsoft.com/office/drawing/2014/main" id="{3FBAAA63-E338-4526-A750-9A8384C7B495}"/>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5</xdr:col>
      <xdr:colOff>547253</xdr:colOff>
      <xdr:row>7</xdr:row>
      <xdr:rowOff>148936</xdr:rowOff>
    </xdr:from>
    <xdr:to>
      <xdr:col>7</xdr:col>
      <xdr:colOff>571758</xdr:colOff>
      <xdr:row>10</xdr:row>
      <xdr:rowOff>17318</xdr:rowOff>
    </xdr:to>
    <xdr:graphicFrame macro="">
      <xdr:nvGraphicFramePr>
        <xdr:cNvPr id="4" name="Chart 3">
          <a:extLst>
            <a:ext uri="{FF2B5EF4-FFF2-40B4-BE49-F238E27FC236}">
              <a16:creationId xmlns:a16="http://schemas.microsoft.com/office/drawing/2014/main" id="{1A9D6336-FBC9-4BAC-97AF-42AF2FD5649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8</xdr:col>
      <xdr:colOff>32241</xdr:colOff>
      <xdr:row>7</xdr:row>
      <xdr:rowOff>162789</xdr:rowOff>
    </xdr:from>
    <xdr:to>
      <xdr:col>10</xdr:col>
      <xdr:colOff>51955</xdr:colOff>
      <xdr:row>10</xdr:row>
      <xdr:rowOff>27710</xdr:rowOff>
    </xdr:to>
    <xdr:graphicFrame macro="">
      <xdr:nvGraphicFramePr>
        <xdr:cNvPr id="5" name="Chart 4">
          <a:extLst>
            <a:ext uri="{FF2B5EF4-FFF2-40B4-BE49-F238E27FC236}">
              <a16:creationId xmlns:a16="http://schemas.microsoft.com/office/drawing/2014/main" id="{7C282B87-E550-4891-BDE2-E4244D0C7E8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1</xdr:col>
      <xdr:colOff>395114</xdr:colOff>
      <xdr:row>12</xdr:row>
      <xdr:rowOff>58882</xdr:rowOff>
    </xdr:from>
    <xdr:to>
      <xdr:col>4</xdr:col>
      <xdr:colOff>301336</xdr:colOff>
      <xdr:row>15</xdr:row>
      <xdr:rowOff>27709</xdr:rowOff>
    </xdr:to>
    <xdr:graphicFrame macro="">
      <xdr:nvGraphicFramePr>
        <xdr:cNvPr id="6" name="Chart 5">
          <a:extLst>
            <a:ext uri="{FF2B5EF4-FFF2-40B4-BE49-F238E27FC236}">
              <a16:creationId xmlns:a16="http://schemas.microsoft.com/office/drawing/2014/main" id="{9C191C6D-A7B3-4E46-B79F-131F66351C8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4</xdr:col>
      <xdr:colOff>336232</xdr:colOff>
      <xdr:row>12</xdr:row>
      <xdr:rowOff>65809</xdr:rowOff>
    </xdr:from>
    <xdr:to>
      <xdr:col>7</xdr:col>
      <xdr:colOff>187036</xdr:colOff>
      <xdr:row>15</xdr:row>
      <xdr:rowOff>20782</xdr:rowOff>
    </xdr:to>
    <xdr:graphicFrame macro="">
      <xdr:nvGraphicFramePr>
        <xdr:cNvPr id="7" name="Chart 6">
          <a:extLst>
            <a:ext uri="{FF2B5EF4-FFF2-40B4-BE49-F238E27FC236}">
              <a16:creationId xmlns:a16="http://schemas.microsoft.com/office/drawing/2014/main" id="{404F199B-05D5-4FA5-B455-2ECBB0C4FFD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3</xdr:col>
      <xdr:colOff>474517</xdr:colOff>
      <xdr:row>7</xdr:row>
      <xdr:rowOff>110835</xdr:rowOff>
    </xdr:from>
    <xdr:to>
      <xdr:col>5</xdr:col>
      <xdr:colOff>481446</xdr:colOff>
      <xdr:row>10</xdr:row>
      <xdr:rowOff>10390</xdr:rowOff>
    </xdr:to>
    <xdr:graphicFrame macro="">
      <xdr:nvGraphicFramePr>
        <xdr:cNvPr id="10" name="Chart 9">
          <a:extLst>
            <a:ext uri="{FF2B5EF4-FFF2-40B4-BE49-F238E27FC236}">
              <a16:creationId xmlns:a16="http://schemas.microsoft.com/office/drawing/2014/main" id="{611A0FCD-E644-4EFB-BC1E-98073DE7DC2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xdr:col>
      <xdr:colOff>409088</xdr:colOff>
      <xdr:row>15</xdr:row>
      <xdr:rowOff>115613</xdr:rowOff>
    </xdr:from>
    <xdr:to>
      <xdr:col>10</xdr:col>
      <xdr:colOff>47296</xdr:colOff>
      <xdr:row>30</xdr:row>
      <xdr:rowOff>141890</xdr:rowOff>
    </xdr:to>
    <xdr:graphicFrame macro="">
      <xdr:nvGraphicFramePr>
        <xdr:cNvPr id="13" name="Chart 12">
          <a:extLst>
            <a:ext uri="{FF2B5EF4-FFF2-40B4-BE49-F238E27FC236}">
              <a16:creationId xmlns:a16="http://schemas.microsoft.com/office/drawing/2014/main" id="{9D1726E2-A400-4213-8DA9-1048C670EA9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10</xdr:col>
      <xdr:colOff>128954</xdr:colOff>
      <xdr:row>0</xdr:row>
      <xdr:rowOff>0</xdr:rowOff>
    </xdr:from>
    <xdr:to>
      <xdr:col>17</xdr:col>
      <xdr:colOff>374197</xdr:colOff>
      <xdr:row>17</xdr:row>
      <xdr:rowOff>44903</xdr:rowOff>
    </xdr:to>
    <xdr:graphicFrame macro="">
      <xdr:nvGraphicFramePr>
        <xdr:cNvPr id="11" name="Chart 10">
          <a:extLst>
            <a:ext uri="{FF2B5EF4-FFF2-40B4-BE49-F238E27FC236}">
              <a16:creationId xmlns:a16="http://schemas.microsoft.com/office/drawing/2014/main" id="{7CC08AF6-C82D-4794-9466-B1ECC5EA1D5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10</xdr:col>
      <xdr:colOff>127894</xdr:colOff>
      <xdr:row>17</xdr:row>
      <xdr:rowOff>11382</xdr:rowOff>
    </xdr:from>
    <xdr:to>
      <xdr:col>17</xdr:col>
      <xdr:colOff>375138</xdr:colOff>
      <xdr:row>30</xdr:row>
      <xdr:rowOff>142289</xdr:rowOff>
    </xdr:to>
    <xdr:graphicFrame macro="">
      <xdr:nvGraphicFramePr>
        <xdr:cNvPr id="14" name="Chart 13">
          <a:extLst>
            <a:ext uri="{FF2B5EF4-FFF2-40B4-BE49-F238E27FC236}">
              <a16:creationId xmlns:a16="http://schemas.microsoft.com/office/drawing/2014/main" id="{73E5E79B-8CBA-4716-BDE2-3EE42A70670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42042</xdr:colOff>
      <xdr:row>1</xdr:row>
      <xdr:rowOff>60960</xdr:rowOff>
    </xdr:from>
    <xdr:to>
      <xdr:col>11</xdr:col>
      <xdr:colOff>593834</xdr:colOff>
      <xdr:row>5</xdr:row>
      <xdr:rowOff>68580</xdr:rowOff>
    </xdr:to>
    <xdr:sp macro="" textlink="">
      <xdr:nvSpPr>
        <xdr:cNvPr id="2" name="Rectangle: Rounded Corners 1">
          <a:extLst>
            <a:ext uri="{FF2B5EF4-FFF2-40B4-BE49-F238E27FC236}">
              <a16:creationId xmlns:a16="http://schemas.microsoft.com/office/drawing/2014/main" id="{9268CF2F-25F0-C732-5D60-CBEAFC7BE999}"/>
            </a:ext>
          </a:extLst>
        </xdr:cNvPr>
        <xdr:cNvSpPr/>
      </xdr:nvSpPr>
      <xdr:spPr>
        <a:xfrm>
          <a:off x="2480442" y="244891"/>
          <a:ext cx="5428592" cy="7433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3</xdr:col>
          <xdr:colOff>251460</xdr:colOff>
          <xdr:row>2</xdr:row>
          <xdr:rowOff>121920</xdr:rowOff>
        </xdr:from>
        <xdr:to>
          <xdr:col>4</xdr:col>
          <xdr:colOff>655320</xdr:colOff>
          <xdr:row>3</xdr:row>
          <xdr:rowOff>160020</xdr:rowOff>
        </xdr:to>
        <xdr:sp macro="" textlink="">
          <xdr:nvSpPr>
            <xdr:cNvPr id="3073" name="Option Button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Furniture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251460</xdr:colOff>
          <xdr:row>2</xdr:row>
          <xdr:rowOff>83820</xdr:rowOff>
        </xdr:from>
        <xdr:to>
          <xdr:col>6</xdr:col>
          <xdr:colOff>373380</xdr:colOff>
          <xdr:row>4</xdr:row>
          <xdr:rowOff>7620</xdr:rowOff>
        </xdr:to>
        <xdr:sp macro="" textlink="">
          <xdr:nvSpPr>
            <xdr:cNvPr id="3074" name="Option Button 2" hidden="1">
              <a:extLst>
                <a:ext uri="{63B3BB69-23CF-44E3-9099-C40C66FF867C}">
                  <a14:compatExt spid="_x0000_s3074"/>
                </a:ext>
                <a:ext uri="{FF2B5EF4-FFF2-40B4-BE49-F238E27FC236}">
                  <a16:creationId xmlns:a16="http://schemas.microsoft.com/office/drawing/2014/main" id="{00000000-0008-0000-03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Clothing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289560</xdr:colOff>
          <xdr:row>2</xdr:row>
          <xdr:rowOff>30480</xdr:rowOff>
        </xdr:from>
        <xdr:to>
          <xdr:col>8</xdr:col>
          <xdr:colOff>716281</xdr:colOff>
          <xdr:row>4</xdr:row>
          <xdr:rowOff>76200</xdr:rowOff>
        </xdr:to>
        <xdr:sp macro="" textlink="">
          <xdr:nvSpPr>
            <xdr:cNvPr id="3079" name="Option Button 7" hidden="1">
              <a:extLst>
                <a:ext uri="{63B3BB69-23CF-44E3-9099-C40C66FF867C}">
                  <a14:compatExt spid="_x0000_s3079"/>
                </a:ext>
                <a:ext uri="{FF2B5EF4-FFF2-40B4-BE49-F238E27FC236}">
                  <a16:creationId xmlns:a16="http://schemas.microsoft.com/office/drawing/2014/main" id="{00000000-0008-0000-03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Office Supplies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xdr:colOff>
          <xdr:row>2</xdr:row>
          <xdr:rowOff>45720</xdr:rowOff>
        </xdr:from>
        <xdr:to>
          <xdr:col>11</xdr:col>
          <xdr:colOff>213361</xdr:colOff>
          <xdr:row>4</xdr:row>
          <xdr:rowOff>91440</xdr:rowOff>
        </xdr:to>
        <xdr:sp macro="" textlink="">
          <xdr:nvSpPr>
            <xdr:cNvPr id="3081" name="Option Button 9" hidden="1">
              <a:extLst>
                <a:ext uri="{63B3BB69-23CF-44E3-9099-C40C66FF867C}">
                  <a14:compatExt spid="_x0000_s3081"/>
                </a:ext>
                <a:ext uri="{FF2B5EF4-FFF2-40B4-BE49-F238E27FC236}">
                  <a16:creationId xmlns:a16="http://schemas.microsoft.com/office/drawing/2014/main" id="{00000000-0008-0000-03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Electronics</a:t>
              </a:r>
            </a:p>
          </xdr:txBody>
        </xdr:sp>
        <xdr:clientData/>
      </xdr:twoCellAnchor>
    </mc:Choice>
    <mc:Fallback/>
  </mc:AlternateContent>
  <xdr:twoCellAnchor>
    <xdr:from>
      <xdr:col>2</xdr:col>
      <xdr:colOff>534885</xdr:colOff>
      <xdr:row>6</xdr:row>
      <xdr:rowOff>38385</xdr:rowOff>
    </xdr:from>
    <xdr:to>
      <xdr:col>9</xdr:col>
      <xdr:colOff>266871</xdr:colOff>
      <xdr:row>8</xdr:row>
      <xdr:rowOff>101448</xdr:rowOff>
    </xdr:to>
    <xdr:sp macro="" textlink="">
      <xdr:nvSpPr>
        <xdr:cNvPr id="4" name="Rectangle 3">
          <a:extLst>
            <a:ext uri="{FF2B5EF4-FFF2-40B4-BE49-F238E27FC236}">
              <a16:creationId xmlns:a16="http://schemas.microsoft.com/office/drawing/2014/main" id="{E4B11ACD-2FF8-354E-84A5-96B293B8B01B}"/>
            </a:ext>
          </a:extLst>
        </xdr:cNvPr>
        <xdr:cNvSpPr/>
      </xdr:nvSpPr>
      <xdr:spPr>
        <a:xfrm>
          <a:off x="2363685" y="1151568"/>
          <a:ext cx="5543064" cy="434123"/>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289035</xdr:colOff>
      <xdr:row>6</xdr:row>
      <xdr:rowOff>120868</xdr:rowOff>
    </xdr:from>
    <xdr:to>
      <xdr:col>5</xdr:col>
      <xdr:colOff>557049</xdr:colOff>
      <xdr:row>7</xdr:row>
      <xdr:rowOff>157654</xdr:rowOff>
    </xdr:to>
    <xdr:sp macro="" textlink="">
      <xdr:nvSpPr>
        <xdr:cNvPr id="6" name="TextBox 5">
          <a:extLst>
            <a:ext uri="{FF2B5EF4-FFF2-40B4-BE49-F238E27FC236}">
              <a16:creationId xmlns:a16="http://schemas.microsoft.com/office/drawing/2014/main" id="{098799AF-EEF2-AC0E-C872-73D3CCA6AFB6}"/>
            </a:ext>
          </a:extLst>
        </xdr:cNvPr>
        <xdr:cNvSpPr txBox="1"/>
      </xdr:nvSpPr>
      <xdr:spPr>
        <a:xfrm>
          <a:off x="2727435" y="1224454"/>
          <a:ext cx="1487214" cy="220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Sub Category</a:t>
          </a:r>
        </a:p>
        <a:p>
          <a:endParaRPr lang="en-US" sz="1100"/>
        </a:p>
      </xdr:txBody>
    </xdr:sp>
    <xdr:clientData/>
  </xdr:twoCellAnchor>
  <mc:AlternateContent xmlns:mc="http://schemas.openxmlformats.org/markup-compatibility/2006">
    <mc:Choice xmlns:a14="http://schemas.microsoft.com/office/drawing/2010/main" Requires="a14">
      <xdr:twoCellAnchor editAs="oneCell">
        <xdr:from>
          <xdr:col>6</xdr:col>
          <xdr:colOff>160020</xdr:colOff>
          <xdr:row>6</xdr:row>
          <xdr:rowOff>121920</xdr:rowOff>
        </xdr:from>
        <xdr:to>
          <xdr:col>8</xdr:col>
          <xdr:colOff>419100</xdr:colOff>
          <xdr:row>7</xdr:row>
          <xdr:rowOff>144780</xdr:rowOff>
        </xdr:to>
        <xdr:sp macro="" textlink="">
          <xdr:nvSpPr>
            <xdr:cNvPr id="3082" name="Drop Down 10" hidden="1">
              <a:extLst>
                <a:ext uri="{63B3BB69-23CF-44E3-9099-C40C66FF867C}">
                  <a14:compatExt spid="_x0000_s3082"/>
                </a:ext>
                <a:ext uri="{FF2B5EF4-FFF2-40B4-BE49-F238E27FC236}">
                  <a16:creationId xmlns:a16="http://schemas.microsoft.com/office/drawing/2014/main" id="{00000000-0008-0000-0300-00000A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67.853372569443" createdVersion="8" refreshedVersion="8" minRefreshableVersion="3" recordCount="2200" xr:uid="{4D4842A6-9AE4-4967-8A24-BDCC2C978073}">
  <cacheSource type="worksheet">
    <worksheetSource name="Table1"/>
  </cacheSource>
  <cacheFields count="19">
    <cacheField name="Order ID" numFmtId="0">
      <sharedItems count="2200">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 v="ORD01001"/>
        <s v="ORD01002"/>
        <s v="ORD01003"/>
        <s v="ORD01004"/>
        <s v="ORD01005"/>
        <s v="ORD01006"/>
        <s v="ORD01007"/>
        <s v="ORD01008"/>
        <s v="ORD01009"/>
        <s v="ORD01010"/>
        <s v="ORD01011"/>
        <s v="ORD01012"/>
        <s v="ORD01013"/>
        <s v="ORD01014"/>
        <s v="ORD01015"/>
        <s v="ORD01016"/>
        <s v="ORD01017"/>
        <s v="ORD01018"/>
        <s v="ORD01019"/>
        <s v="ORD01020"/>
        <s v="ORD01021"/>
        <s v="ORD01022"/>
        <s v="ORD01023"/>
        <s v="ORD01024"/>
        <s v="ORD01025"/>
        <s v="ORD01026"/>
        <s v="ORD01027"/>
        <s v="ORD01028"/>
        <s v="ORD01029"/>
        <s v="ORD01030"/>
        <s v="ORD01031"/>
        <s v="ORD01032"/>
        <s v="ORD01033"/>
        <s v="ORD01034"/>
        <s v="ORD01035"/>
        <s v="ORD01036"/>
        <s v="ORD01037"/>
        <s v="ORD01038"/>
        <s v="ORD01039"/>
        <s v="ORD01040"/>
        <s v="ORD01041"/>
        <s v="ORD01042"/>
        <s v="ORD01043"/>
        <s v="ORD01044"/>
        <s v="ORD01045"/>
        <s v="ORD01046"/>
        <s v="ORD01047"/>
        <s v="ORD01048"/>
        <s v="ORD01049"/>
        <s v="ORD01050"/>
        <s v="ORD01051"/>
        <s v="ORD01052"/>
        <s v="ORD01053"/>
        <s v="ORD01054"/>
        <s v="ORD01055"/>
        <s v="ORD01056"/>
        <s v="ORD01057"/>
        <s v="ORD01058"/>
        <s v="ORD01059"/>
        <s v="ORD01060"/>
        <s v="ORD01061"/>
        <s v="ORD01062"/>
        <s v="ORD01063"/>
        <s v="ORD01064"/>
        <s v="ORD01065"/>
        <s v="ORD01066"/>
        <s v="ORD01067"/>
        <s v="ORD01068"/>
        <s v="ORD01069"/>
        <s v="ORD01070"/>
        <s v="ORD01071"/>
        <s v="ORD01072"/>
        <s v="ORD01073"/>
        <s v="ORD01074"/>
        <s v="ORD01075"/>
        <s v="ORD01076"/>
        <s v="ORD01077"/>
        <s v="ORD01078"/>
        <s v="ORD01079"/>
        <s v="ORD01080"/>
        <s v="ORD01081"/>
        <s v="ORD01082"/>
        <s v="ORD01083"/>
        <s v="ORD01084"/>
        <s v="ORD01085"/>
        <s v="ORD01086"/>
        <s v="ORD01087"/>
        <s v="ORD01088"/>
        <s v="ORD01089"/>
        <s v="ORD01090"/>
        <s v="ORD01091"/>
        <s v="ORD01092"/>
        <s v="ORD01093"/>
        <s v="ORD01094"/>
        <s v="ORD01095"/>
        <s v="ORD01096"/>
        <s v="ORD01097"/>
        <s v="ORD01098"/>
        <s v="ORD01099"/>
        <s v="ORD01100"/>
        <s v="ORD01101"/>
        <s v="ORD01102"/>
        <s v="ORD01103"/>
        <s v="ORD01104"/>
        <s v="ORD01105"/>
        <s v="ORD01106"/>
        <s v="ORD01107"/>
        <s v="ORD01108"/>
        <s v="ORD01109"/>
        <s v="ORD01110"/>
        <s v="ORD01111"/>
        <s v="ORD01112"/>
        <s v="ORD01113"/>
        <s v="ORD01114"/>
        <s v="ORD01115"/>
        <s v="ORD01116"/>
        <s v="ORD01117"/>
        <s v="ORD01118"/>
        <s v="ORD01119"/>
        <s v="ORD01120"/>
        <s v="ORD01121"/>
        <s v="ORD01122"/>
        <s v="ORD01123"/>
        <s v="ORD01124"/>
        <s v="ORD01125"/>
        <s v="ORD01126"/>
        <s v="ORD01127"/>
        <s v="ORD01128"/>
        <s v="ORD01129"/>
        <s v="ORD01130"/>
        <s v="ORD01131"/>
        <s v="ORD01132"/>
        <s v="ORD01133"/>
        <s v="ORD01134"/>
        <s v="ORD01135"/>
        <s v="ORD01136"/>
        <s v="ORD01137"/>
        <s v="ORD01138"/>
        <s v="ORD01139"/>
        <s v="ORD01140"/>
        <s v="ORD01141"/>
        <s v="ORD01142"/>
        <s v="ORD01143"/>
        <s v="ORD01144"/>
        <s v="ORD01145"/>
        <s v="ORD01146"/>
        <s v="ORD01147"/>
        <s v="ORD01148"/>
        <s v="ORD01149"/>
        <s v="ORD01150"/>
        <s v="ORD01151"/>
        <s v="ORD01152"/>
        <s v="ORD01153"/>
        <s v="ORD01154"/>
        <s v="ORD01155"/>
        <s v="ORD01156"/>
        <s v="ORD01157"/>
        <s v="ORD01158"/>
        <s v="ORD01159"/>
        <s v="ORD01160"/>
        <s v="ORD01161"/>
        <s v="ORD01162"/>
        <s v="ORD01163"/>
        <s v="ORD01164"/>
        <s v="ORD01165"/>
        <s v="ORD01166"/>
        <s v="ORD01167"/>
        <s v="ORD01168"/>
        <s v="ORD01169"/>
        <s v="ORD01170"/>
        <s v="ORD01171"/>
        <s v="ORD01172"/>
        <s v="ORD01173"/>
        <s v="ORD01174"/>
        <s v="ORD01175"/>
        <s v="ORD01176"/>
        <s v="ORD01177"/>
        <s v="ORD01178"/>
        <s v="ORD01179"/>
        <s v="ORD01180"/>
        <s v="ORD01181"/>
        <s v="ORD01182"/>
        <s v="ORD01183"/>
        <s v="ORD01184"/>
        <s v="ORD01185"/>
        <s v="ORD01186"/>
        <s v="ORD01187"/>
        <s v="ORD01188"/>
        <s v="ORD01189"/>
        <s v="ORD01190"/>
        <s v="ORD01191"/>
        <s v="ORD01192"/>
        <s v="ORD01193"/>
        <s v="ORD01194"/>
        <s v="ORD01195"/>
        <s v="ORD01196"/>
        <s v="ORD01197"/>
        <s v="ORD01198"/>
        <s v="ORD01199"/>
        <s v="ORD01200"/>
        <s v="ORD01201"/>
        <s v="ORD01202"/>
        <s v="ORD01203"/>
        <s v="ORD01204"/>
        <s v="ORD01205"/>
        <s v="ORD01206"/>
        <s v="ORD01207"/>
        <s v="ORD01208"/>
        <s v="ORD01209"/>
        <s v="ORD01210"/>
        <s v="ORD01211"/>
        <s v="ORD01212"/>
        <s v="ORD01213"/>
        <s v="ORD01214"/>
        <s v="ORD01215"/>
        <s v="ORD01216"/>
        <s v="ORD01217"/>
        <s v="ORD01218"/>
        <s v="ORD01219"/>
        <s v="ORD01220"/>
        <s v="ORD01221"/>
        <s v="ORD01222"/>
        <s v="ORD01223"/>
        <s v="ORD01224"/>
        <s v="ORD01225"/>
        <s v="ORD01226"/>
        <s v="ORD01227"/>
        <s v="ORD01228"/>
        <s v="ORD01229"/>
        <s v="ORD01230"/>
        <s v="ORD01231"/>
        <s v="ORD01232"/>
        <s v="ORD01233"/>
        <s v="ORD01234"/>
        <s v="ORD01235"/>
        <s v="ORD01236"/>
        <s v="ORD01237"/>
        <s v="ORD01238"/>
        <s v="ORD01239"/>
        <s v="ORD01240"/>
        <s v="ORD01241"/>
        <s v="ORD01242"/>
        <s v="ORD01243"/>
        <s v="ORD01244"/>
        <s v="ORD01245"/>
        <s v="ORD01246"/>
        <s v="ORD01247"/>
        <s v="ORD01248"/>
        <s v="ORD01249"/>
        <s v="ORD01250"/>
        <s v="ORD01251"/>
        <s v="ORD01252"/>
        <s v="ORD01253"/>
        <s v="ORD01254"/>
        <s v="ORD01255"/>
        <s v="ORD01256"/>
        <s v="ORD01257"/>
        <s v="ORD01258"/>
        <s v="ORD01259"/>
        <s v="ORD01260"/>
        <s v="ORD01261"/>
        <s v="ORD01262"/>
        <s v="ORD01263"/>
        <s v="ORD01264"/>
        <s v="ORD01265"/>
        <s v="ORD01266"/>
        <s v="ORD01267"/>
        <s v="ORD01268"/>
        <s v="ORD01269"/>
        <s v="ORD01270"/>
        <s v="ORD01271"/>
        <s v="ORD01272"/>
        <s v="ORD01273"/>
        <s v="ORD01274"/>
        <s v="ORD01275"/>
        <s v="ORD01276"/>
        <s v="ORD01277"/>
        <s v="ORD01278"/>
        <s v="ORD01279"/>
        <s v="ORD01280"/>
        <s v="ORD01281"/>
        <s v="ORD01282"/>
        <s v="ORD01283"/>
        <s v="ORD01284"/>
        <s v="ORD01285"/>
        <s v="ORD01286"/>
        <s v="ORD01287"/>
        <s v="ORD01288"/>
        <s v="ORD01289"/>
        <s v="ORD01290"/>
        <s v="ORD01291"/>
        <s v="ORD01292"/>
        <s v="ORD01293"/>
        <s v="ORD01294"/>
        <s v="ORD01295"/>
        <s v="ORD01296"/>
        <s v="ORD01297"/>
        <s v="ORD01298"/>
        <s v="ORD01299"/>
        <s v="ORD01300"/>
        <s v="ORD01301"/>
        <s v="ORD01302"/>
        <s v="ORD01303"/>
        <s v="ORD01304"/>
        <s v="ORD01305"/>
        <s v="ORD01306"/>
        <s v="ORD01307"/>
        <s v="ORD01308"/>
        <s v="ORD01309"/>
        <s v="ORD01310"/>
        <s v="ORD01311"/>
        <s v="ORD01312"/>
        <s v="ORD01313"/>
        <s v="ORD01314"/>
        <s v="ORD01315"/>
        <s v="ORD01316"/>
        <s v="ORD01317"/>
        <s v="ORD01318"/>
        <s v="ORD01319"/>
        <s v="ORD01320"/>
        <s v="ORD01321"/>
        <s v="ORD01322"/>
        <s v="ORD01323"/>
        <s v="ORD01324"/>
        <s v="ORD01325"/>
        <s v="ORD01326"/>
        <s v="ORD01327"/>
        <s v="ORD01328"/>
        <s v="ORD01329"/>
        <s v="ORD01330"/>
        <s v="ORD01331"/>
        <s v="ORD01332"/>
        <s v="ORD01333"/>
        <s v="ORD01334"/>
        <s v="ORD01335"/>
        <s v="ORD01336"/>
        <s v="ORD01337"/>
        <s v="ORD01338"/>
        <s v="ORD01339"/>
        <s v="ORD01340"/>
        <s v="ORD01341"/>
        <s v="ORD01342"/>
        <s v="ORD01343"/>
        <s v="ORD01344"/>
        <s v="ORD01345"/>
        <s v="ORD01346"/>
        <s v="ORD01347"/>
        <s v="ORD01348"/>
        <s v="ORD01349"/>
        <s v="ORD01350"/>
        <s v="ORD01351"/>
        <s v="ORD01352"/>
        <s v="ORD01353"/>
        <s v="ORD01354"/>
        <s v="ORD01355"/>
        <s v="ORD01356"/>
        <s v="ORD01357"/>
        <s v="ORD01358"/>
        <s v="ORD01359"/>
        <s v="ORD01360"/>
        <s v="ORD01361"/>
        <s v="ORD01362"/>
        <s v="ORD01363"/>
        <s v="ORD01364"/>
        <s v="ORD01365"/>
        <s v="ORD01366"/>
        <s v="ORD01367"/>
        <s v="ORD01368"/>
        <s v="ORD01369"/>
        <s v="ORD01370"/>
        <s v="ORD01371"/>
        <s v="ORD01372"/>
        <s v="ORD01373"/>
        <s v="ORD01374"/>
        <s v="ORD01375"/>
        <s v="ORD01376"/>
        <s v="ORD01377"/>
        <s v="ORD01378"/>
        <s v="ORD01379"/>
        <s v="ORD01380"/>
        <s v="ORD01381"/>
        <s v="ORD01382"/>
        <s v="ORD01383"/>
        <s v="ORD01384"/>
        <s v="ORD01385"/>
        <s v="ORD01386"/>
        <s v="ORD01387"/>
        <s v="ORD01388"/>
        <s v="ORD01389"/>
        <s v="ORD01390"/>
        <s v="ORD01391"/>
        <s v="ORD01392"/>
        <s v="ORD01393"/>
        <s v="ORD01394"/>
        <s v="ORD01395"/>
        <s v="ORD01396"/>
        <s v="ORD01397"/>
        <s v="ORD01398"/>
        <s v="ORD01399"/>
        <s v="ORD01400"/>
        <s v="ORD01401"/>
        <s v="ORD01402"/>
        <s v="ORD01403"/>
        <s v="ORD01404"/>
        <s v="ORD01405"/>
        <s v="ORD01406"/>
        <s v="ORD01407"/>
        <s v="ORD01408"/>
        <s v="ORD01409"/>
        <s v="ORD01410"/>
        <s v="ORD01411"/>
        <s v="ORD01412"/>
        <s v="ORD01413"/>
        <s v="ORD01414"/>
        <s v="ORD01415"/>
        <s v="ORD01416"/>
        <s v="ORD01417"/>
        <s v="ORD01418"/>
        <s v="ORD01419"/>
        <s v="ORD01420"/>
        <s v="ORD01421"/>
        <s v="ORD01422"/>
        <s v="ORD01423"/>
        <s v="ORD01424"/>
        <s v="ORD01425"/>
        <s v="ORD01426"/>
        <s v="ORD01427"/>
        <s v="ORD01428"/>
        <s v="ORD01429"/>
        <s v="ORD01430"/>
        <s v="ORD01431"/>
        <s v="ORD01432"/>
        <s v="ORD01433"/>
        <s v="ORD01434"/>
        <s v="ORD01435"/>
        <s v="ORD01436"/>
        <s v="ORD01437"/>
        <s v="ORD01438"/>
        <s v="ORD01439"/>
        <s v="ORD01440"/>
        <s v="ORD01441"/>
        <s v="ORD01442"/>
        <s v="ORD01443"/>
        <s v="ORD01444"/>
        <s v="ORD01445"/>
        <s v="ORD01446"/>
        <s v="ORD01447"/>
        <s v="ORD01448"/>
        <s v="ORD01449"/>
        <s v="ORD01450"/>
        <s v="ORD01451"/>
        <s v="ORD01452"/>
        <s v="ORD01453"/>
        <s v="ORD01454"/>
        <s v="ORD01455"/>
        <s v="ORD01456"/>
        <s v="ORD01457"/>
        <s v="ORD01458"/>
        <s v="ORD01459"/>
        <s v="ORD01460"/>
        <s v="ORD01461"/>
        <s v="ORD01462"/>
        <s v="ORD01463"/>
        <s v="ORD01464"/>
        <s v="ORD01465"/>
        <s v="ORD01466"/>
        <s v="ORD01467"/>
        <s v="ORD01468"/>
        <s v="ORD01469"/>
        <s v="ORD01470"/>
        <s v="ORD01471"/>
        <s v="ORD01472"/>
        <s v="ORD01473"/>
        <s v="ORD01474"/>
        <s v="ORD01475"/>
        <s v="ORD01476"/>
        <s v="ORD01477"/>
        <s v="ORD01478"/>
        <s v="ORD01479"/>
        <s v="ORD01480"/>
        <s v="ORD01481"/>
        <s v="ORD01482"/>
        <s v="ORD01483"/>
        <s v="ORD01484"/>
        <s v="ORD01485"/>
        <s v="ORD01486"/>
        <s v="ORD01487"/>
        <s v="ORD01488"/>
        <s v="ORD01489"/>
        <s v="ORD01490"/>
        <s v="ORD01491"/>
        <s v="ORD01492"/>
        <s v="ORD01493"/>
        <s v="ORD01494"/>
        <s v="ORD01495"/>
        <s v="ORD01496"/>
        <s v="ORD01497"/>
        <s v="ORD01498"/>
        <s v="ORD01499"/>
        <s v="ORD01500"/>
        <s v="ORD01501"/>
        <s v="ORD01502"/>
        <s v="ORD01503"/>
        <s v="ORD01504"/>
        <s v="ORD01505"/>
        <s v="ORD01506"/>
        <s v="ORD01507"/>
        <s v="ORD01508"/>
        <s v="ORD01509"/>
        <s v="ORD01510"/>
        <s v="ORD01511"/>
        <s v="ORD01512"/>
        <s v="ORD01513"/>
        <s v="ORD01514"/>
        <s v="ORD01515"/>
        <s v="ORD01516"/>
        <s v="ORD01517"/>
        <s v="ORD01518"/>
        <s v="ORD01519"/>
        <s v="ORD01520"/>
        <s v="ORD01521"/>
        <s v="ORD01522"/>
        <s v="ORD01523"/>
        <s v="ORD01524"/>
        <s v="ORD01525"/>
        <s v="ORD01526"/>
        <s v="ORD01527"/>
        <s v="ORD01528"/>
        <s v="ORD01529"/>
        <s v="ORD01530"/>
        <s v="ORD01531"/>
        <s v="ORD01532"/>
        <s v="ORD01533"/>
        <s v="ORD01534"/>
        <s v="ORD01535"/>
        <s v="ORD01536"/>
        <s v="ORD01537"/>
        <s v="ORD01538"/>
        <s v="ORD01539"/>
        <s v="ORD01540"/>
        <s v="ORD01541"/>
        <s v="ORD01542"/>
        <s v="ORD01543"/>
        <s v="ORD01544"/>
        <s v="ORD01545"/>
        <s v="ORD01546"/>
        <s v="ORD01547"/>
        <s v="ORD01548"/>
        <s v="ORD01549"/>
        <s v="ORD01550"/>
        <s v="ORD01551"/>
        <s v="ORD01552"/>
        <s v="ORD01553"/>
        <s v="ORD01554"/>
        <s v="ORD01555"/>
        <s v="ORD01556"/>
        <s v="ORD01557"/>
        <s v="ORD01558"/>
        <s v="ORD01559"/>
        <s v="ORD01560"/>
        <s v="ORD01561"/>
        <s v="ORD01562"/>
        <s v="ORD01563"/>
        <s v="ORD01564"/>
        <s v="ORD01565"/>
        <s v="ORD01566"/>
        <s v="ORD01567"/>
        <s v="ORD01568"/>
        <s v="ORD01569"/>
        <s v="ORD01570"/>
        <s v="ORD01571"/>
        <s v="ORD01572"/>
        <s v="ORD01573"/>
        <s v="ORD01574"/>
        <s v="ORD01575"/>
        <s v="ORD01576"/>
        <s v="ORD01577"/>
        <s v="ORD01578"/>
        <s v="ORD01579"/>
        <s v="ORD01580"/>
        <s v="ORD01581"/>
        <s v="ORD01582"/>
        <s v="ORD01583"/>
        <s v="ORD01584"/>
        <s v="ORD01585"/>
        <s v="ORD01586"/>
        <s v="ORD01587"/>
        <s v="ORD01588"/>
        <s v="ORD01589"/>
        <s v="ORD01590"/>
        <s v="ORD01591"/>
        <s v="ORD01592"/>
        <s v="ORD01593"/>
        <s v="ORD01594"/>
        <s v="ORD01595"/>
        <s v="ORD01596"/>
        <s v="ORD01597"/>
        <s v="ORD01598"/>
        <s v="ORD01599"/>
        <s v="ORD01600"/>
        <s v="ORD01601"/>
        <s v="ORD01602"/>
        <s v="ORD01603"/>
        <s v="ORD01604"/>
        <s v="ORD01605"/>
        <s v="ORD01606"/>
        <s v="ORD01607"/>
        <s v="ORD01608"/>
        <s v="ORD01609"/>
        <s v="ORD01610"/>
        <s v="ORD01611"/>
        <s v="ORD01612"/>
        <s v="ORD01613"/>
        <s v="ORD01614"/>
        <s v="ORD01615"/>
        <s v="ORD01616"/>
        <s v="ORD01617"/>
        <s v="ORD01618"/>
        <s v="ORD01619"/>
        <s v="ORD01620"/>
        <s v="ORD01621"/>
        <s v="ORD01622"/>
        <s v="ORD01623"/>
        <s v="ORD01624"/>
        <s v="ORD01625"/>
        <s v="ORD01626"/>
        <s v="ORD01627"/>
        <s v="ORD01628"/>
        <s v="ORD01629"/>
        <s v="ORD01630"/>
        <s v="ORD01631"/>
        <s v="ORD01632"/>
        <s v="ORD01633"/>
        <s v="ORD01634"/>
        <s v="ORD01635"/>
        <s v="ORD01636"/>
        <s v="ORD01637"/>
        <s v="ORD01638"/>
        <s v="ORD01639"/>
        <s v="ORD01640"/>
        <s v="ORD01641"/>
        <s v="ORD01642"/>
        <s v="ORD01643"/>
        <s v="ORD01644"/>
        <s v="ORD01645"/>
        <s v="ORD01646"/>
        <s v="ORD01647"/>
        <s v="ORD01648"/>
        <s v="ORD01649"/>
        <s v="ORD01650"/>
        <s v="ORD01651"/>
        <s v="ORD01652"/>
        <s v="ORD01653"/>
        <s v="ORD01654"/>
        <s v="ORD01655"/>
        <s v="ORD01656"/>
        <s v="ORD01657"/>
        <s v="ORD01658"/>
        <s v="ORD01659"/>
        <s v="ORD01660"/>
        <s v="ORD01661"/>
        <s v="ORD01662"/>
        <s v="ORD01663"/>
        <s v="ORD01664"/>
        <s v="ORD01665"/>
        <s v="ORD01666"/>
        <s v="ORD01667"/>
        <s v="ORD01668"/>
        <s v="ORD01669"/>
        <s v="ORD01670"/>
        <s v="ORD01671"/>
        <s v="ORD01672"/>
        <s v="ORD01673"/>
        <s v="ORD01674"/>
        <s v="ORD01675"/>
        <s v="ORD01676"/>
        <s v="ORD01677"/>
        <s v="ORD01678"/>
        <s v="ORD01679"/>
        <s v="ORD01680"/>
        <s v="ORD01681"/>
        <s v="ORD01682"/>
        <s v="ORD01683"/>
        <s v="ORD01684"/>
        <s v="ORD01685"/>
        <s v="ORD01686"/>
        <s v="ORD01687"/>
        <s v="ORD01688"/>
        <s v="ORD01689"/>
        <s v="ORD01690"/>
        <s v="ORD01691"/>
        <s v="ORD01692"/>
        <s v="ORD01693"/>
        <s v="ORD01694"/>
        <s v="ORD01695"/>
        <s v="ORD01696"/>
        <s v="ORD01697"/>
        <s v="ORD01698"/>
        <s v="ORD01699"/>
        <s v="ORD01700"/>
        <s v="ORD01701"/>
        <s v="ORD01702"/>
        <s v="ORD01703"/>
        <s v="ORD01704"/>
        <s v="ORD01705"/>
        <s v="ORD01706"/>
        <s v="ORD01707"/>
        <s v="ORD01708"/>
        <s v="ORD01709"/>
        <s v="ORD01710"/>
        <s v="ORD01711"/>
        <s v="ORD01712"/>
        <s v="ORD01713"/>
        <s v="ORD01714"/>
        <s v="ORD01715"/>
        <s v="ORD01716"/>
        <s v="ORD01717"/>
        <s v="ORD01718"/>
        <s v="ORD01719"/>
        <s v="ORD01720"/>
        <s v="ORD01721"/>
        <s v="ORD01722"/>
        <s v="ORD01723"/>
        <s v="ORD01724"/>
        <s v="ORD01725"/>
        <s v="ORD01726"/>
        <s v="ORD01727"/>
        <s v="ORD01728"/>
        <s v="ORD01729"/>
        <s v="ORD01730"/>
        <s v="ORD01731"/>
        <s v="ORD01732"/>
        <s v="ORD01733"/>
        <s v="ORD01734"/>
        <s v="ORD01735"/>
        <s v="ORD01736"/>
        <s v="ORD01737"/>
        <s v="ORD01738"/>
        <s v="ORD01739"/>
        <s v="ORD01740"/>
        <s v="ORD01741"/>
        <s v="ORD01742"/>
        <s v="ORD01743"/>
        <s v="ORD01744"/>
        <s v="ORD01745"/>
        <s v="ORD01746"/>
        <s v="ORD01747"/>
        <s v="ORD01748"/>
        <s v="ORD01749"/>
        <s v="ORD01750"/>
        <s v="ORD01751"/>
        <s v="ORD01752"/>
        <s v="ORD01753"/>
        <s v="ORD01754"/>
        <s v="ORD01755"/>
        <s v="ORD01756"/>
        <s v="ORD01757"/>
        <s v="ORD01758"/>
        <s v="ORD01759"/>
        <s v="ORD01760"/>
        <s v="ORD01761"/>
        <s v="ORD01762"/>
        <s v="ORD01763"/>
        <s v="ORD01764"/>
        <s v="ORD01765"/>
        <s v="ORD01766"/>
        <s v="ORD01767"/>
        <s v="ORD01768"/>
        <s v="ORD01769"/>
        <s v="ORD01770"/>
        <s v="ORD01771"/>
        <s v="ORD01772"/>
        <s v="ORD01773"/>
        <s v="ORD01774"/>
        <s v="ORD01775"/>
        <s v="ORD01776"/>
        <s v="ORD01777"/>
        <s v="ORD01778"/>
        <s v="ORD01779"/>
        <s v="ORD01780"/>
        <s v="ORD01781"/>
        <s v="ORD01782"/>
        <s v="ORD01783"/>
        <s v="ORD01784"/>
        <s v="ORD01785"/>
        <s v="ORD01786"/>
        <s v="ORD01787"/>
        <s v="ORD01788"/>
        <s v="ORD01789"/>
        <s v="ORD01790"/>
        <s v="ORD01791"/>
        <s v="ORD01792"/>
        <s v="ORD01793"/>
        <s v="ORD01794"/>
        <s v="ORD01795"/>
        <s v="ORD01796"/>
        <s v="ORD01797"/>
        <s v="ORD01798"/>
        <s v="ORD01799"/>
        <s v="ORD01800"/>
        <s v="ORD01801"/>
        <s v="ORD01802"/>
        <s v="ORD01803"/>
        <s v="ORD01804"/>
        <s v="ORD01805"/>
        <s v="ORD01806"/>
        <s v="ORD01807"/>
        <s v="ORD01808"/>
        <s v="ORD01809"/>
        <s v="ORD01810"/>
        <s v="ORD01811"/>
        <s v="ORD01812"/>
        <s v="ORD01813"/>
        <s v="ORD01814"/>
        <s v="ORD01815"/>
        <s v="ORD01816"/>
        <s v="ORD01817"/>
        <s v="ORD01818"/>
        <s v="ORD01819"/>
        <s v="ORD01820"/>
        <s v="ORD01821"/>
        <s v="ORD01822"/>
        <s v="ORD01823"/>
        <s v="ORD01824"/>
        <s v="ORD01825"/>
        <s v="ORD01826"/>
        <s v="ORD01827"/>
        <s v="ORD01828"/>
        <s v="ORD01829"/>
        <s v="ORD01830"/>
        <s v="ORD01831"/>
        <s v="ORD01832"/>
        <s v="ORD01833"/>
        <s v="ORD01834"/>
        <s v="ORD01835"/>
        <s v="ORD01836"/>
        <s v="ORD01837"/>
        <s v="ORD01838"/>
        <s v="ORD01839"/>
        <s v="ORD01840"/>
        <s v="ORD01841"/>
        <s v="ORD01842"/>
        <s v="ORD01843"/>
        <s v="ORD01844"/>
        <s v="ORD01845"/>
        <s v="ORD01846"/>
        <s v="ORD01847"/>
        <s v="ORD01848"/>
        <s v="ORD01849"/>
        <s v="ORD01850"/>
        <s v="ORD01851"/>
        <s v="ORD01852"/>
        <s v="ORD01853"/>
        <s v="ORD01854"/>
        <s v="ORD01855"/>
        <s v="ORD01856"/>
        <s v="ORD01857"/>
        <s v="ORD01858"/>
        <s v="ORD01859"/>
        <s v="ORD01860"/>
        <s v="ORD01861"/>
        <s v="ORD01862"/>
        <s v="ORD01863"/>
        <s v="ORD01864"/>
        <s v="ORD01865"/>
        <s v="ORD01866"/>
        <s v="ORD01867"/>
        <s v="ORD01868"/>
        <s v="ORD01869"/>
        <s v="ORD01870"/>
        <s v="ORD01871"/>
        <s v="ORD01872"/>
        <s v="ORD01873"/>
        <s v="ORD01874"/>
        <s v="ORD01875"/>
        <s v="ORD01876"/>
        <s v="ORD01877"/>
        <s v="ORD01878"/>
        <s v="ORD01879"/>
        <s v="ORD01880"/>
        <s v="ORD01881"/>
        <s v="ORD01882"/>
        <s v="ORD01883"/>
        <s v="ORD01884"/>
        <s v="ORD01885"/>
        <s v="ORD01886"/>
        <s v="ORD01887"/>
        <s v="ORD01888"/>
        <s v="ORD01889"/>
        <s v="ORD01890"/>
        <s v="ORD01891"/>
        <s v="ORD01892"/>
        <s v="ORD01893"/>
        <s v="ORD01894"/>
        <s v="ORD01895"/>
        <s v="ORD01896"/>
        <s v="ORD01897"/>
        <s v="ORD01898"/>
        <s v="ORD01899"/>
        <s v="ORD01900"/>
        <s v="ORD01901"/>
        <s v="ORD01902"/>
        <s v="ORD01903"/>
        <s v="ORD01904"/>
        <s v="ORD01905"/>
        <s v="ORD01906"/>
        <s v="ORD01907"/>
        <s v="ORD01908"/>
        <s v="ORD01909"/>
        <s v="ORD01910"/>
        <s v="ORD01911"/>
        <s v="ORD01912"/>
        <s v="ORD01913"/>
        <s v="ORD01914"/>
        <s v="ORD01915"/>
        <s v="ORD01916"/>
        <s v="ORD01917"/>
        <s v="ORD01918"/>
        <s v="ORD01919"/>
        <s v="ORD01920"/>
        <s v="ORD01921"/>
        <s v="ORD01922"/>
        <s v="ORD01923"/>
        <s v="ORD01924"/>
        <s v="ORD01925"/>
        <s v="ORD01926"/>
        <s v="ORD01927"/>
        <s v="ORD01928"/>
        <s v="ORD01929"/>
        <s v="ORD01930"/>
        <s v="ORD01931"/>
        <s v="ORD01932"/>
        <s v="ORD01933"/>
        <s v="ORD01934"/>
        <s v="ORD01935"/>
        <s v="ORD01936"/>
        <s v="ORD01937"/>
        <s v="ORD01938"/>
        <s v="ORD01939"/>
        <s v="ORD01940"/>
        <s v="ORD01941"/>
        <s v="ORD01942"/>
        <s v="ORD01943"/>
        <s v="ORD01944"/>
        <s v="ORD01945"/>
        <s v="ORD01946"/>
        <s v="ORD01947"/>
        <s v="ORD01948"/>
        <s v="ORD01949"/>
        <s v="ORD01950"/>
        <s v="ORD01951"/>
        <s v="ORD01952"/>
        <s v="ORD01953"/>
        <s v="ORD01954"/>
        <s v="ORD01955"/>
        <s v="ORD01956"/>
        <s v="ORD01957"/>
        <s v="ORD01958"/>
        <s v="ORD01959"/>
        <s v="ORD01960"/>
        <s v="ORD01961"/>
        <s v="ORD01962"/>
        <s v="ORD01963"/>
        <s v="ORD01964"/>
        <s v="ORD01965"/>
        <s v="ORD01966"/>
        <s v="ORD01967"/>
        <s v="ORD01968"/>
        <s v="ORD01969"/>
        <s v="ORD01970"/>
        <s v="ORD01971"/>
        <s v="ORD01972"/>
        <s v="ORD01973"/>
        <s v="ORD01974"/>
        <s v="ORD01975"/>
        <s v="ORD01976"/>
        <s v="ORD01977"/>
        <s v="ORD01978"/>
        <s v="ORD01979"/>
        <s v="ORD01980"/>
        <s v="ORD01981"/>
        <s v="ORD01982"/>
        <s v="ORD01983"/>
        <s v="ORD01984"/>
        <s v="ORD01985"/>
        <s v="ORD01986"/>
        <s v="ORD01987"/>
        <s v="ORD01988"/>
        <s v="ORD01989"/>
        <s v="ORD01990"/>
        <s v="ORD01991"/>
        <s v="ORD01992"/>
        <s v="ORD01993"/>
        <s v="ORD01994"/>
        <s v="ORD01995"/>
        <s v="ORD01996"/>
        <s v="ORD01997"/>
        <s v="ORD01998"/>
        <s v="ORD01999"/>
        <s v="ORD02000"/>
        <s v="ORD02001"/>
        <s v="ORD02002"/>
        <s v="ORD02003"/>
        <s v="ORD02004"/>
        <s v="ORD02005"/>
        <s v="ORD02006"/>
        <s v="ORD02007"/>
        <s v="ORD02008"/>
        <s v="ORD02009"/>
        <s v="ORD02010"/>
        <s v="ORD02011"/>
        <s v="ORD02012"/>
        <s v="ORD02013"/>
        <s v="ORD02014"/>
        <s v="ORD02015"/>
        <s v="ORD02016"/>
        <s v="ORD02017"/>
        <s v="ORD02018"/>
        <s v="ORD02019"/>
        <s v="ORD02020"/>
        <s v="ORD02021"/>
        <s v="ORD02022"/>
        <s v="ORD02023"/>
        <s v="ORD02024"/>
        <s v="ORD02025"/>
        <s v="ORD02026"/>
        <s v="ORD02027"/>
        <s v="ORD02028"/>
        <s v="ORD02029"/>
        <s v="ORD02030"/>
        <s v="ORD02031"/>
        <s v="ORD02032"/>
        <s v="ORD02033"/>
        <s v="ORD02034"/>
        <s v="ORD02035"/>
        <s v="ORD02036"/>
        <s v="ORD02037"/>
        <s v="ORD02038"/>
        <s v="ORD02039"/>
        <s v="ORD02040"/>
        <s v="ORD02041"/>
        <s v="ORD02042"/>
        <s v="ORD02043"/>
        <s v="ORD02044"/>
        <s v="ORD02045"/>
        <s v="ORD02046"/>
        <s v="ORD02047"/>
        <s v="ORD02048"/>
        <s v="ORD02049"/>
        <s v="ORD02050"/>
        <s v="ORD02051"/>
        <s v="ORD02052"/>
        <s v="ORD02053"/>
        <s v="ORD02054"/>
        <s v="ORD02055"/>
        <s v="ORD02056"/>
        <s v="ORD02057"/>
        <s v="ORD02058"/>
        <s v="ORD02059"/>
        <s v="ORD02060"/>
        <s v="ORD02061"/>
        <s v="ORD02062"/>
        <s v="ORD02063"/>
        <s v="ORD02064"/>
        <s v="ORD02065"/>
        <s v="ORD02066"/>
        <s v="ORD02067"/>
        <s v="ORD02068"/>
        <s v="ORD02069"/>
        <s v="ORD02070"/>
        <s v="ORD02071"/>
        <s v="ORD02072"/>
        <s v="ORD02073"/>
        <s v="ORD02074"/>
        <s v="ORD02075"/>
        <s v="ORD02076"/>
        <s v="ORD02077"/>
        <s v="ORD02078"/>
        <s v="ORD02079"/>
        <s v="ORD02080"/>
        <s v="ORD02081"/>
        <s v="ORD02082"/>
        <s v="ORD02083"/>
        <s v="ORD02084"/>
        <s v="ORD02085"/>
        <s v="ORD02086"/>
        <s v="ORD02087"/>
        <s v="ORD02088"/>
        <s v="ORD02089"/>
        <s v="ORD02090"/>
        <s v="ORD02091"/>
        <s v="ORD02092"/>
        <s v="ORD02093"/>
        <s v="ORD02094"/>
        <s v="ORD02095"/>
        <s v="ORD02096"/>
        <s v="ORD02097"/>
        <s v="ORD02098"/>
        <s v="ORD02099"/>
        <s v="ORD02100"/>
        <s v="ORD02101"/>
        <s v="ORD02102"/>
        <s v="ORD02103"/>
        <s v="ORD02104"/>
        <s v="ORD02105"/>
        <s v="ORD02106"/>
        <s v="ORD02107"/>
        <s v="ORD02108"/>
        <s v="ORD02109"/>
        <s v="ORD02110"/>
        <s v="ORD02111"/>
        <s v="ORD02112"/>
        <s v="ORD02113"/>
        <s v="ORD02114"/>
        <s v="ORD02115"/>
        <s v="ORD02116"/>
        <s v="ORD02117"/>
        <s v="ORD02118"/>
        <s v="ORD02119"/>
        <s v="ORD02120"/>
        <s v="ORD02121"/>
        <s v="ORD02122"/>
        <s v="ORD02123"/>
        <s v="ORD02124"/>
        <s v="ORD02125"/>
        <s v="ORD02126"/>
        <s v="ORD02127"/>
        <s v="ORD02128"/>
        <s v="ORD02129"/>
        <s v="ORD02130"/>
        <s v="ORD02131"/>
        <s v="ORD02132"/>
        <s v="ORD02133"/>
        <s v="ORD02134"/>
        <s v="ORD02135"/>
        <s v="ORD02136"/>
        <s v="ORD02137"/>
        <s v="ORD02138"/>
        <s v="ORD02139"/>
        <s v="ORD02140"/>
        <s v="ORD02141"/>
        <s v="ORD02142"/>
        <s v="ORD02143"/>
        <s v="ORD02144"/>
        <s v="ORD02145"/>
        <s v="ORD02146"/>
        <s v="ORD02147"/>
        <s v="ORD02148"/>
        <s v="ORD02149"/>
        <s v="ORD02150"/>
        <s v="ORD02151"/>
        <s v="ORD02152"/>
        <s v="ORD02153"/>
        <s v="ORD02154"/>
        <s v="ORD02155"/>
        <s v="ORD02156"/>
        <s v="ORD02157"/>
        <s v="ORD02158"/>
        <s v="ORD02159"/>
        <s v="ORD02160"/>
        <s v="ORD02161"/>
        <s v="ORD02162"/>
        <s v="ORD02163"/>
        <s v="ORD02164"/>
        <s v="ORD02165"/>
        <s v="ORD02166"/>
        <s v="ORD02167"/>
        <s v="ORD02168"/>
        <s v="ORD02169"/>
        <s v="ORD02170"/>
        <s v="ORD02171"/>
        <s v="ORD02172"/>
        <s v="ORD02173"/>
        <s v="ORD02174"/>
        <s v="ORD02175"/>
        <s v="ORD02176"/>
        <s v="ORD02177"/>
        <s v="ORD02178"/>
        <s v="ORD02179"/>
        <s v="ORD02180"/>
        <s v="ORD02181"/>
        <s v="ORD02182"/>
        <s v="ORD02183"/>
        <s v="ORD02184"/>
        <s v="ORD02185"/>
        <s v="ORD02186"/>
        <s v="ORD02187"/>
        <s v="ORD02188"/>
        <s v="ORD02189"/>
        <s v="ORD02190"/>
        <s v="ORD02191"/>
        <s v="ORD02192"/>
        <s v="ORD02193"/>
        <s v="ORD02194"/>
        <s v="ORD02195"/>
        <s v="ORD02196"/>
        <s v="ORD02197"/>
        <s v="ORD02198"/>
        <s v="ORD02199"/>
        <s v="ORD02200"/>
      </sharedItems>
    </cacheField>
    <cacheField name="Order Date" numFmtId="164">
      <sharedItems containsSemiMixedTypes="0" containsNonDate="0" containsDate="1" containsString="0" minDate="2023-01-01T00:00:00" maxDate="2025-01-01T00:00:00" count="696">
        <d v="2024-04-05T00:00:00"/>
        <d v="2024-01-27T00:00:00"/>
        <d v="2024-03-04T00:00:00"/>
        <d v="2023-10-14T00:00:00"/>
        <d v="2024-06-02T00:00:00"/>
        <d v="2023-05-06T00:00:00"/>
        <d v="2024-03-16T00:00:00"/>
        <d v="2023-10-27T00:00:00"/>
        <d v="2024-11-08T00:00:00"/>
        <d v="2023-11-22T00:00:00"/>
        <d v="2024-12-24T00:00:00"/>
        <d v="2024-12-27T00:00:00"/>
        <d v="2024-05-20T00:00:00"/>
        <d v="2024-07-01T00:00:00"/>
        <d v="2024-08-06T00:00:00"/>
        <d v="2023-06-29T00:00:00"/>
        <d v="2023-02-04T00:00:00"/>
        <d v="2024-07-23T00:00:00"/>
        <d v="2024-06-22T00:00:00"/>
        <d v="2023-03-31T00:00:00"/>
        <d v="2023-11-09T00:00:00"/>
        <d v="2023-10-31T00:00:00"/>
        <d v="2023-09-21T00:00:00"/>
        <d v="2024-10-06T00:00:00"/>
        <d v="2024-04-08T00:00:00"/>
        <d v="2024-04-12T00:00:00"/>
        <d v="2024-06-16T00:00:00"/>
        <d v="2023-05-22T00:00:00"/>
        <d v="2023-10-03T00:00:00"/>
        <d v="2023-09-10T00:00:00"/>
        <d v="2023-04-22T00:00:00"/>
        <d v="2024-03-18T00:00:00"/>
        <d v="2024-09-30T00:00:00"/>
        <d v="2024-06-24T00:00:00"/>
        <d v="2023-02-10T00:00:00"/>
        <d v="2023-02-23T00:00:00"/>
        <d v="2023-06-05T00:00:00"/>
        <d v="2023-02-06T00:00:00"/>
        <d v="2023-03-18T00:00:00"/>
        <d v="2023-01-01T00:00:00"/>
        <d v="2024-03-17T00:00:00"/>
        <d v="2024-01-18T00:00:00"/>
        <d v="2024-06-05T00:00:00"/>
        <d v="2024-05-05T00:00:00"/>
        <d v="2024-02-29T00:00:00"/>
        <d v="2023-05-21T00:00:00"/>
        <d v="2024-01-14T00:00:00"/>
        <d v="2024-06-15T00:00:00"/>
        <d v="2024-07-16T00:00:00"/>
        <d v="2023-05-30T00:00:00"/>
        <d v="2024-09-11T00:00:00"/>
        <d v="2023-06-13T00:00:00"/>
        <d v="2023-08-06T00:00:00"/>
        <d v="2024-12-30T00:00:00"/>
        <d v="2023-05-07T00:00:00"/>
        <d v="2023-05-05T00:00:00"/>
        <d v="2023-05-11T00:00:00"/>
        <d v="2024-04-19T00:00:00"/>
        <d v="2024-07-22T00:00:00"/>
        <d v="2023-04-11T00:00:00"/>
        <d v="2024-11-27T00:00:00"/>
        <d v="2023-10-29T00:00:00"/>
        <d v="2023-03-12T00:00:00"/>
        <d v="2024-06-06T00:00:00"/>
        <d v="2024-09-18T00:00:00"/>
        <d v="2024-10-22T00:00:00"/>
        <d v="2024-01-28T00:00:00"/>
        <d v="2024-10-16T00:00:00"/>
        <d v="2024-09-15T00:00:00"/>
        <d v="2024-08-11T00:00:00"/>
        <d v="2023-01-02T00:00:00"/>
        <d v="2024-10-28T00:00:00"/>
        <d v="2023-07-28T00:00:00"/>
        <d v="2024-09-02T00:00:00"/>
        <d v="2023-08-02T00:00:00"/>
        <d v="2023-07-03T00:00:00"/>
        <d v="2023-12-09T00:00:00"/>
        <d v="2024-02-13T00:00:00"/>
        <d v="2024-01-15T00:00:00"/>
        <d v="2024-02-19T00:00:00"/>
        <d v="2023-01-29T00:00:00"/>
        <d v="2024-07-12T00:00:00"/>
        <d v="2024-06-18T00:00:00"/>
        <d v="2024-08-26T00:00:00"/>
        <d v="2023-12-27T00:00:00"/>
        <d v="2024-09-12T00:00:00"/>
        <d v="2024-02-02T00:00:00"/>
        <d v="2023-01-23T00:00:00"/>
        <d v="2024-02-17T00:00:00"/>
        <d v="2024-01-06T00:00:00"/>
        <d v="2024-04-15T00:00:00"/>
        <d v="2023-05-28T00:00:00"/>
        <d v="2024-02-08T00:00:00"/>
        <d v="2024-12-28T00:00:00"/>
        <d v="2024-02-10T00:00:00"/>
        <d v="2024-12-06T00:00:00"/>
        <d v="2023-01-28T00:00:00"/>
        <d v="2023-05-04T00:00:00"/>
        <d v="2023-05-23T00:00:00"/>
        <d v="2024-08-16T00:00:00"/>
        <d v="2024-04-18T00:00:00"/>
        <d v="2024-05-13T00:00:00"/>
        <d v="2024-05-06T00:00:00"/>
        <d v="2024-03-03T00:00:00"/>
        <d v="2024-10-13T00:00:00"/>
        <d v="2023-02-12T00:00:00"/>
        <d v="2024-08-31T00:00:00"/>
        <d v="2024-11-13T00:00:00"/>
        <d v="2024-07-31T00:00:00"/>
        <d v="2023-02-11T00:00:00"/>
        <d v="2024-07-29T00:00:00"/>
        <d v="2024-05-12T00:00:00"/>
        <d v="2024-08-20T00:00:00"/>
        <d v="2024-09-29T00:00:00"/>
        <d v="2024-07-06T00:00:00"/>
        <d v="2024-02-15T00:00:00"/>
        <d v="2023-08-05T00:00:00"/>
        <d v="2023-07-02T00:00:00"/>
        <d v="2023-07-06T00:00:00"/>
        <d v="2023-02-16T00:00:00"/>
        <d v="2023-09-11T00:00:00"/>
        <d v="2024-05-25T00:00:00"/>
        <d v="2024-10-23T00:00:00"/>
        <d v="2024-08-03T00:00:00"/>
        <d v="2024-11-24T00:00:00"/>
        <d v="2023-10-19T00:00:00"/>
        <d v="2023-08-28T00:00:00"/>
        <d v="2024-12-21T00:00:00"/>
        <d v="2023-12-10T00:00:00"/>
        <d v="2023-05-18T00:00:00"/>
        <d v="2023-11-02T00:00:00"/>
        <d v="2024-11-06T00:00:00"/>
        <d v="2023-09-15T00:00:00"/>
        <d v="2023-09-03T00:00:00"/>
        <d v="2023-10-05T00:00:00"/>
        <d v="2023-02-02T00:00:00"/>
        <d v="2023-07-19T00:00:00"/>
        <d v="2024-08-15T00:00:00"/>
        <d v="2024-11-19T00:00:00"/>
        <d v="2024-09-16T00:00:00"/>
        <d v="2024-09-05T00:00:00"/>
        <d v="2024-04-24T00:00:00"/>
        <d v="2024-11-03T00:00:00"/>
        <d v="2024-02-23T00:00:00"/>
        <d v="2023-10-11T00:00:00"/>
        <d v="2023-10-17T00:00:00"/>
        <d v="2023-11-07T00:00:00"/>
        <d v="2024-01-02T00:00:00"/>
        <d v="2024-02-28T00:00:00"/>
        <d v="2023-07-18T00:00:00"/>
        <d v="2024-02-07T00:00:00"/>
        <d v="2023-07-14T00:00:00"/>
        <d v="2023-08-12T00:00:00"/>
        <d v="2024-05-03T00:00:00"/>
        <d v="2024-01-24T00:00:00"/>
        <d v="2023-07-23T00:00:00"/>
        <d v="2023-08-29T00:00:00"/>
        <d v="2023-11-30T00:00:00"/>
        <d v="2023-10-09T00:00:00"/>
        <d v="2023-04-08T00:00:00"/>
        <d v="2024-08-21T00:00:00"/>
        <d v="2023-02-27T00:00:00"/>
        <d v="2023-05-15T00:00:00"/>
        <d v="2024-04-09T00:00:00"/>
        <d v="2023-08-25T00:00:00"/>
        <d v="2023-06-16T00:00:00"/>
        <d v="2023-10-02T00:00:00"/>
        <d v="2023-04-30T00:00:00"/>
        <d v="2024-05-29T00:00:00"/>
        <d v="2024-03-10T00:00:00"/>
        <d v="2023-06-17T00:00:00"/>
        <d v="2024-04-04T00:00:00"/>
        <d v="2024-11-26T00:00:00"/>
        <d v="2024-12-25T00:00:00"/>
        <d v="2024-03-26T00:00:00"/>
        <d v="2024-03-07T00:00:00"/>
        <d v="2023-08-23T00:00:00"/>
        <d v="2023-09-09T00:00:00"/>
        <d v="2024-07-24T00:00:00"/>
        <d v="2023-04-13T00:00:00"/>
        <d v="2023-04-03T00:00:00"/>
        <d v="2024-01-20T00:00:00"/>
        <d v="2024-08-10T00:00:00"/>
        <d v="2023-09-12T00:00:00"/>
        <d v="2023-08-24T00:00:00"/>
        <d v="2023-07-09T00:00:00"/>
        <d v="2023-02-20T00:00:00"/>
        <d v="2024-03-14T00:00:00"/>
        <d v="2024-04-23T00:00:00"/>
        <d v="2023-05-14T00:00:00"/>
        <d v="2023-12-22T00:00:00"/>
        <d v="2023-03-02T00:00:00"/>
        <d v="2024-07-13T00:00:00"/>
        <d v="2023-08-15T00:00:00"/>
        <d v="2024-10-20T00:00:00"/>
        <d v="2023-04-15T00:00:00"/>
        <d v="2023-11-03T00:00:00"/>
        <d v="2023-03-27T00:00:00"/>
        <d v="2024-02-27T00:00:00"/>
        <d v="2024-12-05T00:00:00"/>
        <d v="2023-03-04T00:00:00"/>
        <d v="2024-12-16T00:00:00"/>
        <d v="2023-09-01T00:00:00"/>
        <d v="2024-06-26T00:00:00"/>
        <d v="2023-08-31T00:00:00"/>
        <d v="2023-12-15T00:00:00"/>
        <d v="2023-10-24T00:00:00"/>
        <d v="2023-07-16T00:00:00"/>
        <d v="2023-06-14T00:00:00"/>
        <d v="2023-06-24T00:00:00"/>
        <d v="2024-05-11T00:00:00"/>
        <d v="2024-05-28T00:00:00"/>
        <d v="2024-11-15T00:00:00"/>
        <d v="2024-10-09T00:00:00"/>
        <d v="2023-02-05T00:00:00"/>
        <d v="2023-03-15T00:00:00"/>
        <d v="2024-03-06T00:00:00"/>
        <d v="2023-11-28T00:00:00"/>
        <d v="2024-10-08T00:00:00"/>
        <d v="2024-06-04T00:00:00"/>
        <d v="2023-03-19T00:00:00"/>
        <d v="2023-09-14T00:00:00"/>
        <d v="2023-12-17T00:00:00"/>
        <d v="2023-09-18T00:00:00"/>
        <d v="2024-01-07T00:00:00"/>
        <d v="2024-04-21T00:00:00"/>
        <d v="2023-03-03T00:00:00"/>
        <d v="2023-02-07T00:00:00"/>
        <d v="2024-04-17T00:00:00"/>
        <d v="2023-04-05T00:00:00"/>
        <d v="2024-03-15T00:00:00"/>
        <d v="2024-04-16T00:00:00"/>
        <d v="2023-04-18T00:00:00"/>
        <d v="2024-07-14T00:00:00"/>
        <d v="2024-03-30T00:00:00"/>
        <d v="2023-03-22T00:00:00"/>
        <d v="2024-02-01T00:00:00"/>
        <d v="2023-04-20T00:00:00"/>
        <d v="2023-06-03T00:00:00"/>
        <d v="2023-03-23T00:00:00"/>
        <d v="2023-05-08T00:00:00"/>
        <d v="2024-04-28T00:00:00"/>
        <d v="2023-02-13T00:00:00"/>
        <d v="2023-04-21T00:00:00"/>
        <d v="2024-09-10T00:00:00"/>
        <d v="2024-09-25T00:00:00"/>
        <d v="2024-11-14T00:00:00"/>
        <d v="2024-07-20T00:00:00"/>
        <d v="2024-01-05T00:00:00"/>
        <d v="2024-05-04T00:00:00"/>
        <d v="2024-03-24T00:00:00"/>
        <d v="2024-03-05T00:00:00"/>
        <d v="2024-09-06T00:00:00"/>
        <d v="2023-05-17T00:00:00"/>
        <d v="2023-05-12T00:00:00"/>
        <d v="2023-03-16T00:00:00"/>
        <d v="2024-12-31T00:00:00"/>
        <d v="2023-07-17T00:00:00"/>
        <d v="2024-10-03T00:00:00"/>
        <d v="2023-06-02T00:00:00"/>
        <d v="2023-12-19T00:00:00"/>
        <d v="2024-06-23T00:00:00"/>
        <d v="2024-02-03T00:00:00"/>
        <d v="2023-06-28T00:00:00"/>
        <d v="2024-02-14T00:00:00"/>
        <d v="2023-02-17T00:00:00"/>
        <d v="2024-12-29T00:00:00"/>
        <d v="2023-12-01T00:00:00"/>
        <d v="2024-08-02T00:00:00"/>
        <d v="2024-12-11T00:00:00"/>
        <d v="2024-04-14T00:00:00"/>
        <d v="2023-10-01T00:00:00"/>
        <d v="2024-06-29T00:00:00"/>
        <d v="2024-08-05T00:00:00"/>
        <d v="2024-12-01T00:00:00"/>
        <d v="2023-09-02T00:00:00"/>
        <d v="2023-07-20T00:00:00"/>
        <d v="2024-03-11T00:00:00"/>
        <d v="2023-12-08T00:00:00"/>
        <d v="2024-11-09T00:00:00"/>
        <d v="2024-07-27T00:00:00"/>
        <d v="2023-02-22T00:00:00"/>
        <d v="2024-10-05T00:00:00"/>
        <d v="2024-02-22T00:00:00"/>
        <d v="2023-02-26T00:00:00"/>
        <d v="2023-03-21T00:00:00"/>
        <d v="2023-07-25T00:00:00"/>
        <d v="2023-09-28T00:00:00"/>
        <d v="2023-03-28T00:00:00"/>
        <d v="2024-01-17T00:00:00"/>
        <d v="2023-03-17T00:00:00"/>
        <d v="2023-12-03T00:00:00"/>
        <d v="2024-11-17T00:00:00"/>
        <d v="2024-06-07T00:00:00"/>
        <d v="2023-11-24T00:00:00"/>
        <d v="2023-01-13T00:00:00"/>
        <d v="2023-09-17T00:00:00"/>
        <d v="2024-06-30T00:00:00"/>
        <d v="2023-05-20T00:00:00"/>
        <d v="2023-05-09T00:00:00"/>
        <d v="2024-11-29T00:00:00"/>
        <d v="2023-07-22T00:00:00"/>
        <d v="2024-10-29T00:00:00"/>
        <d v="2024-06-19T00:00:00"/>
        <d v="2023-03-13T00:00:00"/>
        <d v="2023-04-06T00:00:00"/>
        <d v="2024-08-28T00:00:00"/>
        <d v="2023-09-07T00:00:00"/>
        <d v="2024-10-19T00:00:00"/>
        <d v="2024-11-04T00:00:00"/>
        <d v="2023-06-20T00:00:00"/>
        <d v="2023-06-22T00:00:00"/>
        <d v="2024-07-05T00:00:00"/>
        <d v="2023-06-08T00:00:00"/>
        <d v="2024-12-09T00:00:00"/>
        <d v="2023-06-30T00:00:00"/>
        <d v="2024-12-15T00:00:00"/>
        <d v="2023-11-13T00:00:00"/>
        <d v="2024-10-01T00:00:00"/>
        <d v="2023-04-07T00:00:00"/>
        <d v="2023-03-10T00:00:00"/>
        <d v="2024-07-21T00:00:00"/>
        <d v="2024-12-10T00:00:00"/>
        <d v="2023-08-09T00:00:00"/>
        <d v="2023-08-11T00:00:00"/>
        <d v="2023-06-01T00:00:00"/>
        <d v="2024-10-21T00:00:00"/>
        <d v="2023-06-25T00:00:00"/>
        <d v="2024-11-20T00:00:00"/>
        <d v="2024-07-10T00:00:00"/>
        <d v="2024-02-26T00:00:00"/>
        <d v="2023-03-09T00:00:00"/>
        <d v="2023-01-27T00:00:00"/>
        <d v="2024-12-12T00:00:00"/>
        <d v="2023-09-30T00:00:00"/>
        <d v="2023-05-13T00:00:00"/>
        <d v="2024-05-17T00:00:00"/>
        <d v="2023-06-23T00:00:00"/>
        <d v="2023-01-14T00:00:00"/>
        <d v="2024-08-22T00:00:00"/>
        <d v="2023-12-04T00:00:00"/>
        <d v="2024-10-30T00:00:00"/>
        <d v="2023-02-03T00:00:00"/>
        <d v="2023-01-31T00:00:00"/>
        <d v="2024-12-19T00:00:00"/>
        <d v="2023-11-23T00:00:00"/>
        <d v="2023-04-23T00:00:00"/>
        <d v="2023-12-05T00:00:00"/>
        <d v="2023-03-01T00:00:00"/>
        <d v="2023-02-14T00:00:00"/>
        <d v="2024-05-15T00:00:00"/>
        <d v="2023-07-11T00:00:00"/>
        <d v="2023-12-14T00:00:00"/>
        <d v="2024-05-16T00:00:00"/>
        <d v="2023-10-16T00:00:00"/>
        <d v="2024-10-12T00:00:00"/>
        <d v="2023-11-10T00:00:00"/>
        <d v="2023-07-01T00:00:00"/>
        <d v="2023-12-07T00:00:00"/>
        <d v="2024-03-23T00:00:00"/>
        <d v="2024-05-07T00:00:00"/>
        <d v="2024-06-01T00:00:00"/>
        <d v="2024-01-19T00:00:00"/>
        <d v="2023-01-18T00:00:00"/>
        <d v="2024-09-26T00:00:00"/>
        <d v="2023-09-24T00:00:00"/>
        <d v="2024-01-11T00:00:00"/>
        <d v="2023-07-29T00:00:00"/>
        <d v="2023-09-19T00:00:00"/>
        <d v="2023-03-14T00:00:00"/>
        <d v="2024-12-02T00:00:00"/>
        <d v="2024-10-31T00:00:00"/>
        <d v="2023-08-14T00:00:00"/>
        <d v="2024-08-09T00:00:00"/>
        <d v="2024-07-19T00:00:00"/>
        <d v="2023-10-26T00:00:00"/>
        <d v="2024-05-22T00:00:00"/>
        <d v="2024-09-28T00:00:00"/>
        <d v="2024-08-17T00:00:00"/>
        <d v="2024-02-05T00:00:00"/>
        <d v="2024-11-18T00:00:00"/>
        <d v="2023-06-18T00:00:00"/>
        <d v="2023-07-15T00:00:00"/>
        <d v="2023-12-02T00:00:00"/>
        <d v="2023-01-19T00:00:00"/>
        <d v="2023-12-16T00:00:00"/>
        <d v="2023-03-29T00:00:00"/>
        <d v="2024-12-14T00:00:00"/>
        <d v="2024-01-31T00:00:00"/>
        <d v="2024-05-31T00:00:00"/>
        <d v="2024-01-09T00:00:00"/>
        <d v="2024-04-30T00:00:00"/>
        <d v="2024-07-17T00:00:00"/>
        <d v="2024-05-30T00:00:00"/>
        <d v="2023-02-25T00:00:00"/>
        <d v="2023-09-26T00:00:00"/>
        <d v="2024-01-03T00:00:00"/>
        <d v="2023-09-25T00:00:00"/>
        <d v="2023-09-23T00:00:00"/>
        <d v="2024-06-25T00:00:00"/>
        <d v="2024-12-18T00:00:00"/>
        <d v="2024-12-26T00:00:00"/>
        <d v="2024-05-23T00:00:00"/>
        <d v="2024-11-01T00:00:00"/>
        <d v="2023-04-12T00:00:00"/>
        <d v="2023-03-30T00:00:00"/>
        <d v="2023-04-29T00:00:00"/>
        <d v="2024-08-30T00:00:00"/>
        <d v="2024-11-05T00:00:00"/>
        <d v="2024-02-12T00:00:00"/>
        <d v="2023-10-04T00:00:00"/>
        <d v="2023-05-03T00:00:00"/>
        <d v="2023-10-13T00:00:00"/>
        <d v="2024-07-09T00:00:00"/>
        <d v="2023-08-07T00:00:00"/>
        <d v="2024-11-12T00:00:00"/>
        <d v="2023-12-28T00:00:00"/>
        <d v="2024-11-30T00:00:00"/>
        <d v="2024-01-30T00:00:00"/>
        <d v="2024-06-08T00:00:00"/>
        <d v="2023-09-13T00:00:00"/>
        <d v="2023-02-15T00:00:00"/>
        <d v="2023-07-12T00:00:00"/>
        <d v="2024-09-22T00:00:00"/>
        <d v="2024-03-01T00:00:00"/>
        <d v="2023-05-25T00:00:00"/>
        <d v="2023-05-26T00:00:00"/>
        <d v="2024-07-07T00:00:00"/>
        <d v="2023-05-01T00:00:00"/>
        <d v="2024-01-22T00:00:00"/>
        <d v="2023-09-06T00:00:00"/>
        <d v="2023-08-22T00:00:00"/>
        <d v="2023-12-18T00:00:00"/>
        <d v="2024-10-14T00:00:00"/>
        <d v="2023-11-29T00:00:00"/>
        <d v="2023-01-09T00:00:00"/>
        <d v="2023-12-31T00:00:00"/>
        <d v="2023-01-11T00:00:00"/>
        <d v="2024-12-13T00:00:00"/>
        <d v="2023-07-04T00:00:00"/>
        <d v="2023-04-26T00:00:00"/>
        <d v="2024-09-23T00:00:00"/>
        <d v="2024-10-27T00:00:00"/>
        <d v="2024-08-23T00:00:00"/>
        <d v="2024-06-14T00:00:00"/>
        <d v="2023-08-03T00:00:00"/>
        <d v="2023-09-16T00:00:00"/>
        <d v="2024-03-21T00:00:00"/>
        <d v="2023-04-19T00:00:00"/>
        <d v="2023-01-24T00:00:00"/>
        <d v="2023-07-13T00:00:00"/>
        <d v="2023-01-06T00:00:00"/>
        <d v="2023-10-21T00:00:00"/>
        <d v="2024-05-24T00:00:00"/>
        <d v="2023-09-05T00:00:00"/>
        <d v="2023-01-05T00:00:00"/>
        <d v="2024-11-23T00:00:00"/>
        <d v="2024-09-14T00:00:00"/>
        <d v="2024-03-12T00:00:00"/>
        <d v="2023-02-24T00:00:00"/>
        <d v="2024-04-01T00:00:00"/>
        <d v="2023-03-06T00:00:00"/>
        <d v="2024-08-18T00:00:00"/>
        <d v="2023-11-14T00:00:00"/>
        <d v="2024-10-17T00:00:00"/>
        <d v="2023-10-20T00:00:00"/>
        <d v="2024-05-01T00:00:00"/>
        <d v="2024-11-25T00:00:00"/>
        <d v="2024-12-22T00:00:00"/>
        <d v="2023-05-16T00:00:00"/>
        <d v="2023-06-06T00:00:00"/>
        <d v="2023-12-26T00:00:00"/>
        <d v="2024-03-25T00:00:00"/>
        <d v="2024-05-02T00:00:00"/>
        <d v="2023-07-10T00:00:00"/>
        <d v="2023-12-12T00:00:00"/>
        <d v="2023-04-16T00:00:00"/>
        <d v="2024-10-25T00:00:00"/>
        <d v="2023-09-29T00:00:00"/>
        <d v="2023-07-30T00:00:00"/>
        <d v="2024-06-11T00:00:00"/>
        <d v="2024-04-03T00:00:00"/>
        <d v="2024-05-19T00:00:00"/>
        <d v="2024-04-10T00:00:00"/>
        <d v="2023-08-01T00:00:00"/>
        <d v="2023-07-26T00:00:00"/>
        <d v="2024-03-02T00:00:00"/>
        <d v="2024-06-12T00:00:00"/>
        <d v="2023-06-12T00:00:00"/>
        <d v="2023-12-25T00:00:00"/>
        <d v="2023-10-15T00:00:00"/>
        <d v="2023-08-04T00:00:00"/>
        <d v="2023-12-23T00:00:00"/>
        <d v="2023-11-12T00:00:00"/>
        <d v="2024-02-18T00:00:00"/>
        <d v="2024-01-26T00:00:00"/>
        <d v="2024-12-23T00:00:00"/>
        <d v="2023-08-30T00:00:00"/>
        <d v="2023-06-09T00:00:00"/>
        <d v="2023-02-18T00:00:00"/>
        <d v="2024-11-16T00:00:00"/>
        <d v="2023-04-28T00:00:00"/>
        <d v="2023-06-15T00:00:00"/>
        <d v="2023-09-22T00:00:00"/>
        <d v="2024-08-13T00:00:00"/>
        <d v="2023-11-15T00:00:00"/>
        <d v="2023-05-02T00:00:00"/>
        <d v="2023-01-04T00:00:00"/>
        <d v="2024-11-22T00:00:00"/>
        <d v="2023-10-23T00:00:00"/>
        <d v="2024-07-08T00:00:00"/>
        <d v="2024-10-11T00:00:00"/>
        <d v="2023-04-17T00:00:00"/>
        <d v="2024-09-08T00:00:00"/>
        <d v="2023-03-07T00:00:00"/>
        <d v="2023-07-21T00:00:00"/>
        <d v="2023-10-07T00:00:00"/>
        <d v="2024-06-09T00:00:00"/>
        <d v="2023-10-22T00:00:00"/>
        <d v="2024-07-03T00:00:00"/>
        <d v="2023-01-08T00:00:00"/>
        <d v="2023-05-24T00:00:00"/>
        <d v="2023-03-08T00:00:00"/>
        <d v="2023-10-25T00:00:00"/>
        <d v="2023-11-21T00:00:00"/>
        <d v="2023-06-19T00:00:00"/>
        <d v="2024-06-21T00:00:00"/>
        <d v="2024-09-09T00:00:00"/>
        <d v="2023-08-19T00:00:00"/>
        <d v="2024-08-01T00:00:00"/>
        <d v="2024-08-07T00:00:00"/>
        <d v="2023-03-05T00:00:00"/>
        <d v="2023-01-17T00:00:00"/>
        <d v="2024-01-21T00:00:00"/>
        <d v="2024-05-09T00:00:00"/>
        <d v="2023-12-24T00:00:00"/>
        <d v="2024-06-17T00:00:00"/>
        <d v="2024-10-18T00:00:00"/>
        <d v="2024-11-07T00:00:00"/>
        <d v="2024-03-13T00:00:00"/>
        <d v="2023-11-25T00:00:00"/>
        <d v="2024-04-06T00:00:00"/>
        <d v="2024-07-15T00:00:00"/>
        <d v="2023-11-18T00:00:00"/>
        <d v="2024-08-27T00:00:00"/>
        <d v="2024-01-13T00:00:00"/>
        <d v="2024-01-10T00:00:00"/>
        <d v="2024-09-04T00:00:00"/>
        <d v="2023-12-13T00:00:00"/>
        <d v="2023-07-05T00:00:00"/>
        <d v="2023-10-10T00:00:00"/>
        <d v="2023-08-16T00:00:00"/>
        <d v="2023-08-18T00:00:00"/>
        <d v="2023-11-20T00:00:00"/>
        <d v="2023-12-30T00:00:00"/>
        <d v="2024-09-01T00:00:00"/>
        <d v="2024-05-18T00:00:00"/>
        <d v="2024-06-10T00:00:00"/>
        <d v="2023-01-26T00:00:00"/>
        <d v="2024-11-10T00:00:00"/>
        <d v="2024-09-27T00:00:00"/>
        <d v="2024-04-20T00:00:00"/>
        <d v="2023-07-07T00:00:00"/>
        <d v="2023-01-30T00:00:00"/>
        <d v="2023-11-05T00:00:00"/>
        <d v="2024-04-07T00:00:00"/>
        <d v="2024-06-27T00:00:00"/>
        <d v="2024-01-23T00:00:00"/>
        <d v="2023-08-27T00:00:00"/>
        <d v="2024-10-26T00:00:00"/>
        <d v="2024-03-31T00:00:00"/>
        <d v="2024-07-02T00:00:00"/>
        <d v="2024-08-25T00:00:00"/>
        <d v="2023-06-10T00:00:00"/>
        <d v="2024-10-02T00:00:00"/>
        <d v="2023-11-26T00:00:00"/>
        <d v="2023-06-11T00:00:00"/>
        <d v="2024-01-29T00:00:00"/>
        <d v="2024-01-08T00:00:00"/>
        <d v="2023-12-29T00:00:00"/>
        <d v="2024-06-03T00:00:00"/>
        <d v="2023-04-25T00:00:00"/>
        <d v="2024-06-20T00:00:00"/>
        <d v="2024-01-01T00:00:00"/>
        <d v="2023-11-27T00:00:00"/>
        <d v="2023-08-10T00:00:00"/>
        <d v="2024-10-10T00:00:00"/>
        <d v="2024-04-29T00:00:00"/>
        <d v="2024-09-24T00:00:00"/>
        <d v="2023-12-20T00:00:00"/>
        <d v="2023-10-28T00:00:00"/>
        <d v="2023-04-09T00:00:00"/>
        <d v="2023-04-02T00:00:00"/>
        <d v="2023-01-07T00:00:00"/>
        <d v="2024-02-20T00:00:00"/>
        <d v="2024-02-11T00:00:00"/>
        <d v="2024-09-03T00:00:00"/>
        <d v="2023-01-21T00:00:00"/>
        <d v="2024-02-21T00:00:00"/>
        <d v="2024-04-11T00:00:00"/>
        <d v="2023-11-11T00:00:00"/>
        <d v="2024-04-26T00:00:00"/>
        <d v="2023-09-20T00:00:00"/>
        <d v="2024-08-08T00:00:00"/>
        <d v="2024-04-27T00:00:00"/>
        <d v="2023-10-12T00:00:00"/>
        <d v="2023-11-17T00:00:00"/>
        <d v="2023-01-10T00:00:00"/>
        <d v="2024-03-09T00:00:00"/>
        <d v="2024-09-19T00:00:00"/>
        <d v="2023-06-26T00:00:00"/>
        <d v="2024-02-16T00:00:00"/>
        <d v="2024-01-12T00:00:00"/>
        <d v="2023-04-04T00:00:00"/>
        <d v="2023-09-08T00:00:00"/>
        <d v="2024-02-24T00:00:00"/>
        <d v="2024-03-08T00:00:00"/>
        <d v="2024-09-07T00:00:00"/>
        <d v="2024-12-04T00:00:00"/>
        <d v="2024-03-20T00:00:00"/>
        <d v="2024-12-17T00:00:00"/>
        <d v="2023-09-27T00:00:00"/>
        <d v="2024-12-20T00:00:00"/>
        <d v="2024-12-07T00:00:00"/>
        <d v="2024-11-21T00:00:00"/>
        <d v="2023-03-26T00:00:00"/>
        <d v="2024-03-27T00:00:00"/>
        <d v="2023-10-06T00:00:00"/>
        <d v="2023-07-27T00:00:00"/>
        <d v="2023-02-21T00:00:00"/>
        <d v="2023-01-22T00:00:00"/>
        <d v="2024-08-14T00:00:00"/>
        <d v="2023-12-11T00:00:00"/>
        <d v="2024-11-28T00:00:00"/>
        <d v="2024-09-13T00:00:00"/>
        <d v="2024-02-04T00:00:00"/>
        <d v="2024-02-06T00:00:00"/>
        <d v="2024-04-13T00:00:00"/>
        <d v="2024-04-25T00:00:00"/>
        <d v="2024-08-29T00:00:00"/>
        <d v="2023-02-08T00:00:00"/>
        <d v="2024-01-16T00:00:00"/>
        <d v="2024-05-27T00:00:00"/>
        <d v="2024-03-22T00:00:00"/>
        <d v="2023-12-06T00:00:00"/>
        <d v="2024-12-08T00:00:00"/>
        <d v="2024-07-11T00:00:00"/>
        <d v="2024-03-28T00:00:00"/>
        <d v="2023-03-24T00:00:00"/>
        <d v="2023-01-12T00:00:00"/>
        <d v="2024-09-20T00:00:00"/>
        <d v="2024-06-28T00:00:00"/>
        <d v="2023-01-03T00:00:00"/>
        <d v="2023-11-19T00:00:00"/>
        <d v="2024-07-25T00:00:00"/>
        <d v="2023-04-27T00:00:00"/>
        <d v="2023-01-20T00:00:00"/>
        <d v="2023-01-25T00:00:00"/>
        <d v="2023-02-28T00:00:00"/>
        <d v="2023-08-13T00:00:00"/>
        <d v="2023-09-04T00:00:00"/>
        <d v="2024-05-26T00:00:00"/>
        <d v="2024-07-04T00:00:00"/>
        <d v="2023-02-09T00:00:00"/>
        <d v="2023-06-07T00:00:00"/>
        <d v="2023-11-08T00:00:00"/>
        <d v="2023-08-20T00:00:00"/>
        <d v="2023-07-31T00:00:00"/>
        <d v="2024-05-10T00:00:00"/>
        <d v="2023-10-08T00:00:00"/>
        <d v="2023-08-26T00:00:00"/>
        <d v="2024-07-26T00:00:00"/>
        <d v="2023-05-10T00:00:00"/>
        <d v="2023-08-17T00:00:00"/>
        <d v="2024-02-09T00:00:00"/>
        <d v="2023-10-18T00:00:00"/>
        <d v="2024-06-13T00:00:00"/>
        <d v="2023-05-27T00:00:00"/>
        <d v="2023-01-16T00:00:00"/>
        <d v="2024-07-18T00:00:00"/>
        <d v="2024-03-29T00:00:00"/>
        <d v="2024-11-02T00:00:00"/>
        <d v="2024-08-24T00:00:00"/>
        <d v="2024-01-25T00:00:00"/>
        <d v="2024-03-19T00:00:00"/>
        <d v="2024-05-21T00:00:00"/>
        <d v="2024-08-12T00:00:00"/>
        <d v="2023-12-21T00:00:00"/>
        <d v="2023-07-08T00:00:00"/>
        <d v="2024-05-08T00:00:00"/>
        <d v="2023-02-01T00:00:00"/>
        <d v="2023-11-04T00:00:00"/>
        <d v="2023-04-14T00:00:00"/>
        <d v="2024-07-28T00:00:00"/>
        <d v="2023-02-19T00:00:00"/>
        <d v="2024-10-07T00:00:00"/>
      </sharedItems>
      <fieldGroup par="18"/>
    </cacheField>
    <cacheField name="State" numFmtId="0">
      <sharedItems count="10">
        <s v="Florida"/>
        <s v="Illinois"/>
        <s v="New York"/>
        <s v="Texas"/>
        <s v="California"/>
        <s v="Uttar Pradesh" u="1"/>
        <s v="Maharashtra" u="1"/>
        <s v="Delhi" u="1"/>
        <s v="Karnataka" u="1"/>
        <s v="Gujarat" u="1"/>
      </sharedItems>
    </cacheField>
    <cacheField name="City" numFmtId="0">
      <sharedItems count="16">
        <s v="Miami"/>
        <s v="Chicago"/>
        <s v="Springfield"/>
        <s v="New York City"/>
        <s v="Buffalo"/>
        <s v="Houston"/>
        <s v="Dallas"/>
        <s v="Orlando"/>
        <s v="San Francisco"/>
        <s v="Los Angeles"/>
        <e v="#N/A" u="1"/>
        <s v="Bangalore" u="1"/>
        <s v="Mumbai" u="1"/>
        <s v="Ahmedabad" u="1"/>
        <s v="Delhi" u="1"/>
        <s v="Lucknow" u="1"/>
      </sharedItems>
    </cacheField>
    <cacheField name="Category" numFmtId="0">
      <sharedItems count="4">
        <s v="Furniture"/>
        <s v="Clothing"/>
        <s v="Office Supplies"/>
        <s v="Electronics"/>
      </sharedItems>
    </cacheField>
    <cacheField name="Sub Category" numFmtId="0">
      <sharedItems count="12">
        <s v="Table"/>
        <s v="Jacket"/>
        <s v="Pen"/>
        <s v="Notebook"/>
        <s v="Accessories"/>
        <s v="Chair"/>
        <s v="Sofa"/>
        <s v="Stapler"/>
        <s v="Jeans"/>
        <s v="Laptop"/>
        <s v="Shirt"/>
        <s v="Mobile"/>
      </sharedItems>
    </cacheField>
    <cacheField name="Sales" numFmtId="0">
      <sharedItems containsSemiMixedTypes="0" containsString="0" containsNumber="1" containsInteger="1" minValue="206" maxValue="49995" count="2152">
        <n v="14526"/>
        <n v="16387"/>
        <n v="33361"/>
        <n v="14224"/>
        <n v="10335"/>
        <n v="43379"/>
        <n v="32008"/>
        <n v="15680"/>
        <n v="41719"/>
        <n v="49853"/>
        <n v="36437"/>
        <n v="18532"/>
        <n v="8338"/>
        <n v="26023"/>
        <n v="16108"/>
        <n v="42053"/>
        <n v="33251"/>
        <n v="12659"/>
        <n v="48080"/>
        <n v="18057"/>
        <n v="46303"/>
        <n v="42503"/>
        <n v="39956"/>
        <n v="18392"/>
        <n v="30420"/>
        <n v="23484"/>
        <n v="7008"/>
        <n v="5192"/>
        <n v="236"/>
        <n v="13704"/>
        <n v="44191"/>
        <n v="29579"/>
        <n v="2650"/>
        <n v="10965"/>
        <n v="19004"/>
        <n v="18366"/>
        <n v="6056"/>
        <n v="18581"/>
        <n v="25297"/>
        <n v="43811"/>
        <n v="42858"/>
        <n v="25003"/>
        <n v="30168"/>
        <n v="22695"/>
        <n v="36681"/>
        <n v="7796"/>
        <n v="46557"/>
        <n v="19395"/>
        <n v="38395"/>
        <n v="49220"/>
        <n v="24372"/>
        <n v="10780"/>
        <n v="48318"/>
        <n v="36460"/>
        <n v="9894"/>
        <n v="31678"/>
        <n v="42781"/>
        <n v="22593"/>
        <n v="26696"/>
        <n v="29184"/>
        <n v="47166"/>
        <n v="21005"/>
        <n v="43440"/>
        <n v="15910"/>
        <n v="3962"/>
        <n v="47461"/>
        <n v="41204"/>
        <n v="39785"/>
        <n v="29384"/>
        <n v="27550"/>
        <n v="30935"/>
        <n v="48291"/>
        <n v="25400"/>
        <n v="40717"/>
        <n v="8885"/>
        <n v="2409"/>
        <n v="27756"/>
        <n v="21272"/>
        <n v="13189"/>
        <n v="22265"/>
        <n v="2249"/>
        <n v="47638"/>
        <n v="1651"/>
        <n v="26327"/>
        <n v="15100"/>
        <n v="42875"/>
        <n v="15105"/>
        <n v="1549"/>
        <n v="32883"/>
        <n v="13493"/>
        <n v="15278"/>
        <n v="10373"/>
        <n v="48953"/>
        <n v="4487"/>
        <n v="2945"/>
        <n v="33886"/>
        <n v="15074"/>
        <n v="48190"/>
        <n v="48183"/>
        <n v="5867"/>
        <n v="20706"/>
        <n v="47104"/>
        <n v="26398"/>
        <n v="18755"/>
        <n v="5608"/>
        <n v="36705"/>
        <n v="33776"/>
        <n v="16102"/>
        <n v="5679"/>
        <n v="22825"/>
        <n v="38614"/>
        <n v="10215"/>
        <n v="30695"/>
        <n v="49710"/>
        <n v="27764"/>
        <n v="39976"/>
        <n v="16031"/>
        <n v="39309"/>
        <n v="47117"/>
        <n v="48850"/>
        <n v="33104"/>
        <n v="48215"/>
        <n v="5562"/>
        <n v="7429"/>
        <n v="38626"/>
        <n v="7789"/>
        <n v="27476"/>
        <n v="22338"/>
        <n v="2265"/>
        <n v="24567"/>
        <n v="24920"/>
        <n v="26295"/>
        <n v="25804"/>
        <n v="35606"/>
        <n v="42983"/>
        <n v="2399"/>
        <n v="44730"/>
        <n v="44440"/>
        <n v="34560"/>
        <n v="2588"/>
        <n v="7824"/>
        <n v="35183"/>
        <n v="43847"/>
        <n v="4771"/>
        <n v="10105"/>
        <n v="3065"/>
        <n v="20401"/>
        <n v="44475"/>
        <n v="7183"/>
        <n v="39201"/>
        <n v="43830"/>
        <n v="35464"/>
        <n v="31124"/>
        <n v="12461"/>
        <n v="13108"/>
        <n v="17145"/>
        <n v="8725"/>
        <n v="12716"/>
        <n v="21752"/>
        <n v="27428"/>
        <n v="19912"/>
        <n v="26894"/>
        <n v="46684"/>
        <n v="27138"/>
        <n v="22045"/>
        <n v="11386"/>
        <n v="21772"/>
        <n v="9861"/>
        <n v="4148"/>
        <n v="34754"/>
        <n v="45833"/>
        <n v="28382"/>
        <n v="9024"/>
        <n v="12366"/>
        <n v="2536"/>
        <n v="27397"/>
        <n v="41343"/>
        <n v="15601"/>
        <n v="48897"/>
        <n v="21526"/>
        <n v="27029"/>
        <n v="22740"/>
        <n v="11586"/>
        <n v="42563"/>
        <n v="27424"/>
        <n v="37711"/>
        <n v="26426"/>
        <n v="12741"/>
        <n v="13036"/>
        <n v="17187"/>
        <n v="40901"/>
        <n v="35785"/>
        <n v="1051"/>
        <n v="7739"/>
        <n v="48483"/>
        <n v="15204"/>
        <n v="409"/>
        <n v="16994"/>
        <n v="24966"/>
        <n v="28286"/>
        <n v="37059"/>
        <n v="21227"/>
        <n v="38737"/>
        <n v="34505"/>
        <n v="17211"/>
        <n v="4238"/>
        <n v="36169"/>
        <n v="35347"/>
        <n v="40663"/>
        <n v="26527"/>
        <n v="49941"/>
        <n v="35976"/>
        <n v="44881"/>
        <n v="21696"/>
        <n v="17288"/>
        <n v="28640"/>
        <n v="1807"/>
        <n v="36147"/>
        <n v="49483"/>
        <n v="41993"/>
        <n v="16340"/>
        <n v="29296"/>
        <n v="37311"/>
        <n v="32638"/>
        <n v="49995"/>
        <n v="9895"/>
        <n v="43195"/>
        <n v="11891"/>
        <n v="34065"/>
        <n v="27732"/>
        <n v="8561"/>
        <n v="46658"/>
        <n v="29750"/>
        <n v="32934"/>
        <n v="33174"/>
        <n v="30090"/>
        <n v="27841"/>
        <n v="700"/>
        <n v="22345"/>
        <n v="29377"/>
        <n v="5198"/>
        <n v="36205"/>
        <n v="4268"/>
        <n v="6705"/>
        <n v="30498"/>
        <n v="13025"/>
        <n v="5345"/>
        <n v="25853"/>
        <n v="40966"/>
        <n v="14145"/>
        <n v="29042"/>
        <n v="30088"/>
        <n v="44257"/>
        <n v="5140"/>
        <n v="42860"/>
        <n v="21109"/>
        <n v="42443"/>
        <n v="44445"/>
        <n v="5908"/>
        <n v="44747"/>
        <n v="18683"/>
        <n v="30882"/>
        <n v="47852"/>
        <n v="12959"/>
        <n v="13326"/>
        <n v="18494"/>
        <n v="11486"/>
        <n v="23885"/>
        <n v="19392"/>
        <n v="40395"/>
        <n v="44065"/>
        <n v="35809"/>
        <n v="14887"/>
        <n v="31530"/>
        <n v="39881"/>
        <n v="4611"/>
        <n v="44031"/>
        <n v="19723"/>
        <n v="14165"/>
        <n v="3788"/>
        <n v="22333"/>
        <n v="23797"/>
        <n v="25482"/>
        <n v="41263"/>
        <n v="45276"/>
        <n v="36832"/>
        <n v="7692"/>
        <n v="41402"/>
        <n v="43922"/>
        <n v="13615"/>
        <n v="22646"/>
        <n v="30023"/>
        <n v="22382"/>
        <n v="5082"/>
        <n v="442"/>
        <n v="14330"/>
        <n v="19399"/>
        <n v="18897"/>
        <n v="43401"/>
        <n v="34104"/>
        <n v="1542"/>
        <n v="35019"/>
        <n v="9565"/>
        <n v="17424"/>
        <n v="10524"/>
        <n v="49956"/>
        <n v="41417"/>
        <n v="11854"/>
        <n v="39172"/>
        <n v="28341"/>
        <n v="42977"/>
        <n v="10174"/>
        <n v="16622"/>
        <n v="13889"/>
        <n v="11384"/>
        <n v="46740"/>
        <n v="41377"/>
        <n v="24479"/>
        <n v="18588"/>
        <n v="1772"/>
        <n v="7078"/>
        <n v="18069"/>
        <n v="15542"/>
        <n v="39570"/>
        <n v="28428"/>
        <n v="18553"/>
        <n v="19687"/>
        <n v="25527"/>
        <n v="20622"/>
        <n v="9898"/>
        <n v="36233"/>
        <n v="15697"/>
        <n v="35806"/>
        <n v="24541"/>
        <n v="13463"/>
        <n v="22978"/>
        <n v="29709"/>
        <n v="4468"/>
        <n v="903"/>
        <n v="37470"/>
        <n v="27750"/>
        <n v="34255"/>
        <n v="15317"/>
        <n v="38002"/>
        <n v="31457"/>
        <n v="14821"/>
        <n v="35615"/>
        <n v="28726"/>
        <n v="43270"/>
        <n v="32734"/>
        <n v="5068"/>
        <n v="33992"/>
        <n v="4049"/>
        <n v="12238"/>
        <n v="20729"/>
        <n v="16860"/>
        <n v="3918"/>
        <n v="45796"/>
        <n v="13736"/>
        <n v="18732"/>
        <n v="14244"/>
        <n v="9750"/>
        <n v="41293"/>
        <n v="42566"/>
        <n v="8667"/>
        <n v="46206"/>
        <n v="41536"/>
        <n v="5030"/>
        <n v="7269"/>
        <n v="3131"/>
        <n v="4596"/>
        <n v="45521"/>
        <n v="12378"/>
        <n v="16305"/>
        <n v="38602"/>
        <n v="27966"/>
        <n v="19972"/>
        <n v="4414"/>
        <n v="11236"/>
        <n v="31910"/>
        <n v="27954"/>
        <n v="41423"/>
        <n v="36601"/>
        <n v="6914"/>
        <n v="34169"/>
        <n v="22169"/>
        <n v="24181"/>
        <n v="30061"/>
        <n v="42335"/>
        <n v="9331"/>
        <n v="10724"/>
        <n v="21183"/>
        <n v="42729"/>
        <n v="41594"/>
        <n v="9303"/>
        <n v="22420"/>
        <n v="25041"/>
        <n v="29265"/>
        <n v="4851"/>
        <n v="45351"/>
        <n v="47459"/>
        <n v="8027"/>
        <n v="10210"/>
        <n v="8020"/>
        <n v="247"/>
        <n v="3731"/>
        <n v="30689"/>
        <n v="19632"/>
        <n v="2162"/>
        <n v="10576"/>
        <n v="642"/>
        <n v="23933"/>
        <n v="30248"/>
        <n v="28897"/>
        <n v="26465"/>
        <n v="21879"/>
        <n v="6413"/>
        <n v="41897"/>
        <n v="35149"/>
        <n v="6203"/>
        <n v="27502"/>
        <n v="14710"/>
        <n v="8068"/>
        <n v="49230"/>
        <n v="41686"/>
        <n v="11119"/>
        <n v="44425"/>
        <n v="40056"/>
        <n v="11291"/>
        <n v="38735"/>
        <n v="1906"/>
        <n v="7741"/>
        <n v="41960"/>
        <n v="6237"/>
        <n v="23620"/>
        <n v="44249"/>
        <n v="15087"/>
        <n v="36667"/>
        <n v="27032"/>
        <n v="48827"/>
        <n v="45925"/>
        <n v="28210"/>
        <n v="11095"/>
        <n v="29939"/>
        <n v="32893"/>
        <n v="35722"/>
        <n v="16679"/>
        <n v="21280"/>
        <n v="34310"/>
        <n v="5799"/>
        <n v="1710"/>
        <n v="43042"/>
        <n v="26689"/>
        <n v="35813"/>
        <n v="15015"/>
        <n v="26306"/>
        <n v="23772"/>
        <n v="20129"/>
        <n v="38177"/>
        <n v="45687"/>
        <n v="16626"/>
        <n v="35679"/>
        <n v="26950"/>
        <n v="43614"/>
        <n v="22965"/>
        <n v="4977"/>
        <n v="8254"/>
        <n v="11946"/>
        <n v="32274"/>
        <n v="1441"/>
        <n v="15652"/>
        <n v="17158"/>
        <n v="24520"/>
        <n v="49497"/>
        <n v="10445"/>
        <n v="40843"/>
        <n v="34062"/>
        <n v="23486"/>
        <n v="35845"/>
        <n v="7515"/>
        <n v="21820"/>
        <n v="6643"/>
        <n v="16109"/>
        <n v="1903"/>
        <n v="479"/>
        <n v="2072"/>
        <n v="549"/>
        <n v="45309"/>
        <n v="8637"/>
        <n v="33957"/>
        <n v="4292"/>
        <n v="41866"/>
        <n v="19133"/>
        <n v="18776"/>
        <n v="837"/>
        <n v="49701"/>
        <n v="15762"/>
        <n v="30427"/>
        <n v="4939"/>
        <n v="47907"/>
        <n v="16036"/>
        <n v="41172"/>
        <n v="44609"/>
        <n v="49176"/>
        <n v="31766"/>
        <n v="37162"/>
        <n v="36758"/>
        <n v="34018"/>
        <n v="4412"/>
        <n v="9095"/>
        <n v="26378"/>
        <n v="31279"/>
        <n v="9162"/>
        <n v="27033"/>
        <n v="46863"/>
        <n v="8621"/>
        <n v="30840"/>
        <n v="44273"/>
        <n v="46775"/>
        <n v="13186"/>
        <n v="28907"/>
        <n v="44408"/>
        <n v="38034"/>
        <n v="25295"/>
        <n v="27048"/>
        <n v="465"/>
        <n v="15021"/>
        <n v="2695"/>
        <n v="49893"/>
        <n v="19781"/>
        <n v="35028"/>
        <n v="14496"/>
        <n v="17304"/>
        <n v="49890"/>
        <n v="38763"/>
        <n v="45123"/>
        <n v="49680"/>
        <n v="1382"/>
        <n v="38136"/>
        <n v="40374"/>
        <n v="48581"/>
        <n v="32674"/>
        <n v="876"/>
        <n v="44292"/>
        <n v="23808"/>
        <n v="2453"/>
        <n v="38644"/>
        <n v="12548"/>
        <n v="34338"/>
        <n v="47754"/>
        <n v="36860"/>
        <n v="44932"/>
        <n v="32785"/>
        <n v="11795"/>
        <n v="13150"/>
        <n v="25840"/>
        <n v="43285"/>
        <n v="39682"/>
        <n v="27868"/>
        <n v="18040"/>
        <n v="23723"/>
        <n v="38952"/>
        <n v="39310"/>
        <n v="47029"/>
        <n v="29012"/>
        <n v="42605"/>
        <n v="16232"/>
        <n v="20800"/>
        <n v="16435"/>
        <n v="1491"/>
        <n v="37331"/>
        <n v="47750"/>
        <n v="44300"/>
        <n v="44158"/>
        <n v="17847"/>
        <n v="5711"/>
        <n v="273"/>
        <n v="514"/>
        <n v="24838"/>
        <n v="42794"/>
        <n v="3711"/>
        <n v="45293"/>
        <n v="29925"/>
        <n v="23318"/>
        <n v="31240"/>
        <n v="19429"/>
        <n v="7063"/>
        <n v="25966"/>
        <n v="2398"/>
        <n v="17078"/>
        <n v="15404"/>
        <n v="45576"/>
        <n v="30838"/>
        <n v="17144"/>
        <n v="17519"/>
        <n v="42316"/>
        <n v="9908"/>
        <n v="16319"/>
        <n v="34736"/>
        <n v="20928"/>
        <n v="24463"/>
        <n v="6045"/>
        <n v="37051"/>
        <n v="41977"/>
        <n v="41205"/>
        <n v="25544"/>
        <n v="29775"/>
        <n v="13197"/>
        <n v="23060"/>
        <n v="20372"/>
        <n v="27633"/>
        <n v="6562"/>
        <n v="7500"/>
        <n v="42589"/>
        <n v="36983"/>
        <n v="14050"/>
        <n v="23302"/>
        <n v="44278"/>
        <n v="17894"/>
        <n v="26036"/>
        <n v="5720"/>
        <n v="1602"/>
        <n v="19878"/>
        <n v="29865"/>
        <n v="26006"/>
        <n v="1065"/>
        <n v="48260"/>
        <n v="18015"/>
        <n v="21707"/>
        <n v="21486"/>
        <n v="3396"/>
        <n v="10829"/>
        <n v="27876"/>
        <n v="49153"/>
        <n v="43650"/>
        <n v="33794"/>
        <n v="37911"/>
        <n v="24497"/>
        <n v="43554"/>
        <n v="9169"/>
        <n v="31197"/>
        <n v="33891"/>
        <n v="40258"/>
        <n v="38117"/>
        <n v="39500"/>
        <n v="6602"/>
        <n v="33993"/>
        <n v="16162"/>
        <n v="37483"/>
        <n v="13280"/>
        <n v="10218"/>
        <n v="14177"/>
        <n v="37481"/>
        <n v="27409"/>
        <n v="33505"/>
        <n v="2952"/>
        <n v="5219"/>
        <n v="24139"/>
        <n v="3185"/>
        <n v="12540"/>
        <n v="39592"/>
        <n v="3767"/>
        <n v="15412"/>
        <n v="4993"/>
        <n v="25503"/>
        <n v="47423"/>
        <n v="5811"/>
        <n v="47148"/>
        <n v="32872"/>
        <n v="10817"/>
        <n v="28440"/>
        <n v="43543"/>
        <n v="16140"/>
        <n v="11487"/>
        <n v="28145"/>
        <n v="49021"/>
        <n v="37831"/>
        <n v="26111"/>
        <n v="27420"/>
        <n v="6082"/>
        <n v="29414"/>
        <n v="46382"/>
        <n v="43558"/>
        <n v="17164"/>
        <n v="12201"/>
        <n v="6972"/>
        <n v="48027"/>
        <n v="2784"/>
        <n v="7519"/>
        <n v="15621"/>
        <n v="42556"/>
        <n v="28017"/>
        <n v="6419"/>
        <n v="49251"/>
        <n v="22494"/>
        <n v="44204"/>
        <n v="25437"/>
        <n v="3206"/>
        <n v="20672"/>
        <n v="49401"/>
        <n v="23319"/>
        <n v="27500"/>
        <n v="48146"/>
        <n v="18017"/>
        <n v="44029"/>
        <n v="43903"/>
        <n v="37208"/>
        <n v="28688"/>
        <n v="32710"/>
        <n v="30536"/>
        <n v="43041"/>
        <n v="31005"/>
        <n v="35425"/>
        <n v="2371"/>
        <n v="36723"/>
        <n v="4386"/>
        <n v="42510"/>
        <n v="40958"/>
        <n v="49293"/>
        <n v="38926"/>
        <n v="23562"/>
        <n v="9762"/>
        <n v="43269"/>
        <n v="31999"/>
        <n v="14152"/>
        <n v="45507"/>
        <n v="4509"/>
        <n v="11482"/>
        <n v="16922"/>
        <n v="4345"/>
        <n v="17218"/>
        <n v="33035"/>
        <n v="14498"/>
        <n v="20381"/>
        <n v="27124"/>
        <n v="1058"/>
        <n v="39790"/>
        <n v="10379"/>
        <n v="26322"/>
        <n v="24069"/>
        <n v="34804"/>
        <n v="48010"/>
        <n v="6894"/>
        <n v="41554"/>
        <n v="17083"/>
        <n v="23900"/>
        <n v="2805"/>
        <n v="941"/>
        <n v="14598"/>
        <n v="23653"/>
        <n v="29880"/>
        <n v="12588"/>
        <n v="25663"/>
        <n v="36155"/>
        <n v="11934"/>
        <n v="15000"/>
        <n v="209"/>
        <n v="30151"/>
        <n v="3994"/>
        <n v="26828"/>
        <n v="10162"/>
        <n v="43568"/>
        <n v="11942"/>
        <n v="6991"/>
        <n v="3939"/>
        <n v="34407"/>
        <n v="3492"/>
        <n v="46162"/>
        <n v="39794"/>
        <n v="1741"/>
        <n v="36652"/>
        <n v="20593"/>
        <n v="504"/>
        <n v="15017"/>
        <n v="23658"/>
        <n v="32363"/>
        <n v="31625"/>
        <n v="2170"/>
        <n v="32317"/>
        <n v="32791"/>
        <n v="38119"/>
        <n v="40064"/>
        <n v="9388"/>
        <n v="48623"/>
        <n v="32938"/>
        <n v="38793"/>
        <n v="630"/>
        <n v="46321"/>
        <n v="380"/>
        <n v="26708"/>
        <n v="13184"/>
        <n v="1063"/>
        <n v="33627"/>
        <n v="43200"/>
        <n v="43156"/>
        <n v="22155"/>
        <n v="14402"/>
        <n v="26004"/>
        <n v="27915"/>
        <n v="39085"/>
        <n v="34207"/>
        <n v="21167"/>
        <n v="13745"/>
        <n v="41898"/>
        <n v="21400"/>
        <n v="39079"/>
        <n v="40887"/>
        <n v="16384"/>
        <n v="12153"/>
        <n v="4341"/>
        <n v="33966"/>
        <n v="3450"/>
        <n v="38536"/>
        <n v="40565"/>
        <n v="25884"/>
        <n v="48379"/>
        <n v="14289"/>
        <n v="46156"/>
        <n v="42914"/>
        <n v="31864"/>
        <n v="24142"/>
        <n v="14804"/>
        <n v="46978"/>
        <n v="36345"/>
        <n v="16501"/>
        <n v="8986"/>
        <n v="46663"/>
        <n v="1106"/>
        <n v="17733"/>
        <n v="34956"/>
        <n v="48998"/>
        <n v="14395"/>
        <n v="8268"/>
        <n v="27232"/>
        <n v="35998"/>
        <n v="3373"/>
        <n v="49525"/>
        <n v="34093"/>
        <n v="38356"/>
        <n v="23415"/>
        <n v="6823"/>
        <n v="24866"/>
        <n v="1448"/>
        <n v="11306"/>
        <n v="8476"/>
        <n v="48298"/>
        <n v="19310"/>
        <n v="10495"/>
        <n v="32356"/>
        <n v="33864"/>
        <n v="5308"/>
        <n v="1604"/>
        <n v="20013"/>
        <n v="7406"/>
        <n v="560"/>
        <n v="12212"/>
        <n v="2917"/>
        <n v="28752"/>
        <n v="7660"/>
        <n v="23789"/>
        <n v="14083"/>
        <n v="49467"/>
        <n v="40226"/>
        <n v="37092"/>
        <n v="45882"/>
        <n v="32648"/>
        <n v="17778"/>
        <n v="37476"/>
        <n v="26075"/>
        <n v="36462"/>
        <n v="35978"/>
        <n v="208"/>
        <n v="34695"/>
        <n v="7862"/>
        <n v="31629"/>
        <n v="7164"/>
        <n v="33108"/>
        <n v="26917"/>
        <n v="2789"/>
        <n v="39076"/>
        <n v="36245"/>
        <n v="13422"/>
        <n v="33490"/>
        <n v="37795"/>
        <n v="24274"/>
        <n v="5743"/>
        <n v="18814"/>
        <n v="14695"/>
        <n v="25483"/>
        <n v="26972"/>
        <n v="26377"/>
        <n v="321"/>
        <n v="48991"/>
        <n v="38666"/>
        <n v="32346"/>
        <n v="4945"/>
        <n v="23000"/>
        <n v="38798"/>
        <n v="25126"/>
        <n v="4568"/>
        <n v="24201"/>
        <n v="13845"/>
        <n v="8018"/>
        <n v="42232"/>
        <n v="18256"/>
        <n v="18004"/>
        <n v="23405"/>
        <n v="7328"/>
        <n v="2421"/>
        <n v="49581"/>
        <n v="35694"/>
        <n v="14372"/>
        <n v="42254"/>
        <n v="9159"/>
        <n v="27541"/>
        <n v="15221"/>
        <n v="38227"/>
        <n v="19149"/>
        <n v="41259"/>
        <n v="13283"/>
        <n v="10531"/>
        <n v="21351"/>
        <n v="43758"/>
        <n v="18262"/>
        <n v="41848"/>
        <n v="34340"/>
        <n v="21732"/>
        <n v="26585"/>
        <n v="30800"/>
        <n v="30009"/>
        <n v="17479"/>
        <n v="21546"/>
        <n v="14249"/>
        <n v="28962"/>
        <n v="7103"/>
        <n v="47647"/>
        <n v="5174"/>
        <n v="42934"/>
        <n v="35717"/>
        <n v="3041"/>
        <n v="22450"/>
        <n v="44046"/>
        <n v="39650"/>
        <n v="26644"/>
        <n v="21348"/>
        <n v="47553"/>
        <n v="24762"/>
        <n v="38196"/>
        <n v="33645"/>
        <n v="18265"/>
        <n v="30108"/>
        <n v="15732"/>
        <n v="48422"/>
        <n v="47193"/>
        <n v="18582"/>
        <n v="32940"/>
        <n v="4062"/>
        <n v="47592"/>
        <n v="39562"/>
        <n v="44107"/>
        <n v="41070"/>
        <n v="46384"/>
        <n v="18357"/>
        <n v="3150"/>
        <n v="28541"/>
        <n v="14359"/>
        <n v="23022"/>
        <n v="829"/>
        <n v="15053"/>
        <n v="28651"/>
        <n v="17601"/>
        <n v="41214"/>
        <n v="17849"/>
        <n v="21942"/>
        <n v="32178"/>
        <n v="45223"/>
        <n v="10248"/>
        <n v="43953"/>
        <n v="44816"/>
        <n v="2154"/>
        <n v="29143"/>
        <n v="25232"/>
        <n v="13279"/>
        <n v="35581"/>
        <n v="42468"/>
        <n v="17648"/>
        <n v="27960"/>
        <n v="29411"/>
        <n v="29515"/>
        <n v="40891"/>
        <n v="47582"/>
        <n v="43682"/>
        <n v="46495"/>
        <n v="9705"/>
        <n v="7549"/>
        <n v="11137"/>
        <n v="9737"/>
        <n v="3174"/>
        <n v="34249"/>
        <n v="19726"/>
        <n v="14240"/>
        <n v="26861"/>
        <n v="25211"/>
        <n v="24821"/>
        <n v="9788"/>
        <n v="21880"/>
        <n v="13002"/>
        <n v="10755"/>
        <n v="27427"/>
        <n v="35927"/>
        <n v="26720"/>
        <n v="16971"/>
        <n v="31154"/>
        <n v="39138"/>
        <n v="28473"/>
        <n v="4990"/>
        <n v="13535"/>
        <n v="35964"/>
        <n v="17437"/>
        <n v="6940"/>
        <n v="28792"/>
        <n v="14074"/>
        <n v="20535"/>
        <n v="32794"/>
        <n v="2842"/>
        <n v="41508"/>
        <n v="24988"/>
        <n v="47201"/>
        <n v="16666"/>
        <n v="46135"/>
        <n v="13337"/>
        <n v="48464"/>
        <n v="48856"/>
        <n v="32952"/>
        <n v="44791"/>
        <n v="25562"/>
        <n v="26658"/>
        <n v="13667"/>
        <n v="41347"/>
        <n v="26763"/>
        <n v="36513"/>
        <n v="29823"/>
        <n v="35496"/>
        <n v="6268"/>
        <n v="49068"/>
        <n v="19943"/>
        <n v="23209"/>
        <n v="34216"/>
        <n v="16842"/>
        <n v="35560"/>
        <n v="37487"/>
        <n v="206"/>
        <n v="24540"/>
        <n v="20141"/>
        <n v="46142"/>
        <n v="11789"/>
        <n v="37672"/>
        <n v="16577"/>
        <n v="21374"/>
        <n v="35031"/>
        <n v="44915"/>
        <n v="28093"/>
        <n v="5126"/>
        <n v="6676"/>
        <n v="17968"/>
        <n v="31408"/>
        <n v="9480"/>
        <n v="42445"/>
        <n v="14833"/>
        <n v="49526"/>
        <n v="33480"/>
        <n v="4562"/>
        <n v="45736"/>
        <n v="19894"/>
        <n v="47441"/>
        <n v="12007"/>
        <n v="2206"/>
        <n v="21877"/>
        <n v="15208"/>
        <n v="12899"/>
        <n v="45685"/>
        <n v="45940"/>
        <n v="24618"/>
        <n v="5687"/>
        <n v="38415"/>
        <n v="12407"/>
        <n v="34197"/>
        <n v="19457"/>
        <n v="38305"/>
        <n v="29350"/>
        <n v="15005"/>
        <n v="26825"/>
        <n v="30836"/>
        <n v="27760"/>
        <n v="26523"/>
        <n v="24297"/>
        <n v="21787"/>
        <n v="28078"/>
        <n v="30595"/>
        <n v="23467"/>
        <n v="22513"/>
        <n v="30277"/>
        <n v="4510"/>
        <n v="25476"/>
        <n v="40778"/>
        <n v="45679"/>
        <n v="23947"/>
        <n v="5857"/>
        <n v="19820"/>
        <n v="37387"/>
        <n v="31748"/>
        <n v="41353"/>
        <n v="17248"/>
        <n v="49914"/>
        <n v="19984"/>
        <n v="17651"/>
        <n v="22561"/>
        <n v="23775"/>
        <n v="11449"/>
        <n v="15422"/>
        <n v="349"/>
        <n v="8440"/>
        <n v="37751"/>
        <n v="8116"/>
        <n v="14033"/>
        <n v="46810"/>
        <n v="15773"/>
        <n v="35957"/>
        <n v="32098"/>
        <n v="11323"/>
        <n v="28023"/>
        <n v="32603"/>
        <n v="47140"/>
        <n v="28261"/>
        <n v="41603"/>
        <n v="42228"/>
        <n v="25559"/>
        <n v="27209"/>
        <n v="17221"/>
        <n v="19008"/>
        <n v="4648"/>
        <n v="9228"/>
        <n v="9573"/>
        <n v="44293"/>
        <n v="31908"/>
        <n v="42062"/>
        <n v="3851"/>
        <n v="25657"/>
        <n v="2190"/>
        <n v="49610"/>
        <n v="6778"/>
        <n v="49139"/>
        <n v="46299"/>
        <n v="40679"/>
        <n v="2795"/>
        <n v="44168"/>
        <n v="10984"/>
        <n v="6219"/>
        <n v="30323"/>
        <n v="33473"/>
        <n v="6112"/>
        <n v="43126"/>
        <n v="46635"/>
        <n v="25612"/>
        <n v="47496"/>
        <n v="44985"/>
        <n v="25654"/>
        <n v="49369"/>
        <n v="13774"/>
        <n v="39554"/>
        <n v="29535"/>
        <n v="39839"/>
        <n v="42494"/>
        <n v="23930"/>
        <n v="15346"/>
        <n v="40424"/>
        <n v="30728"/>
        <n v="44757"/>
        <n v="46797"/>
        <n v="45378"/>
        <n v="35799"/>
        <n v="17432"/>
        <n v="32116"/>
        <n v="47645"/>
        <n v="44426"/>
        <n v="24007"/>
        <n v="28730"/>
        <n v="22074"/>
        <n v="14966"/>
        <n v="41622"/>
        <n v="7362"/>
        <n v="17292"/>
        <n v="1942"/>
        <n v="26919"/>
        <n v="24680"/>
        <n v="17068"/>
        <n v="16473"/>
        <n v="46804"/>
        <n v="48032"/>
        <n v="16570"/>
        <n v="16956"/>
        <n v="6410"/>
        <n v="7377"/>
        <n v="19167"/>
        <n v="44390"/>
        <n v="5201"/>
        <n v="42612"/>
        <n v="34911"/>
        <n v="31950"/>
        <n v="35362"/>
        <n v="28466"/>
        <n v="16425"/>
        <n v="43442"/>
        <n v="4169"/>
        <n v="29737"/>
        <n v="12650"/>
        <n v="40858"/>
        <n v="8333"/>
        <n v="38275"/>
        <n v="43792"/>
        <n v="32051"/>
        <n v="30266"/>
        <n v="4426"/>
        <n v="2057"/>
        <n v="8829"/>
        <n v="45680"/>
        <n v="28577"/>
        <n v="44025"/>
        <n v="36343"/>
        <n v="38519"/>
        <n v="44647"/>
        <n v="28605"/>
        <n v="36492"/>
        <n v="39104"/>
        <n v="14474"/>
        <n v="31627"/>
        <n v="11912"/>
        <n v="33454"/>
        <n v="18518"/>
        <n v="19510"/>
        <n v="35516"/>
        <n v="39703"/>
        <n v="36312"/>
        <n v="762"/>
        <n v="5900"/>
        <n v="20455"/>
        <n v="15350"/>
        <n v="16783"/>
        <n v="45414"/>
        <n v="22764"/>
        <n v="29189"/>
        <n v="43124"/>
        <n v="16902"/>
        <n v="10013"/>
        <n v="42245"/>
        <n v="3814"/>
        <n v="48419"/>
        <n v="43325"/>
        <n v="25016"/>
        <n v="40549"/>
        <n v="35839"/>
        <n v="44376"/>
        <n v="24668"/>
        <n v="7937"/>
        <n v="31491"/>
        <n v="23631"/>
        <n v="33062"/>
        <n v="46119"/>
        <n v="9490"/>
        <n v="13333"/>
        <n v="37856"/>
        <n v="4847"/>
        <n v="33322"/>
        <n v="19882"/>
        <n v="31428"/>
        <n v="36151"/>
        <n v="39646"/>
        <n v="34307"/>
        <n v="33563"/>
        <n v="47888"/>
        <n v="15965"/>
        <n v="8874"/>
        <n v="43173"/>
        <n v="10599"/>
        <n v="14108"/>
        <n v="42864"/>
        <n v="27149"/>
        <n v="11838"/>
        <n v="44564"/>
        <n v="41032"/>
        <n v="34958"/>
        <n v="37225"/>
        <n v="43906"/>
        <n v="976"/>
        <n v="36062"/>
        <n v="49529"/>
        <n v="5532"/>
        <n v="26002"/>
        <n v="13159"/>
        <n v="2354"/>
        <n v="7897"/>
        <n v="46705"/>
        <n v="8287"/>
        <n v="5249"/>
        <n v="28225"/>
        <n v="4883"/>
        <n v="25830"/>
        <n v="42990"/>
        <n v="42931"/>
        <n v="11993"/>
        <n v="17215"/>
        <n v="42467"/>
        <n v="9543"/>
        <n v="8404"/>
        <n v="49678"/>
        <n v="7690"/>
        <n v="1936"/>
        <n v="8737"/>
        <n v="16334"/>
        <n v="16341"/>
        <n v="5234"/>
        <n v="20708"/>
        <n v="41862"/>
        <n v="25029"/>
        <n v="44235"/>
        <n v="32422"/>
        <n v="36353"/>
        <n v="3913"/>
        <n v="19020"/>
        <n v="16960"/>
        <n v="40714"/>
        <n v="16595"/>
        <n v="18530"/>
        <n v="9256"/>
        <n v="5230"/>
        <n v="32094"/>
        <n v="26856"/>
        <n v="4546"/>
        <n v="45800"/>
        <n v="12567"/>
        <n v="36560"/>
        <n v="48489"/>
        <n v="33274"/>
        <n v="35981"/>
        <n v="44827"/>
        <n v="13806"/>
        <n v="49504"/>
        <n v="4064"/>
        <n v="22877"/>
        <n v="14004"/>
        <n v="32773"/>
        <n v="14616"/>
        <n v="12661"/>
        <n v="1198"/>
        <n v="35742"/>
        <n v="4133"/>
        <n v="14077"/>
        <n v="45947"/>
        <n v="8255"/>
        <n v="27293"/>
        <n v="695"/>
        <n v="20478"/>
        <n v="22230"/>
        <n v="41582"/>
        <n v="45809"/>
        <n v="7768"/>
        <n v="28024"/>
        <n v="13665"/>
        <n v="28327"/>
        <n v="20178"/>
        <n v="6064"/>
        <n v="1700"/>
        <n v="41195"/>
        <n v="49844"/>
        <n v="41809"/>
        <n v="10068"/>
        <n v="11265"/>
        <n v="21769"/>
        <n v="29073"/>
        <n v="41421"/>
        <n v="22331"/>
        <n v="31474"/>
        <n v="13433"/>
        <n v="18910"/>
        <n v="20029"/>
        <n v="26711"/>
        <n v="25975"/>
        <n v="33032"/>
        <n v="21809"/>
        <n v="29446"/>
        <n v="25340"/>
        <n v="3671"/>
        <n v="35332"/>
        <n v="42584"/>
        <n v="31494"/>
        <n v="23685"/>
        <n v="41020"/>
        <n v="22672"/>
        <n v="47344"/>
        <n v="14383"/>
        <n v="45374"/>
        <n v="42147"/>
        <n v="3497"/>
        <n v="28301"/>
        <n v="22192"/>
        <n v="15870"/>
        <n v="36470"/>
        <n v="45344"/>
        <n v="46328"/>
        <n v="23591"/>
        <n v="26400"/>
        <n v="46259"/>
        <n v="28754"/>
        <n v="11536"/>
        <n v="40724"/>
        <n v="8233"/>
        <n v="17936"/>
        <n v="38410"/>
        <n v="28169"/>
        <n v="32445"/>
        <n v="3781"/>
        <n v="6168"/>
        <n v="20345"/>
        <n v="40761"/>
        <n v="24731"/>
        <n v="20290"/>
        <n v="41264"/>
        <n v="36338"/>
        <n v="17701"/>
        <n v="32087"/>
        <n v="39404"/>
        <n v="6313"/>
        <n v="15750"/>
        <n v="21051"/>
        <n v="27531"/>
        <n v="20555"/>
        <n v="21881"/>
        <n v="11766"/>
        <n v="31492"/>
        <n v="14767"/>
        <n v="26746"/>
        <n v="45960"/>
        <n v="1350"/>
        <n v="34337"/>
        <n v="49948"/>
        <n v="7473"/>
        <n v="13357"/>
        <n v="46290"/>
        <n v="17205"/>
        <n v="3934"/>
        <n v="42132"/>
        <n v="10436"/>
        <n v="2046"/>
        <n v="36953"/>
        <n v="15924"/>
        <n v="23707"/>
        <n v="32146"/>
        <n v="3330"/>
        <n v="6840"/>
        <n v="1363"/>
        <n v="7260"/>
        <n v="31577"/>
        <n v="35479"/>
        <n v="32052"/>
        <n v="22921"/>
        <n v="3649"/>
        <n v="24977"/>
        <n v="2271"/>
        <n v="5436"/>
        <n v="22956"/>
        <n v="31165"/>
        <n v="27627"/>
        <n v="9943"/>
        <n v="8199"/>
        <n v="37533"/>
        <n v="10195"/>
        <n v="16366"/>
        <n v="21065"/>
        <n v="39232"/>
        <n v="5903"/>
        <n v="14137"/>
        <n v="5236"/>
        <n v="22984"/>
        <n v="31983"/>
        <n v="6176"/>
        <n v="47552"/>
        <n v="332"/>
        <n v="26019"/>
        <n v="21231"/>
        <n v="22108"/>
        <n v="9278"/>
        <n v="34786"/>
        <n v="25530"/>
        <n v="34048"/>
        <n v="37114"/>
        <n v="2055"/>
        <n v="314"/>
        <n v="34147"/>
        <n v="38680"/>
        <n v="15737"/>
        <n v="25964"/>
        <n v="24427"/>
        <n v="16198"/>
        <n v="8335"/>
        <n v="47445"/>
        <n v="31946"/>
        <n v="46569"/>
        <n v="3902"/>
        <n v="24577"/>
        <n v="27350"/>
        <n v="21818"/>
        <n v="15950"/>
        <n v="39959"/>
        <n v="8573"/>
        <n v="15669"/>
        <n v="39400"/>
        <n v="46867"/>
        <n v="17491"/>
        <n v="36515"/>
        <n v="30217"/>
        <n v="19685"/>
        <n v="20079"/>
        <n v="48504"/>
        <n v="20147"/>
        <n v="44299"/>
        <n v="11435"/>
        <n v="18947"/>
        <n v="37945"/>
        <n v="28443"/>
        <n v="31137"/>
        <n v="27548"/>
        <n v="14462"/>
        <n v="24074"/>
        <n v="3475"/>
        <n v="7246"/>
        <n v="18761"/>
        <n v="40645"/>
        <n v="41610"/>
        <n v="33666"/>
        <n v="27030"/>
        <n v="17534"/>
        <n v="15171"/>
        <n v="24024"/>
        <n v="18382"/>
        <n v="10468"/>
        <n v="19289"/>
        <n v="25523"/>
        <n v="27515"/>
        <n v="11947"/>
        <n v="4128"/>
        <n v="25013"/>
        <n v="31604"/>
        <n v="30532"/>
        <n v="49075"/>
        <n v="10958"/>
        <n v="26602"/>
        <n v="45373"/>
        <n v="48048"/>
        <n v="5632"/>
        <n v="7280"/>
        <n v="34097"/>
        <n v="33489"/>
        <n v="16727"/>
        <n v="49889"/>
        <n v="46965"/>
        <n v="8143"/>
        <n v="40884"/>
        <n v="37707"/>
        <n v="831"/>
        <n v="11260"/>
        <n v="45084"/>
        <n v="41449"/>
        <n v="6842"/>
        <n v="24089"/>
        <n v="44604"/>
        <n v="15796"/>
        <n v="20658"/>
        <n v="21053"/>
        <n v="26143"/>
        <n v="35875"/>
        <n v="14936"/>
        <n v="36749"/>
        <n v="31450"/>
        <n v="39800"/>
        <n v="9822"/>
        <n v="28520"/>
        <n v="15491"/>
        <n v="19132"/>
        <n v="41069"/>
        <n v="24148"/>
        <n v="30816"/>
        <n v="12176"/>
        <n v="25973"/>
        <n v="14028"/>
        <n v="20615"/>
        <n v="39767"/>
        <n v="36366"/>
        <n v="4988"/>
        <n v="2894"/>
        <n v="13506"/>
        <n v="31280"/>
        <n v="5641"/>
        <n v="19666"/>
        <n v="13741"/>
        <n v="26189"/>
        <n v="43556"/>
        <n v="4316"/>
        <n v="15145"/>
        <n v="19434"/>
        <n v="14900"/>
        <n v="32744"/>
        <n v="22558"/>
        <n v="6083"/>
        <n v="39913"/>
        <n v="11041"/>
        <n v="43934"/>
        <n v="11162"/>
        <n v="21189"/>
        <n v="6193"/>
        <n v="3884"/>
        <n v="24552"/>
        <n v="21242"/>
        <n v="46182"/>
        <n v="46130"/>
        <n v="37008"/>
        <n v="47519"/>
        <n v="28072"/>
        <n v="39854"/>
        <n v="16445"/>
        <n v="45418"/>
        <n v="37507"/>
        <n v="44120"/>
        <n v="26422"/>
        <n v="18774"/>
        <n v="29773"/>
        <n v="28833"/>
        <n v="7175"/>
        <n v="22495"/>
        <n v="41120"/>
        <n v="33467"/>
        <n v="42591"/>
        <n v="16068"/>
        <n v="28414"/>
        <n v="31745"/>
        <n v="1212"/>
        <n v="44146"/>
        <n v="2918"/>
        <n v="49328"/>
        <n v="42870"/>
        <n v="23761"/>
        <n v="17191"/>
        <n v="39726"/>
        <n v="25036"/>
        <n v="28487"/>
        <n v="12470"/>
        <n v="24502"/>
        <n v="25187"/>
        <n v="16282"/>
        <n v="10466"/>
        <n v="7190"/>
        <n v="32407"/>
        <n v="22950"/>
        <n v="31954"/>
        <n v="28878"/>
        <n v="32596"/>
        <n v="20716"/>
        <n v="435"/>
        <n v="10275"/>
        <n v="47444"/>
        <n v="15799"/>
        <n v="33380"/>
        <n v="8902"/>
        <n v="33012"/>
        <n v="40465"/>
        <n v="6959"/>
        <n v="26591"/>
        <n v="31798"/>
        <n v="27997"/>
        <n v="17690"/>
        <n v="3182"/>
        <n v="2095"/>
        <n v="26009"/>
        <n v="21233"/>
        <n v="29528"/>
        <n v="45885"/>
        <n v="48837"/>
        <n v="18491"/>
        <n v="43248"/>
        <n v="31761"/>
        <n v="42105"/>
        <n v="26716"/>
        <n v="35084"/>
        <n v="25959"/>
        <n v="2629"/>
        <n v="47036"/>
        <n v="29598"/>
        <n v="211"/>
        <n v="12840"/>
        <n v="31963"/>
        <n v="19700"/>
        <n v="18460"/>
        <n v="16440"/>
        <n v="242"/>
        <n v="31885"/>
        <n v="1556"/>
        <n v="9571"/>
        <n v="35311"/>
        <n v="3541"/>
        <n v="37772"/>
        <n v="37813"/>
        <n v="29916"/>
        <n v="35246"/>
        <n v="18541"/>
        <n v="3184"/>
        <n v="40968"/>
        <n v="30802"/>
        <n v="16832"/>
        <n v="48037"/>
        <n v="6182"/>
        <n v="40809"/>
        <n v="40490"/>
        <n v="42136"/>
        <n v="31961"/>
        <n v="30766"/>
        <n v="23700"/>
        <n v="3253"/>
        <n v="44664"/>
        <n v="2738"/>
        <n v="17900"/>
        <n v="26559"/>
        <n v="14415"/>
        <n v="37017"/>
        <n v="31725"/>
        <n v="12289"/>
        <n v="25432"/>
        <n v="3780"/>
        <n v="29838"/>
        <n v="12640"/>
        <n v="1897"/>
        <n v="9302"/>
        <n v="11832"/>
        <n v="19405"/>
        <n v="10516"/>
        <n v="24356"/>
        <n v="20134"/>
        <n v="290"/>
        <n v="8097"/>
        <n v="16388"/>
        <n v="30531"/>
        <n v="44314"/>
        <n v="35412"/>
        <n v="21196"/>
        <n v="875"/>
        <n v="40035"/>
        <n v="1341"/>
        <n v="47484"/>
        <n v="36896"/>
        <n v="32632"/>
        <n v="32177"/>
        <n v="49930"/>
        <n v="5936"/>
        <n v="46887"/>
        <n v="49200"/>
        <n v="45592"/>
        <n v="9840"/>
        <n v="14029"/>
        <n v="34238"/>
        <n v="27041"/>
        <n v="32090"/>
        <n v="30672"/>
        <n v="6357"/>
        <n v="22000"/>
        <n v="47914"/>
        <n v="36524"/>
        <n v="32626"/>
        <n v="42418"/>
        <n v="32838"/>
        <n v="41506"/>
        <n v="24347"/>
        <n v="3147"/>
        <n v="7879"/>
        <n v="31259"/>
        <n v="36451"/>
        <n v="36127"/>
        <n v="47965"/>
        <n v="44298"/>
        <n v="44570"/>
        <n v="46546"/>
        <n v="45138"/>
        <n v="5397"/>
        <n v="5272"/>
        <n v="29161"/>
        <n v="49524"/>
        <n v="533"/>
        <n v="36642"/>
        <n v="36695"/>
        <n v="42815"/>
        <n v="1202"/>
        <n v="45361"/>
        <n v="16159"/>
        <n v="2233"/>
        <n v="17800"/>
        <n v="11971"/>
        <n v="25835"/>
        <n v="39995"/>
        <n v="2958"/>
        <n v="27826"/>
        <n v="29232"/>
        <n v="10465"/>
        <n v="34071"/>
        <n v="32686"/>
        <n v="37310"/>
        <n v="571"/>
        <n v="16145"/>
        <n v="10679"/>
        <n v="19558"/>
        <n v="35698"/>
        <n v="36567"/>
        <n v="27363"/>
        <n v="8605"/>
        <n v="596"/>
        <n v="35782"/>
        <n v="37460"/>
        <n v="3447"/>
        <n v="46127"/>
        <n v="2716"/>
        <n v="19325"/>
        <n v="24568"/>
        <n v="34983"/>
        <n v="8844"/>
        <n v="12349"/>
        <n v="10804"/>
        <n v="37039"/>
        <n v="42037"/>
        <n v="7752"/>
        <n v="13592"/>
        <n v="9950"/>
        <n v="2501"/>
        <n v="16793"/>
        <n v="12500"/>
        <n v="14589"/>
        <n v="15530"/>
        <n v="35728"/>
        <n v="21006"/>
        <n v="7059"/>
        <n v="48141"/>
        <n v="13253"/>
        <n v="14468"/>
        <n v="844"/>
        <n v="14008"/>
        <n v="38096"/>
        <n v="32637"/>
        <n v="37467"/>
        <n v="19807"/>
        <n v="11293"/>
        <n v="22679"/>
        <n v="30980"/>
        <n v="2669"/>
        <n v="43212"/>
        <n v="40047"/>
        <n v="20595"/>
        <n v="11709"/>
        <n v="48446"/>
        <n v="31350"/>
        <n v="13102"/>
        <n v="17598"/>
        <n v="7839"/>
        <n v="19595"/>
        <n v="6214"/>
        <n v="47609"/>
        <n v="36639"/>
        <n v="15090"/>
        <n v="49728"/>
        <n v="33714"/>
        <n v="2701"/>
        <n v="18979"/>
        <n v="35787"/>
        <n v="2073"/>
        <n v="26690"/>
        <n v="7687"/>
        <n v="40790"/>
        <n v="29871"/>
        <n v="43744"/>
        <n v="12033"/>
        <n v="21293"/>
        <n v="25375"/>
        <n v="36961"/>
        <n v="2663"/>
        <n v="8580"/>
        <n v="238"/>
        <n v="41531"/>
        <n v="3325"/>
        <n v="3208"/>
        <n v="29909"/>
        <n v="30602"/>
        <n v="37370"/>
        <n v="3151"/>
        <n v="2106"/>
        <n v="41270"/>
        <n v="21972"/>
        <n v="36604"/>
        <n v="17551"/>
        <n v="755"/>
        <n v="44922"/>
        <n v="14407"/>
        <n v="47154"/>
        <n v="10723"/>
        <n v="13152"/>
        <n v="1766"/>
        <n v="12223"/>
        <n v="5159"/>
        <n v="6718"/>
        <n v="44061"/>
        <n v="47826"/>
        <n v="1474"/>
        <n v="14293"/>
        <n v="37445"/>
        <n v="19677"/>
        <n v="46637"/>
        <n v="46056"/>
        <n v="14134"/>
        <n v="4251"/>
        <n v="26390"/>
        <n v="34414"/>
        <n v="33719"/>
        <n v="686"/>
        <n v="20541"/>
        <n v="37894"/>
        <n v="47485"/>
        <n v="26961"/>
        <n v="23401"/>
        <n v="3249"/>
        <n v="12187"/>
        <n v="28600"/>
        <n v="12986"/>
        <n v="24986"/>
        <n v="6014"/>
        <n v="48940"/>
        <n v="24921"/>
        <n v="12320"/>
        <n v="31703"/>
        <n v="15179"/>
        <n v="47237"/>
        <n v="35420"/>
        <n v="25146"/>
        <n v="46856"/>
        <n v="38402"/>
        <n v="26721"/>
        <n v="13063"/>
        <n v="40956"/>
        <n v="16283"/>
        <n v="11980"/>
        <n v="16777"/>
        <n v="45589"/>
        <n v="13363"/>
        <n v="6208"/>
        <n v="777"/>
        <n v="1183"/>
        <n v="7065"/>
        <n v="22818"/>
        <n v="33158"/>
        <n v="7873"/>
        <n v="44093"/>
        <n v="10549"/>
        <n v="42559"/>
        <n v="31581"/>
        <n v="22649"/>
        <n v="40375"/>
        <n v="49909"/>
        <n v="49943"/>
        <n v="11159"/>
        <n v="41161"/>
        <n v="23494"/>
        <n v="1160"/>
        <n v="19184"/>
        <n v="43196"/>
        <n v="10909"/>
        <n v="41563"/>
        <n v="27508"/>
        <n v="19639"/>
        <n v="42359"/>
        <n v="46466"/>
        <n v="40472"/>
        <n v="17512"/>
        <n v="44620"/>
        <n v="44707"/>
        <n v="36278"/>
        <n v="20750"/>
        <n v="46022"/>
        <n v="33667"/>
        <n v="17951"/>
        <n v="3082"/>
        <n v="38386"/>
        <n v="7335"/>
        <n v="14762"/>
        <n v="15218"/>
        <n v="25956"/>
        <n v="9385"/>
        <n v="6707"/>
        <n v="28272"/>
        <n v="31861"/>
        <n v="35607"/>
        <n v="19859"/>
        <n v="10689"/>
        <n v="8670"/>
        <n v="49115"/>
        <n v="14447"/>
        <n v="21667"/>
        <n v="22705"/>
        <n v="45878"/>
        <n v="16784"/>
        <n v="10570"/>
        <n v="19213"/>
        <n v="15385"/>
        <n v="16806"/>
        <n v="26594"/>
        <n v="43415"/>
        <n v="40767"/>
        <n v="14578"/>
        <n v="6614"/>
        <n v="1995"/>
        <n v="38270"/>
        <n v="47284"/>
        <n v="49544"/>
        <n v="10064"/>
        <n v="31075"/>
        <n v="27488"/>
        <n v="40126"/>
        <n v="44091"/>
        <n v="37110"/>
        <n v="13028"/>
        <n v="14896"/>
        <n v="16479"/>
        <n v="38229"/>
        <n v="268"/>
        <n v="32263"/>
        <n v="10607"/>
        <n v="20941"/>
        <n v="16380"/>
        <n v="32042"/>
        <n v="24706"/>
        <n v="13654"/>
        <n v="4544"/>
        <n v="23760"/>
        <n v="15898"/>
        <n v="28744"/>
        <n v="250"/>
        <n v="29132"/>
        <n v="14787"/>
        <n v="37448"/>
        <n v="48942"/>
        <n v="8023"/>
        <n v="36522"/>
        <n v="11877"/>
        <n v="25796"/>
        <n v="4346"/>
        <n v="13734"/>
        <n v="40063"/>
        <n v="10161"/>
        <n v="19987"/>
        <n v="18339"/>
        <n v="34082"/>
        <n v="34859"/>
        <n v="14480"/>
        <n v="11908"/>
        <n v="20746"/>
        <n v="46021"/>
        <n v="46672"/>
        <n v="10995"/>
        <n v="22799"/>
        <n v="28877"/>
        <n v="22887"/>
        <n v="24518"/>
        <n v="1860"/>
        <n v="10887"/>
        <n v="35738"/>
        <n v="37805"/>
        <n v="5863"/>
        <n v="21138"/>
        <n v="18635"/>
        <n v="35226"/>
        <n v="3812"/>
        <n v="34203"/>
        <n v="16644"/>
        <n v="12484"/>
        <n v="34997"/>
        <n v="39647"/>
        <n v="16600"/>
        <n v="8058"/>
        <n v="16540"/>
        <n v="8601"/>
        <n v="18692"/>
        <n v="48033"/>
        <n v="1203"/>
        <n v="21321"/>
        <n v="29788"/>
        <n v="37089"/>
        <n v="1135"/>
        <n v="21244"/>
        <n v="38537"/>
        <n v="30148"/>
        <n v="14045"/>
        <n v="24712"/>
        <n v="8219"/>
        <n v="835"/>
        <n v="15951"/>
        <n v="16630"/>
        <n v="15922"/>
        <n v="18963"/>
        <n v="11114"/>
        <n v="29422"/>
        <n v="18927"/>
        <n v="45837"/>
        <n v="16356"/>
        <n v="937"/>
        <n v="43266"/>
        <n v="20835"/>
        <n v="41073"/>
        <n v="48738"/>
        <n v="47103"/>
        <n v="674"/>
        <n v="576"/>
        <n v="45586"/>
        <n v="10534"/>
        <n v="30341"/>
        <n v="49982"/>
        <n v="20961"/>
        <n v="40481"/>
        <n v="46489"/>
        <n v="33412"/>
        <n v="34279"/>
        <n v="26480"/>
        <n v="18908"/>
        <n v="13505"/>
        <n v="34541"/>
        <n v="13045"/>
        <n v="42040"/>
        <n v="31540"/>
        <n v="8110"/>
        <n v="925"/>
        <n v="1108"/>
        <n v="3946"/>
        <n v="29368"/>
        <n v="18764"/>
        <n v="20509"/>
        <n v="48055"/>
        <n v="42731"/>
        <n v="28604"/>
        <n v="43999"/>
        <n v="24010"/>
        <n v="31375"/>
        <n v="40952"/>
      </sharedItems>
    </cacheField>
    <cacheField name="Profit" numFmtId="0">
      <sharedItems containsSemiMixedTypes="0" containsString="0" containsNumber="1" minValue="-9163.51" maxValue="17001.3"/>
    </cacheField>
    <cacheField name="Quantity" numFmtId="0">
      <sharedItems containsSemiMixedTypes="0" containsString="0" containsNumber="1" containsInteger="1" minValue="1" maxValue="10"/>
    </cacheField>
    <cacheField name="Customer Type" numFmtId="0">
      <sharedItems count="3">
        <s v="Returning"/>
        <s v="New"/>
        <s v="Corporate"/>
      </sharedItems>
    </cacheField>
    <cacheField name="Payment Mode" numFmtId="0">
      <sharedItems count="4">
        <s v="UPI"/>
        <s v="Net Banking"/>
        <s v="Cash"/>
        <s v="Card"/>
      </sharedItems>
    </cacheField>
    <cacheField name="Profit Margin %" numFmtId="9">
      <sharedItems containsSemiMixedTypes="0" containsString="0" containsNumber="1" minValue="-0.19994032663316583" maxValue="0.34981486439964804"/>
    </cacheField>
    <cacheField name="Top Category Sales" numFmtId="1">
      <sharedItems containsSemiMixedTypes="0" containsString="0" containsNumber="1" containsInteger="1" minValue="0" maxValue="49914"/>
    </cacheField>
    <cacheField name="Loss Orders Count" numFmtId="1">
      <sharedItems containsSemiMixedTypes="0" containsString="0" containsNumber="1" containsInteger="1" minValue="0" maxValue="1"/>
    </cacheField>
    <cacheField name="Month" numFmtId="0">
      <sharedItems count="12">
        <s v="Apr"/>
        <s v="Jan"/>
        <s v="Mar"/>
        <s v="Oct"/>
        <s v="Jun"/>
        <s v="May"/>
        <s v="Nov"/>
        <s v="Dec"/>
        <s v="Jul"/>
        <s v="Aug"/>
        <s v="Feb"/>
        <s v="Sep"/>
      </sharedItems>
    </cacheField>
    <cacheField name="Year" numFmtId="0">
      <sharedItems count="2">
        <s v="2024"/>
        <s v="2023"/>
      </sharedItems>
    </cacheField>
    <cacheField name="Months (Order Date)" numFmtId="0" databaseField="0">
      <fieldGroup base="1">
        <rangePr groupBy="months" startDate="2023-01-01T00:00:00" endDate="2025-01-01T00:00:00"/>
        <groupItems count="14">
          <s v="&lt;1/1/2023"/>
          <s v="Jan"/>
          <s v="Feb"/>
          <s v="Mar"/>
          <s v="Apr"/>
          <s v="May"/>
          <s v="Jun"/>
          <s v="Jul"/>
          <s v="Aug"/>
          <s v="Sep"/>
          <s v="Oct"/>
          <s v="Nov"/>
          <s v="Dec"/>
          <s v="&gt;1/1/2025"/>
        </groupItems>
      </fieldGroup>
    </cacheField>
    <cacheField name="Quarters (Order Date)" numFmtId="0" databaseField="0">
      <fieldGroup base="1">
        <rangePr groupBy="quarters" startDate="2023-01-01T00:00:00" endDate="2025-01-01T00:00:00"/>
        <groupItems count="6">
          <s v="&lt;1/1/2023"/>
          <s v="Qtr1"/>
          <s v="Qtr2"/>
          <s v="Qtr3"/>
          <s v="Qtr4"/>
          <s v="&gt;1/1/2025"/>
        </groupItems>
      </fieldGroup>
    </cacheField>
    <cacheField name="Years (Order Date)" numFmtId="0" databaseField="0">
      <fieldGroup base="1">
        <rangePr groupBy="years" startDate="2023-01-01T00:00:00" endDate="2025-01-01T00:00:00"/>
        <groupItems count="5">
          <s v="&lt;1/1/2023"/>
          <s v="2023"/>
          <s v="2024"/>
          <s v="2025"/>
          <s v="&gt;1/1/2025"/>
        </groupItems>
      </fieldGroup>
    </cacheField>
  </cacheFields>
  <extLst>
    <ext xmlns:x14="http://schemas.microsoft.com/office/spreadsheetml/2009/9/main" uri="{725AE2AE-9491-48be-B2B4-4EB974FC3084}">
      <x14:pivotCacheDefinition pivotCacheId="8816721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0">
  <r>
    <x v="0"/>
    <x v="0"/>
    <x v="0"/>
    <x v="0"/>
    <x v="0"/>
    <x v="0"/>
    <x v="0"/>
    <n v="3910.53"/>
    <n v="8"/>
    <x v="0"/>
    <x v="0"/>
    <n v="0.26920900454357705"/>
    <n v="0"/>
    <n v="0"/>
    <x v="0"/>
    <x v="0"/>
  </r>
  <r>
    <x v="1"/>
    <x v="1"/>
    <x v="1"/>
    <x v="1"/>
    <x v="1"/>
    <x v="1"/>
    <x v="1"/>
    <n v="-2579.1999999999998"/>
    <n v="6"/>
    <x v="1"/>
    <x v="1"/>
    <n v="-0.15739305547080001"/>
    <n v="16387"/>
    <n v="1"/>
    <x v="1"/>
    <x v="0"/>
  </r>
  <r>
    <x v="2"/>
    <x v="2"/>
    <x v="1"/>
    <x v="1"/>
    <x v="2"/>
    <x v="2"/>
    <x v="2"/>
    <n v="2518.17"/>
    <n v="7"/>
    <x v="0"/>
    <x v="1"/>
    <n v="7.5482449566859511E-2"/>
    <n v="0"/>
    <n v="0"/>
    <x v="2"/>
    <x v="0"/>
  </r>
  <r>
    <x v="3"/>
    <x v="3"/>
    <x v="1"/>
    <x v="2"/>
    <x v="2"/>
    <x v="3"/>
    <x v="3"/>
    <n v="-2444.98"/>
    <n v="3"/>
    <x v="0"/>
    <x v="0"/>
    <n v="-0.17189116985376829"/>
    <n v="0"/>
    <n v="1"/>
    <x v="3"/>
    <x v="1"/>
  </r>
  <r>
    <x v="4"/>
    <x v="4"/>
    <x v="2"/>
    <x v="3"/>
    <x v="3"/>
    <x v="4"/>
    <x v="4"/>
    <n v="1493.17"/>
    <n v="9"/>
    <x v="1"/>
    <x v="2"/>
    <n v="0.1444770198355104"/>
    <n v="0"/>
    <n v="0"/>
    <x v="4"/>
    <x v="0"/>
  </r>
  <r>
    <x v="5"/>
    <x v="2"/>
    <x v="2"/>
    <x v="4"/>
    <x v="0"/>
    <x v="5"/>
    <x v="5"/>
    <n v="8340.85"/>
    <n v="8"/>
    <x v="0"/>
    <x v="1"/>
    <n v="0.19227852186541877"/>
    <n v="0"/>
    <n v="0"/>
    <x v="2"/>
    <x v="0"/>
  </r>
  <r>
    <x v="6"/>
    <x v="5"/>
    <x v="2"/>
    <x v="3"/>
    <x v="0"/>
    <x v="6"/>
    <x v="6"/>
    <n v="7338.89"/>
    <n v="7"/>
    <x v="1"/>
    <x v="0"/>
    <n v="0.22928299175206199"/>
    <n v="0"/>
    <n v="0"/>
    <x v="5"/>
    <x v="1"/>
  </r>
  <r>
    <x v="7"/>
    <x v="6"/>
    <x v="3"/>
    <x v="5"/>
    <x v="2"/>
    <x v="7"/>
    <x v="7"/>
    <n v="-562.98"/>
    <n v="8"/>
    <x v="2"/>
    <x v="3"/>
    <n v="-3.5904336734693877E-2"/>
    <n v="0"/>
    <n v="1"/>
    <x v="2"/>
    <x v="0"/>
  </r>
  <r>
    <x v="8"/>
    <x v="7"/>
    <x v="3"/>
    <x v="6"/>
    <x v="1"/>
    <x v="8"/>
    <x v="8"/>
    <n v="13940.39"/>
    <n v="8"/>
    <x v="1"/>
    <x v="0"/>
    <n v="0.33414966801697066"/>
    <n v="41719"/>
    <n v="0"/>
    <x v="3"/>
    <x v="1"/>
  </r>
  <r>
    <x v="9"/>
    <x v="8"/>
    <x v="1"/>
    <x v="2"/>
    <x v="2"/>
    <x v="7"/>
    <x v="9"/>
    <n v="-4347.4399999999996"/>
    <n v="1"/>
    <x v="0"/>
    <x v="2"/>
    <n v="-8.720518323872184E-2"/>
    <n v="0"/>
    <n v="1"/>
    <x v="6"/>
    <x v="0"/>
  </r>
  <r>
    <x v="10"/>
    <x v="9"/>
    <x v="0"/>
    <x v="7"/>
    <x v="3"/>
    <x v="4"/>
    <x v="10"/>
    <n v="-3538.05"/>
    <n v="7"/>
    <x v="1"/>
    <x v="1"/>
    <n v="-9.7100474792106928E-2"/>
    <n v="0"/>
    <n v="1"/>
    <x v="6"/>
    <x v="1"/>
  </r>
  <r>
    <x v="11"/>
    <x v="10"/>
    <x v="4"/>
    <x v="8"/>
    <x v="0"/>
    <x v="0"/>
    <x v="11"/>
    <n v="4943.8900000000003"/>
    <n v="10"/>
    <x v="2"/>
    <x v="3"/>
    <n v="0.26677584718325059"/>
    <n v="0"/>
    <n v="0"/>
    <x v="7"/>
    <x v="0"/>
  </r>
  <r>
    <x v="12"/>
    <x v="11"/>
    <x v="4"/>
    <x v="9"/>
    <x v="2"/>
    <x v="3"/>
    <x v="12"/>
    <n v="1075.26"/>
    <n v="4"/>
    <x v="1"/>
    <x v="0"/>
    <n v="0.12895898296953706"/>
    <n v="0"/>
    <n v="0"/>
    <x v="7"/>
    <x v="0"/>
  </r>
  <r>
    <x v="13"/>
    <x v="12"/>
    <x v="2"/>
    <x v="3"/>
    <x v="2"/>
    <x v="3"/>
    <x v="13"/>
    <n v="-930.09"/>
    <n v="3"/>
    <x v="0"/>
    <x v="2"/>
    <n v="-3.5741075202705301E-2"/>
    <n v="0"/>
    <n v="1"/>
    <x v="5"/>
    <x v="0"/>
  </r>
  <r>
    <x v="14"/>
    <x v="13"/>
    <x v="2"/>
    <x v="4"/>
    <x v="3"/>
    <x v="9"/>
    <x v="14"/>
    <n v="-3157.37"/>
    <n v="10"/>
    <x v="2"/>
    <x v="0"/>
    <n v="-0.19601254035261981"/>
    <n v="0"/>
    <n v="1"/>
    <x v="8"/>
    <x v="0"/>
  </r>
  <r>
    <x v="15"/>
    <x v="14"/>
    <x v="4"/>
    <x v="8"/>
    <x v="3"/>
    <x v="4"/>
    <x v="15"/>
    <n v="12918.97"/>
    <n v="10"/>
    <x v="0"/>
    <x v="1"/>
    <n v="0.30720685801250802"/>
    <n v="0"/>
    <n v="0"/>
    <x v="9"/>
    <x v="0"/>
  </r>
  <r>
    <x v="16"/>
    <x v="15"/>
    <x v="2"/>
    <x v="3"/>
    <x v="1"/>
    <x v="8"/>
    <x v="16"/>
    <n v="10078.11"/>
    <n v="9"/>
    <x v="1"/>
    <x v="1"/>
    <n v="0.30309193708459897"/>
    <n v="33251"/>
    <n v="0"/>
    <x v="4"/>
    <x v="1"/>
  </r>
  <r>
    <x v="17"/>
    <x v="16"/>
    <x v="1"/>
    <x v="1"/>
    <x v="2"/>
    <x v="7"/>
    <x v="17"/>
    <n v="3443.43"/>
    <n v="8"/>
    <x v="2"/>
    <x v="3"/>
    <n v="0.27201437712299548"/>
    <n v="0"/>
    <n v="0"/>
    <x v="10"/>
    <x v="1"/>
  </r>
  <r>
    <x v="18"/>
    <x v="17"/>
    <x v="3"/>
    <x v="6"/>
    <x v="1"/>
    <x v="10"/>
    <x v="18"/>
    <n v="9368.2199999999993"/>
    <n v="8"/>
    <x v="2"/>
    <x v="0"/>
    <n v="0.19484650582362728"/>
    <n v="48080"/>
    <n v="0"/>
    <x v="8"/>
    <x v="0"/>
  </r>
  <r>
    <x v="19"/>
    <x v="18"/>
    <x v="2"/>
    <x v="4"/>
    <x v="3"/>
    <x v="11"/>
    <x v="19"/>
    <n v="-3219.6"/>
    <n v="2"/>
    <x v="1"/>
    <x v="3"/>
    <n v="-0.17830204352882539"/>
    <n v="0"/>
    <n v="1"/>
    <x v="4"/>
    <x v="0"/>
  </r>
  <r>
    <x v="20"/>
    <x v="19"/>
    <x v="3"/>
    <x v="6"/>
    <x v="3"/>
    <x v="9"/>
    <x v="20"/>
    <n v="-6236.79"/>
    <n v="2"/>
    <x v="2"/>
    <x v="1"/>
    <n v="-0.13469516014081162"/>
    <n v="0"/>
    <n v="1"/>
    <x v="2"/>
    <x v="1"/>
  </r>
  <r>
    <x v="21"/>
    <x v="20"/>
    <x v="4"/>
    <x v="9"/>
    <x v="3"/>
    <x v="4"/>
    <x v="21"/>
    <n v="1565.35"/>
    <n v="5"/>
    <x v="0"/>
    <x v="2"/>
    <n v="3.6829165000117639E-2"/>
    <n v="0"/>
    <n v="0"/>
    <x v="6"/>
    <x v="1"/>
  </r>
  <r>
    <x v="22"/>
    <x v="21"/>
    <x v="4"/>
    <x v="8"/>
    <x v="0"/>
    <x v="5"/>
    <x v="22"/>
    <n v="2579.5700000000002"/>
    <n v="3"/>
    <x v="0"/>
    <x v="0"/>
    <n v="6.4560266292922219E-2"/>
    <n v="0"/>
    <n v="0"/>
    <x v="3"/>
    <x v="1"/>
  </r>
  <r>
    <x v="23"/>
    <x v="22"/>
    <x v="4"/>
    <x v="9"/>
    <x v="0"/>
    <x v="5"/>
    <x v="23"/>
    <n v="-3255.05"/>
    <n v="7"/>
    <x v="1"/>
    <x v="2"/>
    <n v="-0.17698183993040453"/>
    <n v="0"/>
    <n v="1"/>
    <x v="11"/>
    <x v="1"/>
  </r>
  <r>
    <x v="24"/>
    <x v="23"/>
    <x v="0"/>
    <x v="0"/>
    <x v="0"/>
    <x v="6"/>
    <x v="24"/>
    <n v="2084.52"/>
    <n v="9"/>
    <x v="2"/>
    <x v="3"/>
    <n v="6.852465483234714E-2"/>
    <n v="0"/>
    <n v="0"/>
    <x v="3"/>
    <x v="0"/>
  </r>
  <r>
    <x v="25"/>
    <x v="24"/>
    <x v="0"/>
    <x v="0"/>
    <x v="3"/>
    <x v="9"/>
    <x v="25"/>
    <n v="566.82000000000005"/>
    <n v="8"/>
    <x v="1"/>
    <x v="1"/>
    <n v="2.413643331630046E-2"/>
    <n v="0"/>
    <n v="0"/>
    <x v="0"/>
    <x v="0"/>
  </r>
  <r>
    <x v="26"/>
    <x v="25"/>
    <x v="1"/>
    <x v="1"/>
    <x v="1"/>
    <x v="8"/>
    <x v="26"/>
    <n v="-617.62"/>
    <n v="6"/>
    <x v="2"/>
    <x v="0"/>
    <n v="-8.8130707762557076E-2"/>
    <n v="7008"/>
    <n v="1"/>
    <x v="0"/>
    <x v="0"/>
  </r>
  <r>
    <x v="27"/>
    <x v="26"/>
    <x v="3"/>
    <x v="5"/>
    <x v="1"/>
    <x v="1"/>
    <x v="27"/>
    <n v="1597.11"/>
    <n v="4"/>
    <x v="1"/>
    <x v="0"/>
    <n v="0.3076097842835131"/>
    <n v="5192"/>
    <n v="0"/>
    <x v="4"/>
    <x v="0"/>
  </r>
  <r>
    <x v="28"/>
    <x v="27"/>
    <x v="2"/>
    <x v="4"/>
    <x v="3"/>
    <x v="11"/>
    <x v="28"/>
    <n v="58.05"/>
    <n v="7"/>
    <x v="0"/>
    <x v="1"/>
    <n v="0.24597457627118643"/>
    <n v="0"/>
    <n v="0"/>
    <x v="5"/>
    <x v="1"/>
  </r>
  <r>
    <x v="29"/>
    <x v="28"/>
    <x v="2"/>
    <x v="3"/>
    <x v="0"/>
    <x v="0"/>
    <x v="29"/>
    <n v="2540.8000000000002"/>
    <n v="8"/>
    <x v="2"/>
    <x v="0"/>
    <n v="0.18540572095738472"/>
    <n v="0"/>
    <n v="0"/>
    <x v="3"/>
    <x v="1"/>
  </r>
  <r>
    <x v="30"/>
    <x v="29"/>
    <x v="3"/>
    <x v="5"/>
    <x v="0"/>
    <x v="6"/>
    <x v="30"/>
    <n v="15018.26"/>
    <n v="10"/>
    <x v="2"/>
    <x v="3"/>
    <n v="0.33984883799868754"/>
    <n v="0"/>
    <n v="0"/>
    <x v="11"/>
    <x v="1"/>
  </r>
  <r>
    <x v="31"/>
    <x v="30"/>
    <x v="4"/>
    <x v="8"/>
    <x v="2"/>
    <x v="7"/>
    <x v="31"/>
    <n v="5557.78"/>
    <n v="9"/>
    <x v="2"/>
    <x v="0"/>
    <n v="0.18789614253355419"/>
    <n v="0"/>
    <n v="0"/>
    <x v="0"/>
    <x v="1"/>
  </r>
  <r>
    <x v="32"/>
    <x v="31"/>
    <x v="2"/>
    <x v="4"/>
    <x v="0"/>
    <x v="6"/>
    <x v="32"/>
    <n v="41.25"/>
    <n v="2"/>
    <x v="2"/>
    <x v="0"/>
    <n v="1.5566037735849057E-2"/>
    <n v="0"/>
    <n v="0"/>
    <x v="2"/>
    <x v="0"/>
  </r>
  <r>
    <x v="33"/>
    <x v="32"/>
    <x v="2"/>
    <x v="4"/>
    <x v="2"/>
    <x v="2"/>
    <x v="33"/>
    <n v="500.2"/>
    <n v="6"/>
    <x v="1"/>
    <x v="1"/>
    <n v="4.5617875056999546E-2"/>
    <n v="0"/>
    <n v="0"/>
    <x v="11"/>
    <x v="0"/>
  </r>
  <r>
    <x v="34"/>
    <x v="33"/>
    <x v="4"/>
    <x v="8"/>
    <x v="3"/>
    <x v="9"/>
    <x v="34"/>
    <n v="6344.56"/>
    <n v="1"/>
    <x v="0"/>
    <x v="1"/>
    <n v="0.33385392548937071"/>
    <n v="0"/>
    <n v="0"/>
    <x v="4"/>
    <x v="0"/>
  </r>
  <r>
    <x v="35"/>
    <x v="23"/>
    <x v="0"/>
    <x v="7"/>
    <x v="1"/>
    <x v="1"/>
    <x v="35"/>
    <n v="-1905.28"/>
    <n v="2"/>
    <x v="0"/>
    <x v="1"/>
    <n v="-0.103739518675814"/>
    <n v="18366"/>
    <n v="1"/>
    <x v="3"/>
    <x v="0"/>
  </r>
  <r>
    <x v="36"/>
    <x v="34"/>
    <x v="0"/>
    <x v="7"/>
    <x v="2"/>
    <x v="7"/>
    <x v="36"/>
    <n v="1984.91"/>
    <n v="4"/>
    <x v="0"/>
    <x v="0"/>
    <n v="0.32775924702774112"/>
    <n v="0"/>
    <n v="0"/>
    <x v="10"/>
    <x v="1"/>
  </r>
  <r>
    <x v="37"/>
    <x v="35"/>
    <x v="4"/>
    <x v="9"/>
    <x v="2"/>
    <x v="7"/>
    <x v="37"/>
    <n v="-1632.93"/>
    <n v="9"/>
    <x v="1"/>
    <x v="2"/>
    <n v="-8.7881707120176525E-2"/>
    <n v="0"/>
    <n v="1"/>
    <x v="10"/>
    <x v="1"/>
  </r>
  <r>
    <x v="38"/>
    <x v="36"/>
    <x v="0"/>
    <x v="0"/>
    <x v="1"/>
    <x v="8"/>
    <x v="38"/>
    <n v="-4962.3599999999997"/>
    <n v="4"/>
    <x v="1"/>
    <x v="1"/>
    <n v="-0.19616397201249158"/>
    <n v="25297"/>
    <n v="1"/>
    <x v="4"/>
    <x v="1"/>
  </r>
  <r>
    <x v="39"/>
    <x v="37"/>
    <x v="0"/>
    <x v="7"/>
    <x v="0"/>
    <x v="6"/>
    <x v="39"/>
    <n v="-8307.58"/>
    <n v="5"/>
    <x v="0"/>
    <x v="1"/>
    <n v="-0.18962315400241947"/>
    <n v="0"/>
    <n v="1"/>
    <x v="10"/>
    <x v="1"/>
  </r>
  <r>
    <x v="40"/>
    <x v="38"/>
    <x v="4"/>
    <x v="9"/>
    <x v="1"/>
    <x v="1"/>
    <x v="40"/>
    <n v="13656.12"/>
    <n v="5"/>
    <x v="0"/>
    <x v="0"/>
    <n v="0.31863642727145458"/>
    <n v="42858"/>
    <n v="0"/>
    <x v="2"/>
    <x v="1"/>
  </r>
  <r>
    <x v="41"/>
    <x v="39"/>
    <x v="3"/>
    <x v="5"/>
    <x v="0"/>
    <x v="6"/>
    <x v="41"/>
    <n v="8503.07"/>
    <n v="3"/>
    <x v="2"/>
    <x v="1"/>
    <n v="0.34008199016118063"/>
    <n v="0"/>
    <n v="0"/>
    <x v="1"/>
    <x v="1"/>
  </r>
  <r>
    <x v="42"/>
    <x v="40"/>
    <x v="0"/>
    <x v="7"/>
    <x v="1"/>
    <x v="8"/>
    <x v="42"/>
    <n v="-4394.96"/>
    <n v="5"/>
    <x v="0"/>
    <x v="0"/>
    <n v="-0.14568284274728188"/>
    <n v="30168"/>
    <n v="1"/>
    <x v="2"/>
    <x v="0"/>
  </r>
  <r>
    <x v="43"/>
    <x v="41"/>
    <x v="3"/>
    <x v="5"/>
    <x v="0"/>
    <x v="0"/>
    <x v="43"/>
    <n v="-2771.44"/>
    <n v="10"/>
    <x v="1"/>
    <x v="1"/>
    <n v="-0.12211676580744657"/>
    <n v="0"/>
    <n v="1"/>
    <x v="1"/>
    <x v="0"/>
  </r>
  <r>
    <x v="44"/>
    <x v="42"/>
    <x v="3"/>
    <x v="6"/>
    <x v="2"/>
    <x v="3"/>
    <x v="44"/>
    <n v="9123.67"/>
    <n v="4"/>
    <x v="2"/>
    <x v="3"/>
    <n v="0.24873013276628228"/>
    <n v="0"/>
    <n v="0"/>
    <x v="4"/>
    <x v="0"/>
  </r>
  <r>
    <x v="45"/>
    <x v="43"/>
    <x v="3"/>
    <x v="6"/>
    <x v="0"/>
    <x v="6"/>
    <x v="45"/>
    <n v="2040.97"/>
    <n v="8"/>
    <x v="2"/>
    <x v="2"/>
    <n v="0.261797075423294"/>
    <n v="0"/>
    <n v="0"/>
    <x v="5"/>
    <x v="0"/>
  </r>
  <r>
    <x v="46"/>
    <x v="44"/>
    <x v="0"/>
    <x v="0"/>
    <x v="2"/>
    <x v="2"/>
    <x v="46"/>
    <n v="-9029.27"/>
    <n v="9"/>
    <x v="1"/>
    <x v="3"/>
    <n v="-0.19394011641643577"/>
    <n v="0"/>
    <n v="1"/>
    <x v="10"/>
    <x v="0"/>
  </r>
  <r>
    <x v="47"/>
    <x v="45"/>
    <x v="1"/>
    <x v="2"/>
    <x v="0"/>
    <x v="6"/>
    <x v="47"/>
    <n v="1646.79"/>
    <n v="8"/>
    <x v="0"/>
    <x v="2"/>
    <n v="8.4907965970610982E-2"/>
    <n v="0"/>
    <n v="0"/>
    <x v="5"/>
    <x v="1"/>
  </r>
  <r>
    <x v="48"/>
    <x v="46"/>
    <x v="0"/>
    <x v="0"/>
    <x v="1"/>
    <x v="10"/>
    <x v="48"/>
    <n v="12802.6"/>
    <n v="10"/>
    <x v="1"/>
    <x v="0"/>
    <n v="0.3334444589139211"/>
    <n v="38395"/>
    <n v="0"/>
    <x v="1"/>
    <x v="0"/>
  </r>
  <r>
    <x v="49"/>
    <x v="47"/>
    <x v="4"/>
    <x v="9"/>
    <x v="0"/>
    <x v="5"/>
    <x v="49"/>
    <n v="1750.53"/>
    <n v="3"/>
    <x v="0"/>
    <x v="1"/>
    <n v="3.5565420560747664E-2"/>
    <n v="0"/>
    <n v="0"/>
    <x v="4"/>
    <x v="0"/>
  </r>
  <r>
    <x v="50"/>
    <x v="48"/>
    <x v="0"/>
    <x v="7"/>
    <x v="3"/>
    <x v="9"/>
    <x v="50"/>
    <n v="-3352.3"/>
    <n v="10"/>
    <x v="0"/>
    <x v="3"/>
    <n v="-0.13754718529460036"/>
    <n v="0"/>
    <n v="1"/>
    <x v="8"/>
    <x v="0"/>
  </r>
  <r>
    <x v="51"/>
    <x v="49"/>
    <x v="2"/>
    <x v="3"/>
    <x v="3"/>
    <x v="9"/>
    <x v="51"/>
    <n v="-2049.1999999999998"/>
    <n v="8"/>
    <x v="2"/>
    <x v="3"/>
    <n v="-0.19009276437847863"/>
    <n v="0"/>
    <n v="1"/>
    <x v="5"/>
    <x v="1"/>
  </r>
  <r>
    <x v="52"/>
    <x v="50"/>
    <x v="4"/>
    <x v="9"/>
    <x v="3"/>
    <x v="11"/>
    <x v="52"/>
    <n v="-7908.76"/>
    <n v="8"/>
    <x v="1"/>
    <x v="2"/>
    <n v="-0.16368144376836791"/>
    <n v="0"/>
    <n v="1"/>
    <x v="11"/>
    <x v="0"/>
  </r>
  <r>
    <x v="53"/>
    <x v="51"/>
    <x v="0"/>
    <x v="0"/>
    <x v="1"/>
    <x v="8"/>
    <x v="53"/>
    <n v="12077.95"/>
    <n v="9"/>
    <x v="0"/>
    <x v="3"/>
    <n v="0.33126577070762481"/>
    <n v="36460"/>
    <n v="0"/>
    <x v="4"/>
    <x v="1"/>
  </r>
  <r>
    <x v="54"/>
    <x v="52"/>
    <x v="1"/>
    <x v="2"/>
    <x v="3"/>
    <x v="11"/>
    <x v="54"/>
    <n v="257.14999999999998"/>
    <n v="4"/>
    <x v="1"/>
    <x v="1"/>
    <n v="2.5990499292500503E-2"/>
    <n v="0"/>
    <n v="0"/>
    <x v="9"/>
    <x v="1"/>
  </r>
  <r>
    <x v="55"/>
    <x v="50"/>
    <x v="1"/>
    <x v="2"/>
    <x v="0"/>
    <x v="5"/>
    <x v="55"/>
    <n v="9274.01"/>
    <n v="9"/>
    <x v="2"/>
    <x v="0"/>
    <n v="0.29275869688742978"/>
    <n v="0"/>
    <n v="0"/>
    <x v="11"/>
    <x v="0"/>
  </r>
  <r>
    <x v="56"/>
    <x v="53"/>
    <x v="0"/>
    <x v="0"/>
    <x v="0"/>
    <x v="5"/>
    <x v="56"/>
    <n v="-8464.2099999999991"/>
    <n v="9"/>
    <x v="2"/>
    <x v="2"/>
    <n v="-0.19784974638273997"/>
    <n v="0"/>
    <n v="1"/>
    <x v="7"/>
    <x v="0"/>
  </r>
  <r>
    <x v="57"/>
    <x v="54"/>
    <x v="4"/>
    <x v="8"/>
    <x v="1"/>
    <x v="8"/>
    <x v="57"/>
    <n v="-1867.26"/>
    <n v="4"/>
    <x v="0"/>
    <x v="0"/>
    <n v="-8.2647722745983268E-2"/>
    <n v="22593"/>
    <n v="1"/>
    <x v="5"/>
    <x v="1"/>
  </r>
  <r>
    <x v="58"/>
    <x v="55"/>
    <x v="4"/>
    <x v="8"/>
    <x v="3"/>
    <x v="11"/>
    <x v="58"/>
    <n v="3243.22"/>
    <n v="3"/>
    <x v="1"/>
    <x v="0"/>
    <n v="0.12148711417440815"/>
    <n v="0"/>
    <n v="0"/>
    <x v="5"/>
    <x v="1"/>
  </r>
  <r>
    <x v="59"/>
    <x v="56"/>
    <x v="0"/>
    <x v="7"/>
    <x v="0"/>
    <x v="5"/>
    <x v="59"/>
    <n v="-3369.98"/>
    <n v="5"/>
    <x v="1"/>
    <x v="3"/>
    <n v="-0.11547354714912281"/>
    <n v="0"/>
    <n v="1"/>
    <x v="5"/>
    <x v="1"/>
  </r>
  <r>
    <x v="60"/>
    <x v="57"/>
    <x v="3"/>
    <x v="5"/>
    <x v="3"/>
    <x v="4"/>
    <x v="60"/>
    <n v="-3539.7"/>
    <n v="7"/>
    <x v="1"/>
    <x v="2"/>
    <n v="-7.5047703854471431E-2"/>
    <n v="0"/>
    <n v="1"/>
    <x v="0"/>
    <x v="0"/>
  </r>
  <r>
    <x v="61"/>
    <x v="58"/>
    <x v="4"/>
    <x v="8"/>
    <x v="0"/>
    <x v="0"/>
    <x v="61"/>
    <n v="-421.67"/>
    <n v="8"/>
    <x v="0"/>
    <x v="1"/>
    <n v="-2.0074744108545584E-2"/>
    <n v="0"/>
    <n v="1"/>
    <x v="8"/>
    <x v="0"/>
  </r>
  <r>
    <x v="62"/>
    <x v="59"/>
    <x v="0"/>
    <x v="0"/>
    <x v="3"/>
    <x v="4"/>
    <x v="62"/>
    <n v="11817.89"/>
    <n v="8"/>
    <x v="1"/>
    <x v="0"/>
    <n v="0.27205087476979739"/>
    <n v="0"/>
    <n v="0"/>
    <x v="0"/>
    <x v="1"/>
  </r>
  <r>
    <x v="63"/>
    <x v="60"/>
    <x v="4"/>
    <x v="8"/>
    <x v="1"/>
    <x v="1"/>
    <x v="63"/>
    <n v="-2572.36"/>
    <n v="6"/>
    <x v="0"/>
    <x v="0"/>
    <n v="-0.16168196103079824"/>
    <n v="15910"/>
    <n v="1"/>
    <x v="6"/>
    <x v="0"/>
  </r>
  <r>
    <x v="64"/>
    <x v="61"/>
    <x v="1"/>
    <x v="1"/>
    <x v="0"/>
    <x v="0"/>
    <x v="64"/>
    <n v="217.52"/>
    <n v="1"/>
    <x v="1"/>
    <x v="3"/>
    <n v="5.4901564866229179E-2"/>
    <n v="0"/>
    <n v="0"/>
    <x v="3"/>
    <x v="1"/>
  </r>
  <r>
    <x v="65"/>
    <x v="62"/>
    <x v="0"/>
    <x v="7"/>
    <x v="2"/>
    <x v="7"/>
    <x v="65"/>
    <n v="-8302.4599999999991"/>
    <n v="5"/>
    <x v="1"/>
    <x v="0"/>
    <n v="-0.17493226017150923"/>
    <n v="0"/>
    <n v="1"/>
    <x v="2"/>
    <x v="1"/>
  </r>
  <r>
    <x v="66"/>
    <x v="63"/>
    <x v="3"/>
    <x v="6"/>
    <x v="1"/>
    <x v="10"/>
    <x v="66"/>
    <n v="10622.53"/>
    <n v="10"/>
    <x v="2"/>
    <x v="3"/>
    <n v="0.25780336860498981"/>
    <n v="41204"/>
    <n v="0"/>
    <x v="4"/>
    <x v="0"/>
  </r>
  <r>
    <x v="67"/>
    <x v="64"/>
    <x v="0"/>
    <x v="0"/>
    <x v="0"/>
    <x v="0"/>
    <x v="67"/>
    <n v="-1826.05"/>
    <n v="7"/>
    <x v="0"/>
    <x v="3"/>
    <n v="-4.589795148925474E-2"/>
    <n v="0"/>
    <n v="1"/>
    <x v="11"/>
    <x v="0"/>
  </r>
  <r>
    <x v="68"/>
    <x v="65"/>
    <x v="1"/>
    <x v="2"/>
    <x v="1"/>
    <x v="1"/>
    <x v="68"/>
    <n v="-3881.39"/>
    <n v="5"/>
    <x v="1"/>
    <x v="1"/>
    <n v="-0.13209195480533623"/>
    <n v="29384"/>
    <n v="1"/>
    <x v="3"/>
    <x v="0"/>
  </r>
  <r>
    <x v="69"/>
    <x v="66"/>
    <x v="1"/>
    <x v="1"/>
    <x v="1"/>
    <x v="10"/>
    <x v="69"/>
    <n v="9070.7900000000009"/>
    <n v="2"/>
    <x v="1"/>
    <x v="1"/>
    <n v="0.32924827586206901"/>
    <n v="27550"/>
    <n v="0"/>
    <x v="1"/>
    <x v="0"/>
  </r>
  <r>
    <x v="70"/>
    <x v="67"/>
    <x v="3"/>
    <x v="5"/>
    <x v="0"/>
    <x v="5"/>
    <x v="70"/>
    <n v="-3882.84"/>
    <n v="1"/>
    <x v="2"/>
    <x v="1"/>
    <n v="-0.12551608210764506"/>
    <n v="0"/>
    <n v="1"/>
    <x v="3"/>
    <x v="0"/>
  </r>
  <r>
    <x v="71"/>
    <x v="68"/>
    <x v="4"/>
    <x v="9"/>
    <x v="1"/>
    <x v="8"/>
    <x v="71"/>
    <n v="7694.55"/>
    <n v="5"/>
    <x v="0"/>
    <x v="1"/>
    <n v="0.15933714356712431"/>
    <n v="48291"/>
    <n v="0"/>
    <x v="11"/>
    <x v="0"/>
  </r>
  <r>
    <x v="72"/>
    <x v="69"/>
    <x v="0"/>
    <x v="7"/>
    <x v="2"/>
    <x v="2"/>
    <x v="72"/>
    <n v="-2106.92"/>
    <n v="7"/>
    <x v="0"/>
    <x v="0"/>
    <n v="-8.2949606299212608E-2"/>
    <n v="0"/>
    <n v="1"/>
    <x v="9"/>
    <x v="0"/>
  </r>
  <r>
    <x v="73"/>
    <x v="70"/>
    <x v="0"/>
    <x v="7"/>
    <x v="2"/>
    <x v="2"/>
    <x v="73"/>
    <n v="3760.17"/>
    <n v="8"/>
    <x v="1"/>
    <x v="1"/>
    <n v="9.2348896038509709E-2"/>
    <n v="0"/>
    <n v="0"/>
    <x v="1"/>
    <x v="1"/>
  </r>
  <r>
    <x v="74"/>
    <x v="71"/>
    <x v="1"/>
    <x v="2"/>
    <x v="1"/>
    <x v="8"/>
    <x v="74"/>
    <n v="-1297.3800000000001"/>
    <n v="7"/>
    <x v="0"/>
    <x v="0"/>
    <n v="-0.14601913337084976"/>
    <n v="8885"/>
    <n v="1"/>
    <x v="3"/>
    <x v="0"/>
  </r>
  <r>
    <x v="75"/>
    <x v="72"/>
    <x v="2"/>
    <x v="3"/>
    <x v="3"/>
    <x v="4"/>
    <x v="75"/>
    <n v="508.6"/>
    <n v="7"/>
    <x v="1"/>
    <x v="3"/>
    <n v="0.21112494811124949"/>
    <n v="0"/>
    <n v="0"/>
    <x v="8"/>
    <x v="1"/>
  </r>
  <r>
    <x v="76"/>
    <x v="73"/>
    <x v="4"/>
    <x v="8"/>
    <x v="0"/>
    <x v="5"/>
    <x v="76"/>
    <n v="5774.32"/>
    <n v="2"/>
    <x v="2"/>
    <x v="3"/>
    <n v="0.20803862227986741"/>
    <n v="0"/>
    <n v="0"/>
    <x v="11"/>
    <x v="0"/>
  </r>
  <r>
    <x v="77"/>
    <x v="74"/>
    <x v="0"/>
    <x v="0"/>
    <x v="0"/>
    <x v="5"/>
    <x v="77"/>
    <n v="3411.23"/>
    <n v="2"/>
    <x v="1"/>
    <x v="1"/>
    <n v="0.16036244828883039"/>
    <n v="0"/>
    <n v="0"/>
    <x v="9"/>
    <x v="1"/>
  </r>
  <r>
    <x v="78"/>
    <x v="75"/>
    <x v="1"/>
    <x v="1"/>
    <x v="1"/>
    <x v="10"/>
    <x v="21"/>
    <n v="13519.47"/>
    <n v="8"/>
    <x v="0"/>
    <x v="0"/>
    <n v="0.31808272357245371"/>
    <n v="42503"/>
    <n v="0"/>
    <x v="8"/>
    <x v="1"/>
  </r>
  <r>
    <x v="79"/>
    <x v="76"/>
    <x v="4"/>
    <x v="8"/>
    <x v="0"/>
    <x v="0"/>
    <x v="78"/>
    <n v="-1779.41"/>
    <n v="3"/>
    <x v="0"/>
    <x v="1"/>
    <n v="-0.13491621806050497"/>
    <n v="0"/>
    <n v="1"/>
    <x v="7"/>
    <x v="1"/>
  </r>
  <r>
    <x v="80"/>
    <x v="77"/>
    <x v="4"/>
    <x v="9"/>
    <x v="3"/>
    <x v="11"/>
    <x v="79"/>
    <n v="1338.38"/>
    <n v="10"/>
    <x v="0"/>
    <x v="2"/>
    <n v="6.0111385582753203E-2"/>
    <n v="0"/>
    <n v="0"/>
    <x v="10"/>
    <x v="0"/>
  </r>
  <r>
    <x v="81"/>
    <x v="78"/>
    <x v="0"/>
    <x v="0"/>
    <x v="1"/>
    <x v="8"/>
    <x v="80"/>
    <n v="655.36"/>
    <n v="2"/>
    <x v="1"/>
    <x v="0"/>
    <n v="0.29140062249888843"/>
    <n v="2249"/>
    <n v="0"/>
    <x v="1"/>
    <x v="0"/>
  </r>
  <r>
    <x v="82"/>
    <x v="79"/>
    <x v="2"/>
    <x v="4"/>
    <x v="1"/>
    <x v="10"/>
    <x v="81"/>
    <n v="-8240.83"/>
    <n v="5"/>
    <x v="0"/>
    <x v="3"/>
    <n v="-0.17298858054494312"/>
    <n v="47638"/>
    <n v="1"/>
    <x v="10"/>
    <x v="0"/>
  </r>
  <r>
    <x v="83"/>
    <x v="80"/>
    <x v="0"/>
    <x v="7"/>
    <x v="1"/>
    <x v="10"/>
    <x v="82"/>
    <n v="373.99"/>
    <n v="2"/>
    <x v="1"/>
    <x v="1"/>
    <n v="0.22652331920048457"/>
    <n v="1651"/>
    <n v="0"/>
    <x v="1"/>
    <x v="1"/>
  </r>
  <r>
    <x v="84"/>
    <x v="81"/>
    <x v="1"/>
    <x v="1"/>
    <x v="2"/>
    <x v="2"/>
    <x v="83"/>
    <n v="872.4"/>
    <n v="7"/>
    <x v="2"/>
    <x v="1"/>
    <n v="3.3137083602385382E-2"/>
    <n v="0"/>
    <n v="0"/>
    <x v="8"/>
    <x v="0"/>
  </r>
  <r>
    <x v="85"/>
    <x v="82"/>
    <x v="2"/>
    <x v="4"/>
    <x v="1"/>
    <x v="8"/>
    <x v="84"/>
    <n v="3659.6"/>
    <n v="6"/>
    <x v="0"/>
    <x v="3"/>
    <n v="0.24235761589403973"/>
    <n v="15100"/>
    <n v="0"/>
    <x v="4"/>
    <x v="0"/>
  </r>
  <r>
    <x v="86"/>
    <x v="35"/>
    <x v="0"/>
    <x v="7"/>
    <x v="0"/>
    <x v="5"/>
    <x v="85"/>
    <n v="-5178.1400000000003"/>
    <n v="10"/>
    <x v="0"/>
    <x v="3"/>
    <n v="-0.120772944606414"/>
    <n v="0"/>
    <n v="1"/>
    <x v="10"/>
    <x v="1"/>
  </r>
  <r>
    <x v="87"/>
    <x v="83"/>
    <x v="2"/>
    <x v="4"/>
    <x v="3"/>
    <x v="11"/>
    <x v="86"/>
    <n v="74.150000000000006"/>
    <n v="7"/>
    <x v="1"/>
    <x v="1"/>
    <n v="4.9089705395564389E-3"/>
    <n v="0"/>
    <n v="0"/>
    <x v="9"/>
    <x v="0"/>
  </r>
  <r>
    <x v="88"/>
    <x v="84"/>
    <x v="2"/>
    <x v="4"/>
    <x v="2"/>
    <x v="7"/>
    <x v="87"/>
    <n v="6.16"/>
    <n v="3"/>
    <x v="2"/>
    <x v="0"/>
    <n v="3.976759199483538E-3"/>
    <n v="0"/>
    <n v="0"/>
    <x v="7"/>
    <x v="1"/>
  </r>
  <r>
    <x v="89"/>
    <x v="85"/>
    <x v="1"/>
    <x v="1"/>
    <x v="1"/>
    <x v="8"/>
    <x v="88"/>
    <n v="-3809.07"/>
    <n v="2"/>
    <x v="2"/>
    <x v="0"/>
    <n v="-0.1158370586625308"/>
    <n v="32883"/>
    <n v="1"/>
    <x v="11"/>
    <x v="0"/>
  </r>
  <r>
    <x v="90"/>
    <x v="86"/>
    <x v="0"/>
    <x v="7"/>
    <x v="2"/>
    <x v="7"/>
    <x v="89"/>
    <n v="1309.6400000000001"/>
    <n v="7"/>
    <x v="0"/>
    <x v="3"/>
    <n v="9.7060698139776191E-2"/>
    <n v="0"/>
    <n v="0"/>
    <x v="10"/>
    <x v="0"/>
  </r>
  <r>
    <x v="91"/>
    <x v="87"/>
    <x v="0"/>
    <x v="0"/>
    <x v="0"/>
    <x v="5"/>
    <x v="90"/>
    <n v="3691.13"/>
    <n v="2"/>
    <x v="1"/>
    <x v="2"/>
    <n v="0.2415977222149496"/>
    <n v="0"/>
    <n v="0"/>
    <x v="1"/>
    <x v="1"/>
  </r>
  <r>
    <x v="92"/>
    <x v="88"/>
    <x v="4"/>
    <x v="8"/>
    <x v="3"/>
    <x v="4"/>
    <x v="91"/>
    <n v="-1857.38"/>
    <n v="10"/>
    <x v="0"/>
    <x v="0"/>
    <n v="-0.17905909572929724"/>
    <n v="0"/>
    <n v="1"/>
    <x v="10"/>
    <x v="0"/>
  </r>
  <r>
    <x v="93"/>
    <x v="89"/>
    <x v="4"/>
    <x v="9"/>
    <x v="0"/>
    <x v="0"/>
    <x v="92"/>
    <n v="4326.76"/>
    <n v="2"/>
    <x v="1"/>
    <x v="0"/>
    <n v="8.8386002900741528E-2"/>
    <n v="0"/>
    <n v="0"/>
    <x v="1"/>
    <x v="0"/>
  </r>
  <r>
    <x v="94"/>
    <x v="11"/>
    <x v="2"/>
    <x v="4"/>
    <x v="1"/>
    <x v="8"/>
    <x v="93"/>
    <n v="561.89"/>
    <n v="2"/>
    <x v="2"/>
    <x v="2"/>
    <n v="0.12522620904836193"/>
    <n v="4487"/>
    <n v="0"/>
    <x v="7"/>
    <x v="0"/>
  </r>
  <r>
    <x v="95"/>
    <x v="90"/>
    <x v="0"/>
    <x v="0"/>
    <x v="3"/>
    <x v="9"/>
    <x v="94"/>
    <n v="975.08"/>
    <n v="4"/>
    <x v="0"/>
    <x v="0"/>
    <n v="0.33109677419354838"/>
    <n v="0"/>
    <n v="0"/>
    <x v="0"/>
    <x v="0"/>
  </r>
  <r>
    <x v="96"/>
    <x v="91"/>
    <x v="3"/>
    <x v="5"/>
    <x v="1"/>
    <x v="1"/>
    <x v="95"/>
    <n v="-1706.15"/>
    <n v="2"/>
    <x v="2"/>
    <x v="2"/>
    <n v="-5.0349701941804881E-2"/>
    <n v="33886"/>
    <n v="1"/>
    <x v="5"/>
    <x v="1"/>
  </r>
  <r>
    <x v="97"/>
    <x v="92"/>
    <x v="2"/>
    <x v="4"/>
    <x v="3"/>
    <x v="9"/>
    <x v="96"/>
    <n v="5123.3500000000004"/>
    <n v="9"/>
    <x v="2"/>
    <x v="2"/>
    <n v="0.33987992569988063"/>
    <n v="0"/>
    <n v="0"/>
    <x v="10"/>
    <x v="0"/>
  </r>
  <r>
    <x v="98"/>
    <x v="32"/>
    <x v="3"/>
    <x v="6"/>
    <x v="0"/>
    <x v="5"/>
    <x v="97"/>
    <n v="12348.87"/>
    <n v="6"/>
    <x v="1"/>
    <x v="2"/>
    <n v="0.25625378709275787"/>
    <n v="0"/>
    <n v="0"/>
    <x v="11"/>
    <x v="0"/>
  </r>
  <r>
    <x v="99"/>
    <x v="93"/>
    <x v="4"/>
    <x v="9"/>
    <x v="1"/>
    <x v="10"/>
    <x v="98"/>
    <n v="11216.9"/>
    <n v="7"/>
    <x v="1"/>
    <x v="2"/>
    <n v="0.23279787476910943"/>
    <n v="48183"/>
    <n v="0"/>
    <x v="7"/>
    <x v="0"/>
  </r>
  <r>
    <x v="100"/>
    <x v="94"/>
    <x v="3"/>
    <x v="6"/>
    <x v="3"/>
    <x v="9"/>
    <x v="99"/>
    <n v="6.07"/>
    <n v="1"/>
    <x v="2"/>
    <x v="0"/>
    <n v="1.0346003068007501E-3"/>
    <n v="0"/>
    <n v="0"/>
    <x v="10"/>
    <x v="0"/>
  </r>
  <r>
    <x v="101"/>
    <x v="95"/>
    <x v="3"/>
    <x v="5"/>
    <x v="3"/>
    <x v="4"/>
    <x v="100"/>
    <n v="6487.53"/>
    <n v="3"/>
    <x v="0"/>
    <x v="0"/>
    <n v="0.31331643002028398"/>
    <n v="0"/>
    <n v="0"/>
    <x v="7"/>
    <x v="0"/>
  </r>
  <r>
    <x v="102"/>
    <x v="96"/>
    <x v="1"/>
    <x v="2"/>
    <x v="0"/>
    <x v="0"/>
    <x v="101"/>
    <n v="6043.83"/>
    <n v="6"/>
    <x v="2"/>
    <x v="1"/>
    <n v="0.12830821161684783"/>
    <n v="0"/>
    <n v="0"/>
    <x v="1"/>
    <x v="1"/>
  </r>
  <r>
    <x v="103"/>
    <x v="97"/>
    <x v="4"/>
    <x v="9"/>
    <x v="2"/>
    <x v="7"/>
    <x v="102"/>
    <n v="-65.39"/>
    <n v="4"/>
    <x v="0"/>
    <x v="2"/>
    <n v="-2.4770815970906889E-3"/>
    <n v="0"/>
    <n v="1"/>
    <x v="5"/>
    <x v="1"/>
  </r>
  <r>
    <x v="104"/>
    <x v="98"/>
    <x v="2"/>
    <x v="3"/>
    <x v="2"/>
    <x v="7"/>
    <x v="103"/>
    <n v="2716.81"/>
    <n v="9"/>
    <x v="2"/>
    <x v="1"/>
    <n v="0.14485790455878433"/>
    <n v="0"/>
    <n v="0"/>
    <x v="5"/>
    <x v="1"/>
  </r>
  <r>
    <x v="105"/>
    <x v="99"/>
    <x v="4"/>
    <x v="9"/>
    <x v="3"/>
    <x v="4"/>
    <x v="104"/>
    <n v="1411.03"/>
    <n v="7"/>
    <x v="1"/>
    <x v="0"/>
    <n v="0.25161019971469328"/>
    <n v="0"/>
    <n v="0"/>
    <x v="9"/>
    <x v="0"/>
  </r>
  <r>
    <x v="106"/>
    <x v="100"/>
    <x v="0"/>
    <x v="0"/>
    <x v="1"/>
    <x v="10"/>
    <x v="105"/>
    <n v="-5003.83"/>
    <n v="5"/>
    <x v="1"/>
    <x v="2"/>
    <n v="-0.13632556872360713"/>
    <n v="36705"/>
    <n v="1"/>
    <x v="0"/>
    <x v="0"/>
  </r>
  <r>
    <x v="107"/>
    <x v="101"/>
    <x v="0"/>
    <x v="7"/>
    <x v="0"/>
    <x v="0"/>
    <x v="106"/>
    <n v="9838.2199999999993"/>
    <n v="6"/>
    <x v="2"/>
    <x v="1"/>
    <n v="0.29127842254855518"/>
    <n v="0"/>
    <n v="0"/>
    <x v="5"/>
    <x v="0"/>
  </r>
  <r>
    <x v="108"/>
    <x v="102"/>
    <x v="2"/>
    <x v="3"/>
    <x v="1"/>
    <x v="1"/>
    <x v="107"/>
    <n v="-755.4"/>
    <n v="4"/>
    <x v="0"/>
    <x v="2"/>
    <n v="-4.6913426903490249E-2"/>
    <n v="16102"/>
    <n v="1"/>
    <x v="5"/>
    <x v="0"/>
  </r>
  <r>
    <x v="109"/>
    <x v="103"/>
    <x v="3"/>
    <x v="6"/>
    <x v="1"/>
    <x v="8"/>
    <x v="108"/>
    <n v="1479.68"/>
    <n v="3"/>
    <x v="2"/>
    <x v="3"/>
    <n v="0.26055291424546578"/>
    <n v="5679"/>
    <n v="0"/>
    <x v="2"/>
    <x v="0"/>
  </r>
  <r>
    <x v="110"/>
    <x v="104"/>
    <x v="0"/>
    <x v="0"/>
    <x v="2"/>
    <x v="2"/>
    <x v="109"/>
    <n v="177.85"/>
    <n v="4"/>
    <x v="2"/>
    <x v="0"/>
    <n v="7.7918948521358156E-3"/>
    <n v="0"/>
    <n v="0"/>
    <x v="3"/>
    <x v="0"/>
  </r>
  <r>
    <x v="111"/>
    <x v="105"/>
    <x v="2"/>
    <x v="3"/>
    <x v="0"/>
    <x v="5"/>
    <x v="110"/>
    <n v="8878.5"/>
    <n v="7"/>
    <x v="1"/>
    <x v="1"/>
    <n v="0.22992955922722327"/>
    <n v="0"/>
    <n v="0"/>
    <x v="10"/>
    <x v="1"/>
  </r>
  <r>
    <x v="112"/>
    <x v="106"/>
    <x v="1"/>
    <x v="2"/>
    <x v="1"/>
    <x v="1"/>
    <x v="111"/>
    <n v="3100.56"/>
    <n v="3"/>
    <x v="2"/>
    <x v="1"/>
    <n v="0.30353010279001469"/>
    <n v="10215"/>
    <n v="0"/>
    <x v="9"/>
    <x v="0"/>
  </r>
  <r>
    <x v="113"/>
    <x v="107"/>
    <x v="2"/>
    <x v="4"/>
    <x v="2"/>
    <x v="7"/>
    <x v="112"/>
    <n v="9929.77"/>
    <n v="1"/>
    <x v="2"/>
    <x v="3"/>
    <n v="0.32349796383775858"/>
    <n v="0"/>
    <n v="0"/>
    <x v="6"/>
    <x v="0"/>
  </r>
  <r>
    <x v="114"/>
    <x v="108"/>
    <x v="0"/>
    <x v="7"/>
    <x v="3"/>
    <x v="4"/>
    <x v="113"/>
    <n v="13804.67"/>
    <n v="1"/>
    <x v="0"/>
    <x v="3"/>
    <n v="0.27770408368537519"/>
    <n v="0"/>
    <n v="0"/>
    <x v="8"/>
    <x v="0"/>
  </r>
  <r>
    <x v="115"/>
    <x v="109"/>
    <x v="0"/>
    <x v="7"/>
    <x v="0"/>
    <x v="5"/>
    <x v="114"/>
    <n v="6978.52"/>
    <n v="10"/>
    <x v="0"/>
    <x v="1"/>
    <n v="0.25135139028958364"/>
    <n v="0"/>
    <n v="0"/>
    <x v="10"/>
    <x v="1"/>
  </r>
  <r>
    <x v="116"/>
    <x v="73"/>
    <x v="2"/>
    <x v="3"/>
    <x v="3"/>
    <x v="9"/>
    <x v="115"/>
    <n v="3115.03"/>
    <n v="7"/>
    <x v="1"/>
    <x v="2"/>
    <n v="7.7922503502101267E-2"/>
    <n v="0"/>
    <n v="0"/>
    <x v="11"/>
    <x v="0"/>
  </r>
  <r>
    <x v="117"/>
    <x v="110"/>
    <x v="2"/>
    <x v="3"/>
    <x v="0"/>
    <x v="5"/>
    <x v="116"/>
    <n v="2744.75"/>
    <n v="8"/>
    <x v="0"/>
    <x v="3"/>
    <n v="0.17121514565529286"/>
    <n v="0"/>
    <n v="0"/>
    <x v="8"/>
    <x v="0"/>
  </r>
  <r>
    <x v="118"/>
    <x v="111"/>
    <x v="1"/>
    <x v="1"/>
    <x v="3"/>
    <x v="11"/>
    <x v="117"/>
    <n v="-625.41999999999996"/>
    <n v="2"/>
    <x v="2"/>
    <x v="1"/>
    <n v="-1.5910351319036353E-2"/>
    <n v="0"/>
    <n v="1"/>
    <x v="5"/>
    <x v="0"/>
  </r>
  <r>
    <x v="119"/>
    <x v="112"/>
    <x v="2"/>
    <x v="3"/>
    <x v="1"/>
    <x v="10"/>
    <x v="118"/>
    <n v="15498.65"/>
    <n v="10"/>
    <x v="2"/>
    <x v="3"/>
    <n v="0.32893966084428122"/>
    <n v="47117"/>
    <n v="0"/>
    <x v="9"/>
    <x v="0"/>
  </r>
  <r>
    <x v="120"/>
    <x v="113"/>
    <x v="2"/>
    <x v="4"/>
    <x v="0"/>
    <x v="0"/>
    <x v="119"/>
    <n v="14856.9"/>
    <n v="2"/>
    <x v="0"/>
    <x v="3"/>
    <n v="0.30413306038894572"/>
    <n v="0"/>
    <n v="0"/>
    <x v="11"/>
    <x v="0"/>
  </r>
  <r>
    <x v="121"/>
    <x v="64"/>
    <x v="0"/>
    <x v="7"/>
    <x v="1"/>
    <x v="10"/>
    <x v="120"/>
    <n v="8846.7000000000007"/>
    <n v="1"/>
    <x v="0"/>
    <x v="1"/>
    <n v="0.26723960850652489"/>
    <n v="33104"/>
    <n v="0"/>
    <x v="11"/>
    <x v="0"/>
  </r>
  <r>
    <x v="122"/>
    <x v="114"/>
    <x v="2"/>
    <x v="4"/>
    <x v="0"/>
    <x v="6"/>
    <x v="121"/>
    <n v="6007.66"/>
    <n v="1"/>
    <x v="2"/>
    <x v="2"/>
    <n v="0.12460147257077672"/>
    <n v="0"/>
    <n v="0"/>
    <x v="8"/>
    <x v="0"/>
  </r>
  <r>
    <x v="123"/>
    <x v="115"/>
    <x v="4"/>
    <x v="9"/>
    <x v="3"/>
    <x v="11"/>
    <x v="122"/>
    <n v="1112.3599999999999"/>
    <n v="9"/>
    <x v="2"/>
    <x v="2"/>
    <n v="0.19999280834232289"/>
    <n v="0"/>
    <n v="0"/>
    <x v="10"/>
    <x v="0"/>
  </r>
  <r>
    <x v="124"/>
    <x v="116"/>
    <x v="3"/>
    <x v="6"/>
    <x v="3"/>
    <x v="9"/>
    <x v="123"/>
    <n v="2528.6799999999998"/>
    <n v="7"/>
    <x v="1"/>
    <x v="1"/>
    <n v="0.34037959348499125"/>
    <n v="0"/>
    <n v="0"/>
    <x v="9"/>
    <x v="1"/>
  </r>
  <r>
    <x v="125"/>
    <x v="117"/>
    <x v="3"/>
    <x v="6"/>
    <x v="1"/>
    <x v="8"/>
    <x v="124"/>
    <n v="-4636.8900000000003"/>
    <n v="2"/>
    <x v="2"/>
    <x v="2"/>
    <n v="-0.12004582405633513"/>
    <n v="38626"/>
    <n v="1"/>
    <x v="8"/>
    <x v="1"/>
  </r>
  <r>
    <x v="126"/>
    <x v="118"/>
    <x v="1"/>
    <x v="2"/>
    <x v="0"/>
    <x v="6"/>
    <x v="125"/>
    <n v="1555.55"/>
    <n v="1"/>
    <x v="0"/>
    <x v="3"/>
    <n v="0.19971113108229555"/>
    <n v="0"/>
    <n v="0"/>
    <x v="8"/>
    <x v="1"/>
  </r>
  <r>
    <x v="127"/>
    <x v="119"/>
    <x v="1"/>
    <x v="2"/>
    <x v="3"/>
    <x v="4"/>
    <x v="126"/>
    <n v="-1844.94"/>
    <n v="4"/>
    <x v="2"/>
    <x v="3"/>
    <n v="-6.7147328577667781E-2"/>
    <n v="0"/>
    <n v="1"/>
    <x v="10"/>
    <x v="1"/>
  </r>
  <r>
    <x v="128"/>
    <x v="65"/>
    <x v="0"/>
    <x v="7"/>
    <x v="2"/>
    <x v="2"/>
    <x v="127"/>
    <n v="264.18"/>
    <n v="4"/>
    <x v="2"/>
    <x v="0"/>
    <n v="1.1826484018264841E-2"/>
    <n v="0"/>
    <n v="0"/>
    <x v="3"/>
    <x v="0"/>
  </r>
  <r>
    <x v="129"/>
    <x v="120"/>
    <x v="0"/>
    <x v="0"/>
    <x v="3"/>
    <x v="4"/>
    <x v="128"/>
    <n v="284.89"/>
    <n v="3"/>
    <x v="1"/>
    <x v="2"/>
    <n v="0.1257792494481236"/>
    <n v="0"/>
    <n v="0"/>
    <x v="11"/>
    <x v="1"/>
  </r>
  <r>
    <x v="130"/>
    <x v="121"/>
    <x v="3"/>
    <x v="6"/>
    <x v="3"/>
    <x v="11"/>
    <x v="129"/>
    <n v="3141.05"/>
    <n v="9"/>
    <x v="2"/>
    <x v="2"/>
    <n v="0.12785647413196566"/>
    <n v="0"/>
    <n v="0"/>
    <x v="5"/>
    <x v="0"/>
  </r>
  <r>
    <x v="131"/>
    <x v="122"/>
    <x v="2"/>
    <x v="4"/>
    <x v="0"/>
    <x v="6"/>
    <x v="130"/>
    <n v="-2453.27"/>
    <n v="6"/>
    <x v="2"/>
    <x v="3"/>
    <n v="-9.8445826645264842E-2"/>
    <n v="0"/>
    <n v="1"/>
    <x v="3"/>
    <x v="0"/>
  </r>
  <r>
    <x v="132"/>
    <x v="123"/>
    <x v="0"/>
    <x v="7"/>
    <x v="3"/>
    <x v="4"/>
    <x v="131"/>
    <n v="3982.61"/>
    <n v="8"/>
    <x v="1"/>
    <x v="3"/>
    <n v="0.15145883247765735"/>
    <n v="0"/>
    <n v="0"/>
    <x v="9"/>
    <x v="0"/>
  </r>
  <r>
    <x v="133"/>
    <x v="124"/>
    <x v="4"/>
    <x v="9"/>
    <x v="3"/>
    <x v="11"/>
    <x v="132"/>
    <n v="-4670.99"/>
    <n v="7"/>
    <x v="1"/>
    <x v="3"/>
    <n v="-0.18101805921562547"/>
    <n v="0"/>
    <n v="1"/>
    <x v="6"/>
    <x v="0"/>
  </r>
  <r>
    <x v="134"/>
    <x v="125"/>
    <x v="1"/>
    <x v="1"/>
    <x v="3"/>
    <x v="4"/>
    <x v="133"/>
    <n v="8966.07"/>
    <n v="1"/>
    <x v="0"/>
    <x v="0"/>
    <n v="0.25181345840588665"/>
    <n v="0"/>
    <n v="0"/>
    <x v="3"/>
    <x v="1"/>
  </r>
  <r>
    <x v="135"/>
    <x v="126"/>
    <x v="4"/>
    <x v="9"/>
    <x v="0"/>
    <x v="5"/>
    <x v="134"/>
    <n v="6642.77"/>
    <n v="3"/>
    <x v="1"/>
    <x v="3"/>
    <n v="0.15454412209478166"/>
    <n v="0"/>
    <n v="0"/>
    <x v="9"/>
    <x v="1"/>
  </r>
  <r>
    <x v="136"/>
    <x v="123"/>
    <x v="0"/>
    <x v="0"/>
    <x v="1"/>
    <x v="1"/>
    <x v="135"/>
    <n v="-385.61"/>
    <n v="4"/>
    <x v="1"/>
    <x v="0"/>
    <n v="-0.16073780741975824"/>
    <n v="2399"/>
    <n v="1"/>
    <x v="9"/>
    <x v="0"/>
  </r>
  <r>
    <x v="137"/>
    <x v="2"/>
    <x v="1"/>
    <x v="1"/>
    <x v="2"/>
    <x v="2"/>
    <x v="136"/>
    <n v="10522.75"/>
    <n v="8"/>
    <x v="1"/>
    <x v="3"/>
    <n v="0.23525039123630673"/>
    <n v="0"/>
    <n v="0"/>
    <x v="2"/>
    <x v="0"/>
  </r>
  <r>
    <x v="138"/>
    <x v="127"/>
    <x v="0"/>
    <x v="0"/>
    <x v="2"/>
    <x v="7"/>
    <x v="137"/>
    <n v="-2073.7199999999998"/>
    <n v="8"/>
    <x v="1"/>
    <x v="1"/>
    <n v="-4.6663366336633656E-2"/>
    <n v="0"/>
    <n v="1"/>
    <x v="7"/>
    <x v="0"/>
  </r>
  <r>
    <x v="139"/>
    <x v="128"/>
    <x v="1"/>
    <x v="2"/>
    <x v="0"/>
    <x v="5"/>
    <x v="138"/>
    <n v="11500.08"/>
    <n v="9"/>
    <x v="2"/>
    <x v="0"/>
    <n v="0.33275694444444442"/>
    <n v="0"/>
    <n v="0"/>
    <x v="7"/>
    <x v="1"/>
  </r>
  <r>
    <x v="140"/>
    <x v="129"/>
    <x v="1"/>
    <x v="1"/>
    <x v="0"/>
    <x v="5"/>
    <x v="139"/>
    <n v="-27.17"/>
    <n v="10"/>
    <x v="1"/>
    <x v="3"/>
    <n v="-1.0498454404945904E-2"/>
    <n v="0"/>
    <n v="1"/>
    <x v="5"/>
    <x v="1"/>
  </r>
  <r>
    <x v="141"/>
    <x v="120"/>
    <x v="4"/>
    <x v="8"/>
    <x v="2"/>
    <x v="3"/>
    <x v="140"/>
    <n v="827.46"/>
    <n v="8"/>
    <x v="2"/>
    <x v="3"/>
    <n v="0.10575920245398773"/>
    <n v="0"/>
    <n v="0"/>
    <x v="11"/>
    <x v="1"/>
  </r>
  <r>
    <x v="142"/>
    <x v="130"/>
    <x v="0"/>
    <x v="7"/>
    <x v="2"/>
    <x v="2"/>
    <x v="141"/>
    <n v="-2218.63"/>
    <n v="3"/>
    <x v="1"/>
    <x v="3"/>
    <n v="-6.3059716340277974E-2"/>
    <n v="0"/>
    <n v="1"/>
    <x v="6"/>
    <x v="1"/>
  </r>
  <r>
    <x v="143"/>
    <x v="131"/>
    <x v="2"/>
    <x v="4"/>
    <x v="0"/>
    <x v="6"/>
    <x v="142"/>
    <n v="8980.44"/>
    <n v="3"/>
    <x v="2"/>
    <x v="0"/>
    <n v="0.2048131000980683"/>
    <n v="0"/>
    <n v="0"/>
    <x v="6"/>
    <x v="0"/>
  </r>
  <r>
    <x v="144"/>
    <x v="132"/>
    <x v="3"/>
    <x v="5"/>
    <x v="3"/>
    <x v="11"/>
    <x v="143"/>
    <n v="149.63999999999999"/>
    <n v="2"/>
    <x v="0"/>
    <x v="3"/>
    <n v="3.1364493816809891E-2"/>
    <n v="0"/>
    <n v="0"/>
    <x v="11"/>
    <x v="1"/>
  </r>
  <r>
    <x v="145"/>
    <x v="133"/>
    <x v="3"/>
    <x v="5"/>
    <x v="0"/>
    <x v="0"/>
    <x v="144"/>
    <n v="-1157.58"/>
    <n v="5"/>
    <x v="2"/>
    <x v="1"/>
    <n v="-0.1145551707075705"/>
    <n v="0"/>
    <n v="1"/>
    <x v="11"/>
    <x v="1"/>
  </r>
  <r>
    <x v="146"/>
    <x v="134"/>
    <x v="4"/>
    <x v="9"/>
    <x v="0"/>
    <x v="5"/>
    <x v="145"/>
    <n v="289.91000000000003"/>
    <n v="9"/>
    <x v="0"/>
    <x v="2"/>
    <n v="9.4587275693311587E-2"/>
    <n v="0"/>
    <n v="0"/>
    <x v="3"/>
    <x v="1"/>
  </r>
  <r>
    <x v="147"/>
    <x v="135"/>
    <x v="1"/>
    <x v="2"/>
    <x v="1"/>
    <x v="8"/>
    <x v="146"/>
    <n v="366.51"/>
    <n v="10"/>
    <x v="2"/>
    <x v="0"/>
    <n v="1.7965295818832411E-2"/>
    <n v="20401"/>
    <n v="0"/>
    <x v="10"/>
    <x v="1"/>
  </r>
  <r>
    <x v="148"/>
    <x v="18"/>
    <x v="3"/>
    <x v="5"/>
    <x v="2"/>
    <x v="3"/>
    <x v="147"/>
    <n v="-7276.08"/>
    <n v="4"/>
    <x v="1"/>
    <x v="0"/>
    <n v="-0.16359932546374367"/>
    <n v="0"/>
    <n v="1"/>
    <x v="4"/>
    <x v="0"/>
  </r>
  <r>
    <x v="149"/>
    <x v="136"/>
    <x v="0"/>
    <x v="7"/>
    <x v="1"/>
    <x v="1"/>
    <x v="148"/>
    <n v="1220.45"/>
    <n v="8"/>
    <x v="1"/>
    <x v="1"/>
    <n v="0.16990811638591119"/>
    <n v="7183"/>
    <n v="0"/>
    <x v="8"/>
    <x v="1"/>
  </r>
  <r>
    <x v="150"/>
    <x v="8"/>
    <x v="1"/>
    <x v="2"/>
    <x v="3"/>
    <x v="4"/>
    <x v="149"/>
    <n v="11007.78"/>
    <n v="5"/>
    <x v="0"/>
    <x v="2"/>
    <n v="0.28080355092982323"/>
    <n v="0"/>
    <n v="0"/>
    <x v="6"/>
    <x v="0"/>
  </r>
  <r>
    <x v="151"/>
    <x v="137"/>
    <x v="0"/>
    <x v="0"/>
    <x v="1"/>
    <x v="10"/>
    <x v="150"/>
    <n v="8032.58"/>
    <n v="10"/>
    <x v="0"/>
    <x v="1"/>
    <n v="0.18326671229751312"/>
    <n v="43830"/>
    <n v="0"/>
    <x v="9"/>
    <x v="0"/>
  </r>
  <r>
    <x v="152"/>
    <x v="138"/>
    <x v="1"/>
    <x v="1"/>
    <x v="2"/>
    <x v="2"/>
    <x v="151"/>
    <n v="9876.4500000000007"/>
    <n v="5"/>
    <x v="0"/>
    <x v="0"/>
    <n v="0.27849227385517711"/>
    <n v="0"/>
    <n v="0"/>
    <x v="6"/>
    <x v="0"/>
  </r>
  <r>
    <x v="153"/>
    <x v="139"/>
    <x v="0"/>
    <x v="0"/>
    <x v="2"/>
    <x v="2"/>
    <x v="152"/>
    <n v="-6058.69"/>
    <n v="6"/>
    <x v="0"/>
    <x v="1"/>
    <n v="-0.19466296105898984"/>
    <n v="0"/>
    <n v="1"/>
    <x v="11"/>
    <x v="0"/>
  </r>
  <r>
    <x v="154"/>
    <x v="140"/>
    <x v="2"/>
    <x v="4"/>
    <x v="1"/>
    <x v="8"/>
    <x v="153"/>
    <n v="2425.9299999999998"/>
    <n v="4"/>
    <x v="0"/>
    <x v="3"/>
    <n v="0.19468180723858436"/>
    <n v="12461"/>
    <n v="0"/>
    <x v="11"/>
    <x v="0"/>
  </r>
  <r>
    <x v="155"/>
    <x v="15"/>
    <x v="1"/>
    <x v="2"/>
    <x v="2"/>
    <x v="3"/>
    <x v="154"/>
    <n v="3237.94"/>
    <n v="5"/>
    <x v="2"/>
    <x v="1"/>
    <n v="0.24702014037229172"/>
    <n v="0"/>
    <n v="0"/>
    <x v="4"/>
    <x v="1"/>
  </r>
  <r>
    <x v="156"/>
    <x v="136"/>
    <x v="1"/>
    <x v="2"/>
    <x v="0"/>
    <x v="6"/>
    <x v="155"/>
    <n v="1389.68"/>
    <n v="6"/>
    <x v="2"/>
    <x v="1"/>
    <n v="8.1054534849810442E-2"/>
    <n v="0"/>
    <n v="0"/>
    <x v="8"/>
    <x v="1"/>
  </r>
  <r>
    <x v="157"/>
    <x v="141"/>
    <x v="4"/>
    <x v="8"/>
    <x v="2"/>
    <x v="2"/>
    <x v="156"/>
    <n v="-466.31"/>
    <n v="1"/>
    <x v="0"/>
    <x v="2"/>
    <n v="-5.3445272206303726E-2"/>
    <n v="0"/>
    <n v="1"/>
    <x v="0"/>
    <x v="0"/>
  </r>
  <r>
    <x v="158"/>
    <x v="142"/>
    <x v="4"/>
    <x v="9"/>
    <x v="3"/>
    <x v="11"/>
    <x v="157"/>
    <n v="1694.99"/>
    <n v="3"/>
    <x v="1"/>
    <x v="2"/>
    <n v="0.13329584775086506"/>
    <n v="0"/>
    <n v="0"/>
    <x v="6"/>
    <x v="0"/>
  </r>
  <r>
    <x v="159"/>
    <x v="61"/>
    <x v="0"/>
    <x v="7"/>
    <x v="1"/>
    <x v="8"/>
    <x v="158"/>
    <n v="5252.71"/>
    <n v="8"/>
    <x v="0"/>
    <x v="2"/>
    <n v="0.24148170283192349"/>
    <n v="21752"/>
    <n v="0"/>
    <x v="3"/>
    <x v="1"/>
  </r>
  <r>
    <x v="160"/>
    <x v="116"/>
    <x v="3"/>
    <x v="6"/>
    <x v="1"/>
    <x v="8"/>
    <x v="159"/>
    <n v="3407.36"/>
    <n v="5"/>
    <x v="1"/>
    <x v="0"/>
    <n v="0.12422925477614118"/>
    <n v="27428"/>
    <n v="0"/>
    <x v="9"/>
    <x v="1"/>
  </r>
  <r>
    <x v="161"/>
    <x v="143"/>
    <x v="3"/>
    <x v="6"/>
    <x v="1"/>
    <x v="8"/>
    <x v="160"/>
    <n v="3574.42"/>
    <n v="7"/>
    <x v="1"/>
    <x v="3"/>
    <n v="0.17951084773001205"/>
    <n v="19912"/>
    <n v="0"/>
    <x v="10"/>
    <x v="0"/>
  </r>
  <r>
    <x v="162"/>
    <x v="144"/>
    <x v="3"/>
    <x v="5"/>
    <x v="3"/>
    <x v="9"/>
    <x v="161"/>
    <n v="3899.56"/>
    <n v="1"/>
    <x v="1"/>
    <x v="1"/>
    <n v="0.14499739718896407"/>
    <n v="0"/>
    <n v="0"/>
    <x v="3"/>
    <x v="1"/>
  </r>
  <r>
    <x v="163"/>
    <x v="145"/>
    <x v="4"/>
    <x v="8"/>
    <x v="2"/>
    <x v="7"/>
    <x v="162"/>
    <n v="1583.28"/>
    <n v="8"/>
    <x v="1"/>
    <x v="1"/>
    <n v="3.3914831633964526E-2"/>
    <n v="0"/>
    <n v="0"/>
    <x v="3"/>
    <x v="1"/>
  </r>
  <r>
    <x v="164"/>
    <x v="146"/>
    <x v="3"/>
    <x v="6"/>
    <x v="2"/>
    <x v="7"/>
    <x v="163"/>
    <n v="814.27"/>
    <n v="5"/>
    <x v="2"/>
    <x v="0"/>
    <n v="3.000479033090132E-2"/>
    <n v="0"/>
    <n v="0"/>
    <x v="6"/>
    <x v="1"/>
  </r>
  <r>
    <x v="165"/>
    <x v="15"/>
    <x v="4"/>
    <x v="9"/>
    <x v="3"/>
    <x v="9"/>
    <x v="164"/>
    <n v="1357.52"/>
    <n v="2"/>
    <x v="1"/>
    <x v="3"/>
    <n v="6.1579496484463599E-2"/>
    <n v="0"/>
    <n v="0"/>
    <x v="4"/>
    <x v="1"/>
  </r>
  <r>
    <x v="166"/>
    <x v="147"/>
    <x v="1"/>
    <x v="1"/>
    <x v="3"/>
    <x v="9"/>
    <x v="165"/>
    <n v="1842.25"/>
    <n v="9"/>
    <x v="0"/>
    <x v="0"/>
    <n v="0.16179957842965045"/>
    <n v="0"/>
    <n v="0"/>
    <x v="1"/>
    <x v="0"/>
  </r>
  <r>
    <x v="167"/>
    <x v="148"/>
    <x v="0"/>
    <x v="0"/>
    <x v="2"/>
    <x v="7"/>
    <x v="166"/>
    <n v="3561.7"/>
    <n v="7"/>
    <x v="2"/>
    <x v="3"/>
    <n v="0.16359085063384163"/>
    <n v="0"/>
    <n v="0"/>
    <x v="10"/>
    <x v="0"/>
  </r>
  <r>
    <x v="168"/>
    <x v="118"/>
    <x v="4"/>
    <x v="8"/>
    <x v="2"/>
    <x v="7"/>
    <x v="167"/>
    <n v="-649.29"/>
    <n v="5"/>
    <x v="1"/>
    <x v="2"/>
    <n v="-6.5844234864618184E-2"/>
    <n v="0"/>
    <n v="1"/>
    <x v="8"/>
    <x v="1"/>
  </r>
  <r>
    <x v="169"/>
    <x v="149"/>
    <x v="3"/>
    <x v="6"/>
    <x v="1"/>
    <x v="1"/>
    <x v="168"/>
    <n v="1265.29"/>
    <n v="4"/>
    <x v="2"/>
    <x v="0"/>
    <n v="0.30503616200578593"/>
    <n v="4148"/>
    <n v="0"/>
    <x v="8"/>
    <x v="1"/>
  </r>
  <r>
    <x v="170"/>
    <x v="150"/>
    <x v="4"/>
    <x v="9"/>
    <x v="3"/>
    <x v="4"/>
    <x v="169"/>
    <n v="-1629.98"/>
    <n v="10"/>
    <x v="1"/>
    <x v="1"/>
    <n v="-4.6900500661794325E-2"/>
    <n v="0"/>
    <n v="1"/>
    <x v="10"/>
    <x v="0"/>
  </r>
  <r>
    <x v="171"/>
    <x v="38"/>
    <x v="3"/>
    <x v="5"/>
    <x v="0"/>
    <x v="5"/>
    <x v="170"/>
    <n v="3634.02"/>
    <n v="2"/>
    <x v="0"/>
    <x v="2"/>
    <n v="7.9288285732987143E-2"/>
    <n v="0"/>
    <n v="0"/>
    <x v="2"/>
    <x v="1"/>
  </r>
  <r>
    <x v="172"/>
    <x v="75"/>
    <x v="2"/>
    <x v="4"/>
    <x v="3"/>
    <x v="11"/>
    <x v="171"/>
    <n v="-5247.45"/>
    <n v="3"/>
    <x v="1"/>
    <x v="1"/>
    <n v="-0.18488654781199351"/>
    <n v="0"/>
    <n v="1"/>
    <x v="8"/>
    <x v="1"/>
  </r>
  <r>
    <x v="173"/>
    <x v="151"/>
    <x v="0"/>
    <x v="0"/>
    <x v="2"/>
    <x v="7"/>
    <x v="172"/>
    <n v="-1800.9"/>
    <n v="3"/>
    <x v="0"/>
    <x v="3"/>
    <n v="-0.19956781914893618"/>
    <n v="0"/>
    <n v="1"/>
    <x v="8"/>
    <x v="1"/>
  </r>
  <r>
    <x v="174"/>
    <x v="152"/>
    <x v="0"/>
    <x v="0"/>
    <x v="0"/>
    <x v="5"/>
    <x v="173"/>
    <n v="100.65"/>
    <n v="4"/>
    <x v="2"/>
    <x v="0"/>
    <n v="8.1392527899078124E-3"/>
    <n v="0"/>
    <n v="0"/>
    <x v="9"/>
    <x v="1"/>
  </r>
  <r>
    <x v="175"/>
    <x v="153"/>
    <x v="4"/>
    <x v="8"/>
    <x v="0"/>
    <x v="5"/>
    <x v="174"/>
    <n v="173.14"/>
    <n v="10"/>
    <x v="1"/>
    <x v="3"/>
    <n v="6.8272870662460558E-2"/>
    <n v="0"/>
    <n v="0"/>
    <x v="5"/>
    <x v="0"/>
  </r>
  <r>
    <x v="176"/>
    <x v="154"/>
    <x v="2"/>
    <x v="4"/>
    <x v="0"/>
    <x v="6"/>
    <x v="175"/>
    <n v="-1141.8699999999999"/>
    <n v="3"/>
    <x v="0"/>
    <x v="1"/>
    <n v="-4.1678650947183996E-2"/>
    <n v="0"/>
    <n v="1"/>
    <x v="1"/>
    <x v="0"/>
  </r>
  <r>
    <x v="177"/>
    <x v="155"/>
    <x v="2"/>
    <x v="3"/>
    <x v="0"/>
    <x v="6"/>
    <x v="176"/>
    <n v="-6637.71"/>
    <n v="4"/>
    <x v="0"/>
    <x v="2"/>
    <n v="-0.16055220956389232"/>
    <n v="0"/>
    <n v="1"/>
    <x v="8"/>
    <x v="1"/>
  </r>
  <r>
    <x v="178"/>
    <x v="33"/>
    <x v="4"/>
    <x v="8"/>
    <x v="1"/>
    <x v="1"/>
    <x v="177"/>
    <n v="-2652.26"/>
    <n v="10"/>
    <x v="1"/>
    <x v="3"/>
    <n v="-0.17000576886097046"/>
    <n v="15601"/>
    <n v="1"/>
    <x v="4"/>
    <x v="0"/>
  </r>
  <r>
    <x v="179"/>
    <x v="156"/>
    <x v="3"/>
    <x v="5"/>
    <x v="0"/>
    <x v="5"/>
    <x v="178"/>
    <n v="2309.23"/>
    <n v="2"/>
    <x v="2"/>
    <x v="1"/>
    <n v="4.722641470846882E-2"/>
    <n v="0"/>
    <n v="0"/>
    <x v="9"/>
    <x v="1"/>
  </r>
  <r>
    <x v="180"/>
    <x v="116"/>
    <x v="4"/>
    <x v="8"/>
    <x v="1"/>
    <x v="8"/>
    <x v="179"/>
    <n v="581.41999999999996"/>
    <n v="8"/>
    <x v="2"/>
    <x v="0"/>
    <n v="2.7010127287930872E-2"/>
    <n v="21526"/>
    <n v="0"/>
    <x v="9"/>
    <x v="1"/>
  </r>
  <r>
    <x v="181"/>
    <x v="157"/>
    <x v="2"/>
    <x v="3"/>
    <x v="2"/>
    <x v="2"/>
    <x v="180"/>
    <n v="7497.43"/>
    <n v="4"/>
    <x v="1"/>
    <x v="1"/>
    <n v="0.27738466091975289"/>
    <n v="0"/>
    <n v="0"/>
    <x v="6"/>
    <x v="1"/>
  </r>
  <r>
    <x v="182"/>
    <x v="158"/>
    <x v="3"/>
    <x v="6"/>
    <x v="1"/>
    <x v="10"/>
    <x v="181"/>
    <n v="-704.76"/>
    <n v="9"/>
    <x v="0"/>
    <x v="1"/>
    <n v="-3.0992084432717677E-2"/>
    <n v="22740"/>
    <n v="1"/>
    <x v="3"/>
    <x v="1"/>
  </r>
  <r>
    <x v="183"/>
    <x v="159"/>
    <x v="1"/>
    <x v="1"/>
    <x v="0"/>
    <x v="6"/>
    <x v="182"/>
    <n v="468.66"/>
    <n v="2"/>
    <x v="2"/>
    <x v="3"/>
    <n v="4.0450543759709995E-2"/>
    <n v="0"/>
    <n v="0"/>
    <x v="0"/>
    <x v="1"/>
  </r>
  <r>
    <x v="184"/>
    <x v="113"/>
    <x v="3"/>
    <x v="6"/>
    <x v="2"/>
    <x v="2"/>
    <x v="183"/>
    <n v="-5526.1"/>
    <n v="5"/>
    <x v="2"/>
    <x v="3"/>
    <n v="-0.12983342339590725"/>
    <n v="0"/>
    <n v="1"/>
    <x v="11"/>
    <x v="0"/>
  </r>
  <r>
    <x v="185"/>
    <x v="160"/>
    <x v="4"/>
    <x v="9"/>
    <x v="2"/>
    <x v="7"/>
    <x v="184"/>
    <n v="-5264.41"/>
    <n v="7"/>
    <x v="0"/>
    <x v="3"/>
    <n v="-0.19196360851808633"/>
    <n v="0"/>
    <n v="1"/>
    <x v="9"/>
    <x v="0"/>
  </r>
  <r>
    <x v="186"/>
    <x v="161"/>
    <x v="1"/>
    <x v="2"/>
    <x v="3"/>
    <x v="9"/>
    <x v="185"/>
    <n v="-6582.1"/>
    <n v="4"/>
    <x v="1"/>
    <x v="1"/>
    <n v="-0.17454058497520619"/>
    <n v="0"/>
    <n v="1"/>
    <x v="10"/>
    <x v="1"/>
  </r>
  <r>
    <x v="187"/>
    <x v="162"/>
    <x v="0"/>
    <x v="7"/>
    <x v="3"/>
    <x v="11"/>
    <x v="186"/>
    <n v="8810.83"/>
    <n v="3"/>
    <x v="2"/>
    <x v="0"/>
    <n v="0.33341519715431772"/>
    <n v="0"/>
    <n v="0"/>
    <x v="5"/>
    <x v="1"/>
  </r>
  <r>
    <x v="188"/>
    <x v="163"/>
    <x v="2"/>
    <x v="3"/>
    <x v="0"/>
    <x v="0"/>
    <x v="187"/>
    <n v="900.34"/>
    <n v="4"/>
    <x v="0"/>
    <x v="0"/>
    <n v="7.0664782984067184E-2"/>
    <n v="0"/>
    <n v="0"/>
    <x v="0"/>
    <x v="0"/>
  </r>
  <r>
    <x v="189"/>
    <x v="164"/>
    <x v="0"/>
    <x v="7"/>
    <x v="3"/>
    <x v="11"/>
    <x v="188"/>
    <n v="1657"/>
    <n v="6"/>
    <x v="0"/>
    <x v="1"/>
    <n v="0.12710954280454126"/>
    <n v="0"/>
    <n v="0"/>
    <x v="9"/>
    <x v="1"/>
  </r>
  <r>
    <x v="190"/>
    <x v="165"/>
    <x v="1"/>
    <x v="1"/>
    <x v="3"/>
    <x v="9"/>
    <x v="189"/>
    <n v="3095.73"/>
    <n v="8"/>
    <x v="2"/>
    <x v="3"/>
    <n v="0.18012043986734161"/>
    <n v="0"/>
    <n v="0"/>
    <x v="4"/>
    <x v="1"/>
  </r>
  <r>
    <x v="191"/>
    <x v="166"/>
    <x v="2"/>
    <x v="4"/>
    <x v="0"/>
    <x v="6"/>
    <x v="190"/>
    <n v="-6413.55"/>
    <n v="10"/>
    <x v="2"/>
    <x v="0"/>
    <n v="-0.15680667954328745"/>
    <n v="0"/>
    <n v="1"/>
    <x v="3"/>
    <x v="1"/>
  </r>
  <r>
    <x v="192"/>
    <x v="167"/>
    <x v="2"/>
    <x v="4"/>
    <x v="2"/>
    <x v="7"/>
    <x v="191"/>
    <n v="5242.89"/>
    <n v="8"/>
    <x v="2"/>
    <x v="0"/>
    <n v="0.1465108285594523"/>
    <n v="0"/>
    <n v="0"/>
    <x v="0"/>
    <x v="1"/>
  </r>
  <r>
    <x v="193"/>
    <x v="168"/>
    <x v="3"/>
    <x v="5"/>
    <x v="0"/>
    <x v="0"/>
    <x v="192"/>
    <n v="5.33"/>
    <n v="7"/>
    <x v="1"/>
    <x v="0"/>
    <n v="5.0713606089438628E-3"/>
    <n v="0"/>
    <n v="0"/>
    <x v="5"/>
    <x v="0"/>
  </r>
  <r>
    <x v="194"/>
    <x v="169"/>
    <x v="3"/>
    <x v="6"/>
    <x v="1"/>
    <x v="10"/>
    <x v="193"/>
    <n v="-480.46"/>
    <n v="8"/>
    <x v="0"/>
    <x v="3"/>
    <n v="-6.2082956454322262E-2"/>
    <n v="7739"/>
    <n v="1"/>
    <x v="2"/>
    <x v="0"/>
  </r>
  <r>
    <x v="195"/>
    <x v="170"/>
    <x v="1"/>
    <x v="2"/>
    <x v="0"/>
    <x v="6"/>
    <x v="194"/>
    <n v="6719.49"/>
    <n v="8"/>
    <x v="2"/>
    <x v="1"/>
    <n v="0.1385947651754223"/>
    <n v="0"/>
    <n v="0"/>
    <x v="4"/>
    <x v="1"/>
  </r>
  <r>
    <x v="196"/>
    <x v="171"/>
    <x v="2"/>
    <x v="4"/>
    <x v="1"/>
    <x v="8"/>
    <x v="195"/>
    <n v="-1608.25"/>
    <n v="9"/>
    <x v="1"/>
    <x v="1"/>
    <n v="-0.1057780847145488"/>
    <n v="15204"/>
    <n v="1"/>
    <x v="0"/>
    <x v="0"/>
  </r>
  <r>
    <x v="197"/>
    <x v="113"/>
    <x v="2"/>
    <x v="4"/>
    <x v="2"/>
    <x v="3"/>
    <x v="196"/>
    <n v="84.29"/>
    <n v="7"/>
    <x v="1"/>
    <x v="1"/>
    <n v="0.20608801955990222"/>
    <n v="0"/>
    <n v="0"/>
    <x v="11"/>
    <x v="0"/>
  </r>
  <r>
    <x v="198"/>
    <x v="172"/>
    <x v="3"/>
    <x v="6"/>
    <x v="1"/>
    <x v="10"/>
    <x v="197"/>
    <n v="4020.55"/>
    <n v="8"/>
    <x v="2"/>
    <x v="0"/>
    <n v="0.23658644227374367"/>
    <n v="16994"/>
    <n v="0"/>
    <x v="6"/>
    <x v="0"/>
  </r>
  <r>
    <x v="199"/>
    <x v="173"/>
    <x v="0"/>
    <x v="0"/>
    <x v="1"/>
    <x v="10"/>
    <x v="198"/>
    <n v="-81.150000000000006"/>
    <n v="7"/>
    <x v="1"/>
    <x v="3"/>
    <n v="-3.2504205719778904E-3"/>
    <n v="24966"/>
    <n v="1"/>
    <x v="7"/>
    <x v="0"/>
  </r>
  <r>
    <x v="200"/>
    <x v="174"/>
    <x v="4"/>
    <x v="9"/>
    <x v="1"/>
    <x v="8"/>
    <x v="199"/>
    <n v="9497.5300000000007"/>
    <n v="4"/>
    <x v="0"/>
    <x v="3"/>
    <n v="0.33576787103160577"/>
    <n v="28286"/>
    <n v="0"/>
    <x v="2"/>
    <x v="0"/>
  </r>
  <r>
    <x v="201"/>
    <x v="175"/>
    <x v="0"/>
    <x v="0"/>
    <x v="2"/>
    <x v="3"/>
    <x v="200"/>
    <n v="1890.53"/>
    <n v="6"/>
    <x v="0"/>
    <x v="2"/>
    <n v="5.1014058663212715E-2"/>
    <n v="0"/>
    <n v="0"/>
    <x v="2"/>
    <x v="0"/>
  </r>
  <r>
    <x v="202"/>
    <x v="176"/>
    <x v="1"/>
    <x v="1"/>
    <x v="0"/>
    <x v="5"/>
    <x v="201"/>
    <n v="6778.91"/>
    <n v="5"/>
    <x v="0"/>
    <x v="0"/>
    <n v="0.31935318226786641"/>
    <n v="0"/>
    <n v="0"/>
    <x v="9"/>
    <x v="1"/>
  </r>
  <r>
    <x v="203"/>
    <x v="177"/>
    <x v="1"/>
    <x v="1"/>
    <x v="1"/>
    <x v="1"/>
    <x v="202"/>
    <n v="637.86"/>
    <n v="10"/>
    <x v="2"/>
    <x v="1"/>
    <n v="1.6466427446627255E-2"/>
    <n v="38737"/>
    <n v="0"/>
    <x v="11"/>
    <x v="1"/>
  </r>
  <r>
    <x v="204"/>
    <x v="84"/>
    <x v="3"/>
    <x v="5"/>
    <x v="2"/>
    <x v="2"/>
    <x v="203"/>
    <n v="-4336.87"/>
    <n v="9"/>
    <x v="2"/>
    <x v="3"/>
    <n v="-0.12568816113606723"/>
    <n v="0"/>
    <n v="1"/>
    <x v="7"/>
    <x v="1"/>
  </r>
  <r>
    <x v="205"/>
    <x v="178"/>
    <x v="4"/>
    <x v="9"/>
    <x v="2"/>
    <x v="7"/>
    <x v="204"/>
    <n v="1444.79"/>
    <n v="10"/>
    <x v="1"/>
    <x v="3"/>
    <n v="8.3945732380454358E-2"/>
    <n v="0"/>
    <n v="0"/>
    <x v="8"/>
    <x v="0"/>
  </r>
  <r>
    <x v="206"/>
    <x v="179"/>
    <x v="0"/>
    <x v="0"/>
    <x v="2"/>
    <x v="7"/>
    <x v="205"/>
    <n v="1030.95"/>
    <n v="3"/>
    <x v="2"/>
    <x v="1"/>
    <n v="0.2432633317602643"/>
    <n v="0"/>
    <n v="0"/>
    <x v="0"/>
    <x v="1"/>
  </r>
  <r>
    <x v="207"/>
    <x v="112"/>
    <x v="1"/>
    <x v="1"/>
    <x v="2"/>
    <x v="3"/>
    <x v="206"/>
    <n v="8824.58"/>
    <n v="10"/>
    <x v="1"/>
    <x v="1"/>
    <n v="0.24398186292128618"/>
    <n v="0"/>
    <n v="0"/>
    <x v="9"/>
    <x v="0"/>
  </r>
  <r>
    <x v="208"/>
    <x v="130"/>
    <x v="2"/>
    <x v="4"/>
    <x v="1"/>
    <x v="8"/>
    <x v="207"/>
    <n v="2976.95"/>
    <n v="1"/>
    <x v="1"/>
    <x v="0"/>
    <n v="8.4220725945624797E-2"/>
    <n v="35347"/>
    <n v="0"/>
    <x v="6"/>
    <x v="1"/>
  </r>
  <r>
    <x v="209"/>
    <x v="70"/>
    <x v="1"/>
    <x v="1"/>
    <x v="3"/>
    <x v="4"/>
    <x v="208"/>
    <n v="-7117.9"/>
    <n v="7"/>
    <x v="2"/>
    <x v="2"/>
    <n v="-0.1750461107149005"/>
    <n v="0"/>
    <n v="1"/>
    <x v="1"/>
    <x v="1"/>
  </r>
  <r>
    <x v="210"/>
    <x v="180"/>
    <x v="0"/>
    <x v="7"/>
    <x v="3"/>
    <x v="11"/>
    <x v="209"/>
    <n v="683.47"/>
    <n v="2"/>
    <x v="1"/>
    <x v="0"/>
    <n v="2.5765069551777434E-2"/>
    <n v="0"/>
    <n v="0"/>
    <x v="0"/>
    <x v="1"/>
  </r>
  <r>
    <x v="211"/>
    <x v="181"/>
    <x v="2"/>
    <x v="4"/>
    <x v="0"/>
    <x v="6"/>
    <x v="210"/>
    <n v="3304.51"/>
    <n v="1"/>
    <x v="2"/>
    <x v="2"/>
    <n v="6.6168278568711089E-2"/>
    <n v="0"/>
    <n v="0"/>
    <x v="1"/>
    <x v="0"/>
  </r>
  <r>
    <x v="212"/>
    <x v="182"/>
    <x v="1"/>
    <x v="2"/>
    <x v="0"/>
    <x v="5"/>
    <x v="211"/>
    <n v="9545.61"/>
    <n v="5"/>
    <x v="2"/>
    <x v="1"/>
    <n v="0.26533272181454304"/>
    <n v="0"/>
    <n v="0"/>
    <x v="9"/>
    <x v="0"/>
  </r>
  <r>
    <x v="213"/>
    <x v="95"/>
    <x v="3"/>
    <x v="5"/>
    <x v="0"/>
    <x v="6"/>
    <x v="212"/>
    <n v="9541.64"/>
    <n v="2"/>
    <x v="0"/>
    <x v="3"/>
    <n v="0.21259864976270582"/>
    <n v="0"/>
    <n v="0"/>
    <x v="7"/>
    <x v="0"/>
  </r>
  <r>
    <x v="214"/>
    <x v="100"/>
    <x v="3"/>
    <x v="5"/>
    <x v="1"/>
    <x v="1"/>
    <x v="213"/>
    <n v="-644.41999999999996"/>
    <n v="1"/>
    <x v="1"/>
    <x v="1"/>
    <n v="-2.9702249262536871E-2"/>
    <n v="21696"/>
    <n v="1"/>
    <x v="0"/>
    <x v="0"/>
  </r>
  <r>
    <x v="215"/>
    <x v="18"/>
    <x v="0"/>
    <x v="7"/>
    <x v="1"/>
    <x v="1"/>
    <x v="214"/>
    <n v="-848.49"/>
    <n v="9"/>
    <x v="2"/>
    <x v="1"/>
    <n v="-4.907970846830171E-2"/>
    <n v="17288"/>
    <n v="1"/>
    <x v="4"/>
    <x v="0"/>
  </r>
  <r>
    <x v="216"/>
    <x v="3"/>
    <x v="0"/>
    <x v="0"/>
    <x v="3"/>
    <x v="11"/>
    <x v="215"/>
    <n v="6651.2"/>
    <n v="10"/>
    <x v="1"/>
    <x v="0"/>
    <n v="0.23223463687150836"/>
    <n v="0"/>
    <n v="0"/>
    <x v="3"/>
    <x v="1"/>
  </r>
  <r>
    <x v="217"/>
    <x v="183"/>
    <x v="4"/>
    <x v="8"/>
    <x v="3"/>
    <x v="9"/>
    <x v="216"/>
    <n v="71.11"/>
    <n v="5"/>
    <x v="0"/>
    <x v="0"/>
    <n v="3.9352517985611513E-2"/>
    <n v="0"/>
    <n v="0"/>
    <x v="11"/>
    <x v="1"/>
  </r>
  <r>
    <x v="218"/>
    <x v="82"/>
    <x v="2"/>
    <x v="3"/>
    <x v="1"/>
    <x v="10"/>
    <x v="217"/>
    <n v="10229.6"/>
    <n v="6"/>
    <x v="2"/>
    <x v="0"/>
    <n v="0.28299997233518687"/>
    <n v="36147"/>
    <n v="0"/>
    <x v="4"/>
    <x v="0"/>
  </r>
  <r>
    <x v="219"/>
    <x v="184"/>
    <x v="2"/>
    <x v="3"/>
    <x v="0"/>
    <x v="0"/>
    <x v="218"/>
    <n v="3853.35"/>
    <n v="8"/>
    <x v="1"/>
    <x v="0"/>
    <n v="7.7872198532829451E-2"/>
    <n v="0"/>
    <n v="0"/>
    <x v="9"/>
    <x v="1"/>
  </r>
  <r>
    <x v="220"/>
    <x v="185"/>
    <x v="2"/>
    <x v="4"/>
    <x v="3"/>
    <x v="9"/>
    <x v="219"/>
    <n v="9562.35"/>
    <n v="3"/>
    <x v="0"/>
    <x v="0"/>
    <n v="0.22771295215869311"/>
    <n v="0"/>
    <n v="0"/>
    <x v="8"/>
    <x v="1"/>
  </r>
  <r>
    <x v="221"/>
    <x v="186"/>
    <x v="4"/>
    <x v="9"/>
    <x v="3"/>
    <x v="9"/>
    <x v="220"/>
    <n v="800.15"/>
    <n v="10"/>
    <x v="2"/>
    <x v="3"/>
    <n v="4.8968788249694001E-2"/>
    <n v="0"/>
    <n v="0"/>
    <x v="10"/>
    <x v="1"/>
  </r>
  <r>
    <x v="222"/>
    <x v="187"/>
    <x v="4"/>
    <x v="9"/>
    <x v="1"/>
    <x v="1"/>
    <x v="221"/>
    <n v="3753.84"/>
    <n v="4"/>
    <x v="1"/>
    <x v="2"/>
    <n v="0.12813489896231567"/>
    <n v="29296"/>
    <n v="0"/>
    <x v="2"/>
    <x v="0"/>
  </r>
  <r>
    <x v="223"/>
    <x v="66"/>
    <x v="0"/>
    <x v="7"/>
    <x v="2"/>
    <x v="7"/>
    <x v="222"/>
    <n v="-5317.38"/>
    <n v="2"/>
    <x v="0"/>
    <x v="3"/>
    <n v="-0.1425150759829541"/>
    <n v="0"/>
    <n v="1"/>
    <x v="1"/>
    <x v="0"/>
  </r>
  <r>
    <x v="224"/>
    <x v="188"/>
    <x v="3"/>
    <x v="6"/>
    <x v="3"/>
    <x v="9"/>
    <x v="223"/>
    <n v="-3006.06"/>
    <n v="5"/>
    <x v="1"/>
    <x v="0"/>
    <n v="-9.2103070041056431E-2"/>
    <n v="0"/>
    <n v="1"/>
    <x v="0"/>
    <x v="0"/>
  </r>
  <r>
    <x v="225"/>
    <x v="189"/>
    <x v="0"/>
    <x v="0"/>
    <x v="3"/>
    <x v="11"/>
    <x v="224"/>
    <n v="11085.88"/>
    <n v="5"/>
    <x v="0"/>
    <x v="1"/>
    <n v="0.22173977397739772"/>
    <n v="0"/>
    <n v="0"/>
    <x v="5"/>
    <x v="1"/>
  </r>
  <r>
    <x v="226"/>
    <x v="190"/>
    <x v="3"/>
    <x v="5"/>
    <x v="3"/>
    <x v="11"/>
    <x v="225"/>
    <n v="1445.66"/>
    <n v="4"/>
    <x v="0"/>
    <x v="1"/>
    <n v="0.14610005053057101"/>
    <n v="0"/>
    <n v="0"/>
    <x v="7"/>
    <x v="1"/>
  </r>
  <r>
    <x v="227"/>
    <x v="191"/>
    <x v="1"/>
    <x v="1"/>
    <x v="1"/>
    <x v="8"/>
    <x v="226"/>
    <n v="8176.68"/>
    <n v="3"/>
    <x v="1"/>
    <x v="2"/>
    <n v="0.1892969093645098"/>
    <n v="43195"/>
    <n v="0"/>
    <x v="2"/>
    <x v="1"/>
  </r>
  <r>
    <x v="228"/>
    <x v="117"/>
    <x v="2"/>
    <x v="3"/>
    <x v="3"/>
    <x v="4"/>
    <x v="227"/>
    <n v="618.38"/>
    <n v="9"/>
    <x v="0"/>
    <x v="0"/>
    <n v="5.2004036666386345E-2"/>
    <n v="0"/>
    <n v="0"/>
    <x v="8"/>
    <x v="1"/>
  </r>
  <r>
    <x v="229"/>
    <x v="192"/>
    <x v="3"/>
    <x v="5"/>
    <x v="0"/>
    <x v="6"/>
    <x v="228"/>
    <n v="6615.39"/>
    <n v="5"/>
    <x v="2"/>
    <x v="3"/>
    <n v="0.19419903126376048"/>
    <n v="0"/>
    <n v="0"/>
    <x v="8"/>
    <x v="0"/>
  </r>
  <r>
    <x v="230"/>
    <x v="193"/>
    <x v="4"/>
    <x v="8"/>
    <x v="2"/>
    <x v="3"/>
    <x v="229"/>
    <n v="-5135.47"/>
    <n v="2"/>
    <x v="2"/>
    <x v="3"/>
    <n v="-0.18518210010096639"/>
    <n v="0"/>
    <n v="1"/>
    <x v="9"/>
    <x v="1"/>
  </r>
  <r>
    <x v="231"/>
    <x v="194"/>
    <x v="3"/>
    <x v="6"/>
    <x v="1"/>
    <x v="8"/>
    <x v="230"/>
    <n v="2293.67"/>
    <n v="6"/>
    <x v="0"/>
    <x v="0"/>
    <n v="0.26792080364443405"/>
    <n v="8561"/>
    <n v="0"/>
    <x v="3"/>
    <x v="0"/>
  </r>
  <r>
    <x v="232"/>
    <x v="195"/>
    <x v="4"/>
    <x v="9"/>
    <x v="3"/>
    <x v="4"/>
    <x v="231"/>
    <n v="-1721.06"/>
    <n v="4"/>
    <x v="0"/>
    <x v="2"/>
    <n v="-3.6886707531398687E-2"/>
    <n v="0"/>
    <n v="1"/>
    <x v="0"/>
    <x v="1"/>
  </r>
  <r>
    <x v="233"/>
    <x v="196"/>
    <x v="2"/>
    <x v="3"/>
    <x v="2"/>
    <x v="7"/>
    <x v="232"/>
    <n v="364.85"/>
    <n v="2"/>
    <x v="2"/>
    <x v="3"/>
    <n v="1.2263865546218488E-2"/>
    <n v="0"/>
    <n v="0"/>
    <x v="6"/>
    <x v="1"/>
  </r>
  <r>
    <x v="234"/>
    <x v="197"/>
    <x v="4"/>
    <x v="8"/>
    <x v="3"/>
    <x v="11"/>
    <x v="233"/>
    <n v="11519.46"/>
    <n v="5"/>
    <x v="0"/>
    <x v="3"/>
    <n v="0.3497740936418291"/>
    <n v="0"/>
    <n v="0"/>
    <x v="2"/>
    <x v="1"/>
  </r>
  <r>
    <x v="235"/>
    <x v="198"/>
    <x v="3"/>
    <x v="6"/>
    <x v="1"/>
    <x v="1"/>
    <x v="234"/>
    <n v="2848.51"/>
    <n v="2"/>
    <x v="1"/>
    <x v="3"/>
    <n v="8.5865738228733349E-2"/>
    <n v="33174"/>
    <n v="0"/>
    <x v="10"/>
    <x v="0"/>
  </r>
  <r>
    <x v="236"/>
    <x v="199"/>
    <x v="3"/>
    <x v="6"/>
    <x v="1"/>
    <x v="1"/>
    <x v="235"/>
    <n v="2329.4"/>
    <n v="6"/>
    <x v="2"/>
    <x v="3"/>
    <n v="7.7414423396477236E-2"/>
    <n v="30090"/>
    <n v="0"/>
    <x v="7"/>
    <x v="0"/>
  </r>
  <r>
    <x v="237"/>
    <x v="200"/>
    <x v="0"/>
    <x v="7"/>
    <x v="3"/>
    <x v="11"/>
    <x v="236"/>
    <n v="1111.06"/>
    <n v="10"/>
    <x v="1"/>
    <x v="2"/>
    <n v="3.9907330914837828E-2"/>
    <n v="0"/>
    <n v="0"/>
    <x v="2"/>
    <x v="1"/>
  </r>
  <r>
    <x v="238"/>
    <x v="201"/>
    <x v="2"/>
    <x v="3"/>
    <x v="2"/>
    <x v="3"/>
    <x v="237"/>
    <n v="45.97"/>
    <n v="2"/>
    <x v="0"/>
    <x v="2"/>
    <n v="6.5671428571428575E-2"/>
    <n v="0"/>
    <n v="0"/>
    <x v="7"/>
    <x v="0"/>
  </r>
  <r>
    <x v="239"/>
    <x v="202"/>
    <x v="4"/>
    <x v="9"/>
    <x v="3"/>
    <x v="11"/>
    <x v="238"/>
    <n v="-2147.7800000000002"/>
    <n v="10"/>
    <x v="2"/>
    <x v="1"/>
    <n v="-9.6119042291340356E-2"/>
    <n v="0"/>
    <n v="1"/>
    <x v="11"/>
    <x v="1"/>
  </r>
  <r>
    <x v="240"/>
    <x v="203"/>
    <x v="3"/>
    <x v="6"/>
    <x v="0"/>
    <x v="6"/>
    <x v="239"/>
    <n v="6378.31"/>
    <n v="6"/>
    <x v="1"/>
    <x v="3"/>
    <n v="0.21711917486469007"/>
    <n v="0"/>
    <n v="0"/>
    <x v="4"/>
    <x v="0"/>
  </r>
  <r>
    <x v="241"/>
    <x v="204"/>
    <x v="0"/>
    <x v="0"/>
    <x v="0"/>
    <x v="5"/>
    <x v="240"/>
    <n v="-825.38"/>
    <n v="4"/>
    <x v="1"/>
    <x v="3"/>
    <n v="-0.15878799538283955"/>
    <n v="0"/>
    <n v="1"/>
    <x v="9"/>
    <x v="1"/>
  </r>
  <r>
    <x v="242"/>
    <x v="205"/>
    <x v="0"/>
    <x v="0"/>
    <x v="2"/>
    <x v="2"/>
    <x v="241"/>
    <n v="-2198.25"/>
    <n v="8"/>
    <x v="2"/>
    <x v="1"/>
    <n v="-6.0716751829857751E-2"/>
    <n v="0"/>
    <n v="1"/>
    <x v="7"/>
    <x v="1"/>
  </r>
  <r>
    <x v="243"/>
    <x v="206"/>
    <x v="3"/>
    <x v="5"/>
    <x v="3"/>
    <x v="4"/>
    <x v="242"/>
    <n v="-676.26"/>
    <n v="3"/>
    <x v="2"/>
    <x v="2"/>
    <n v="-0.15844892221180881"/>
    <n v="0"/>
    <n v="1"/>
    <x v="3"/>
    <x v="1"/>
  </r>
  <r>
    <x v="244"/>
    <x v="207"/>
    <x v="3"/>
    <x v="6"/>
    <x v="2"/>
    <x v="3"/>
    <x v="243"/>
    <n v="-459.06"/>
    <n v="7"/>
    <x v="1"/>
    <x v="3"/>
    <n v="-6.8465324384787474E-2"/>
    <n v="0"/>
    <n v="1"/>
    <x v="8"/>
    <x v="1"/>
  </r>
  <r>
    <x v="245"/>
    <x v="0"/>
    <x v="3"/>
    <x v="5"/>
    <x v="2"/>
    <x v="7"/>
    <x v="244"/>
    <n v="7237.31"/>
    <n v="5"/>
    <x v="2"/>
    <x v="2"/>
    <n v="0.23730441340415767"/>
    <n v="0"/>
    <n v="0"/>
    <x v="0"/>
    <x v="0"/>
  </r>
  <r>
    <x v="246"/>
    <x v="208"/>
    <x v="2"/>
    <x v="3"/>
    <x v="3"/>
    <x v="11"/>
    <x v="245"/>
    <n v="2493.98"/>
    <n v="6"/>
    <x v="1"/>
    <x v="3"/>
    <n v="0.1914763915547025"/>
    <n v="0"/>
    <n v="0"/>
    <x v="4"/>
    <x v="1"/>
  </r>
  <r>
    <x v="247"/>
    <x v="209"/>
    <x v="0"/>
    <x v="0"/>
    <x v="0"/>
    <x v="0"/>
    <x v="246"/>
    <n v="87.69"/>
    <n v="10"/>
    <x v="0"/>
    <x v="3"/>
    <n v="1.6405986903648268E-2"/>
    <n v="0"/>
    <n v="0"/>
    <x v="4"/>
    <x v="1"/>
  </r>
  <r>
    <x v="248"/>
    <x v="210"/>
    <x v="1"/>
    <x v="2"/>
    <x v="3"/>
    <x v="4"/>
    <x v="247"/>
    <n v="1658.02"/>
    <n v="10"/>
    <x v="0"/>
    <x v="3"/>
    <n v="6.4132595830271144E-2"/>
    <n v="0"/>
    <n v="0"/>
    <x v="5"/>
    <x v="0"/>
  </r>
  <r>
    <x v="249"/>
    <x v="211"/>
    <x v="2"/>
    <x v="4"/>
    <x v="2"/>
    <x v="2"/>
    <x v="248"/>
    <n v="8988.99"/>
    <n v="5"/>
    <x v="1"/>
    <x v="3"/>
    <n v="0.21942562124688766"/>
    <n v="0"/>
    <n v="0"/>
    <x v="5"/>
    <x v="0"/>
  </r>
  <r>
    <x v="250"/>
    <x v="67"/>
    <x v="3"/>
    <x v="6"/>
    <x v="0"/>
    <x v="0"/>
    <x v="249"/>
    <n v="3500.27"/>
    <n v="9"/>
    <x v="1"/>
    <x v="0"/>
    <n v="0.2474563449982326"/>
    <n v="0"/>
    <n v="0"/>
    <x v="3"/>
    <x v="0"/>
  </r>
  <r>
    <x v="251"/>
    <x v="212"/>
    <x v="2"/>
    <x v="3"/>
    <x v="3"/>
    <x v="11"/>
    <x v="250"/>
    <n v="287.79000000000002"/>
    <n v="5"/>
    <x v="2"/>
    <x v="2"/>
    <n v="9.909441498519387E-3"/>
    <n v="0"/>
    <n v="0"/>
    <x v="6"/>
    <x v="0"/>
  </r>
  <r>
    <x v="252"/>
    <x v="164"/>
    <x v="2"/>
    <x v="4"/>
    <x v="3"/>
    <x v="4"/>
    <x v="251"/>
    <n v="6381.83"/>
    <n v="3"/>
    <x v="0"/>
    <x v="0"/>
    <n v="0.21210549056102102"/>
    <n v="0"/>
    <n v="0"/>
    <x v="9"/>
    <x v="1"/>
  </r>
  <r>
    <x v="253"/>
    <x v="213"/>
    <x v="2"/>
    <x v="3"/>
    <x v="3"/>
    <x v="11"/>
    <x v="252"/>
    <n v="6834.07"/>
    <n v="3"/>
    <x v="0"/>
    <x v="2"/>
    <n v="0.15441783220733443"/>
    <n v="0"/>
    <n v="0"/>
    <x v="3"/>
    <x v="0"/>
  </r>
  <r>
    <x v="254"/>
    <x v="214"/>
    <x v="4"/>
    <x v="8"/>
    <x v="1"/>
    <x v="1"/>
    <x v="253"/>
    <n v="-63.35"/>
    <n v="5"/>
    <x v="0"/>
    <x v="2"/>
    <n v="-1.2324902723735409E-2"/>
    <n v="5140"/>
    <n v="1"/>
    <x v="10"/>
    <x v="1"/>
  </r>
  <r>
    <x v="255"/>
    <x v="215"/>
    <x v="3"/>
    <x v="6"/>
    <x v="3"/>
    <x v="4"/>
    <x v="254"/>
    <n v="10593.83"/>
    <n v="9"/>
    <x v="1"/>
    <x v="1"/>
    <n v="0.24717288847410174"/>
    <n v="0"/>
    <n v="0"/>
    <x v="2"/>
    <x v="1"/>
  </r>
  <r>
    <x v="256"/>
    <x v="135"/>
    <x v="4"/>
    <x v="8"/>
    <x v="3"/>
    <x v="9"/>
    <x v="255"/>
    <n v="3363.94"/>
    <n v="3"/>
    <x v="1"/>
    <x v="3"/>
    <n v="0.15936046236202567"/>
    <n v="0"/>
    <n v="0"/>
    <x v="10"/>
    <x v="1"/>
  </r>
  <r>
    <x v="257"/>
    <x v="62"/>
    <x v="4"/>
    <x v="9"/>
    <x v="0"/>
    <x v="5"/>
    <x v="256"/>
    <n v="207.14"/>
    <n v="1"/>
    <x v="0"/>
    <x v="3"/>
    <n v="4.8804278679640926E-3"/>
    <n v="0"/>
    <n v="0"/>
    <x v="2"/>
    <x v="1"/>
  </r>
  <r>
    <x v="258"/>
    <x v="133"/>
    <x v="0"/>
    <x v="7"/>
    <x v="3"/>
    <x v="4"/>
    <x v="257"/>
    <n v="15143.85"/>
    <n v="5"/>
    <x v="2"/>
    <x v="3"/>
    <n v="0.34073236584542693"/>
    <n v="0"/>
    <n v="0"/>
    <x v="11"/>
    <x v="1"/>
  </r>
  <r>
    <x v="259"/>
    <x v="216"/>
    <x v="0"/>
    <x v="7"/>
    <x v="2"/>
    <x v="2"/>
    <x v="258"/>
    <n v="1101.2"/>
    <n v="10"/>
    <x v="1"/>
    <x v="1"/>
    <n v="0.18639133378469872"/>
    <n v="0"/>
    <n v="0"/>
    <x v="2"/>
    <x v="0"/>
  </r>
  <r>
    <x v="260"/>
    <x v="217"/>
    <x v="1"/>
    <x v="1"/>
    <x v="3"/>
    <x v="11"/>
    <x v="259"/>
    <n v="12678.44"/>
    <n v="9"/>
    <x v="1"/>
    <x v="2"/>
    <n v="0.28333608957025053"/>
    <n v="0"/>
    <n v="0"/>
    <x v="6"/>
    <x v="1"/>
  </r>
  <r>
    <x v="261"/>
    <x v="218"/>
    <x v="3"/>
    <x v="5"/>
    <x v="3"/>
    <x v="4"/>
    <x v="260"/>
    <n v="-680.69"/>
    <n v="8"/>
    <x v="0"/>
    <x v="0"/>
    <n v="-3.6433656265053793E-2"/>
    <n v="0"/>
    <n v="1"/>
    <x v="3"/>
    <x v="0"/>
  </r>
  <r>
    <x v="262"/>
    <x v="44"/>
    <x v="2"/>
    <x v="3"/>
    <x v="1"/>
    <x v="1"/>
    <x v="261"/>
    <n v="-992.93"/>
    <n v="7"/>
    <x v="1"/>
    <x v="1"/>
    <n v="-3.2152386503464803E-2"/>
    <n v="30882"/>
    <n v="1"/>
    <x v="10"/>
    <x v="0"/>
  </r>
  <r>
    <x v="263"/>
    <x v="116"/>
    <x v="3"/>
    <x v="5"/>
    <x v="3"/>
    <x v="4"/>
    <x v="262"/>
    <n v="-4239.05"/>
    <n v="1"/>
    <x v="1"/>
    <x v="1"/>
    <n v="-8.8586683942154978E-2"/>
    <n v="0"/>
    <n v="1"/>
    <x v="9"/>
    <x v="1"/>
  </r>
  <r>
    <x v="264"/>
    <x v="219"/>
    <x v="3"/>
    <x v="6"/>
    <x v="2"/>
    <x v="7"/>
    <x v="263"/>
    <n v="-649.71"/>
    <n v="2"/>
    <x v="0"/>
    <x v="0"/>
    <n v="-5.0135812948529979E-2"/>
    <n v="0"/>
    <n v="1"/>
    <x v="4"/>
    <x v="0"/>
  </r>
  <r>
    <x v="265"/>
    <x v="220"/>
    <x v="4"/>
    <x v="8"/>
    <x v="2"/>
    <x v="2"/>
    <x v="264"/>
    <n v="824.46"/>
    <n v="10"/>
    <x v="1"/>
    <x v="0"/>
    <n v="6.186852769022963E-2"/>
    <n v="0"/>
    <n v="0"/>
    <x v="2"/>
    <x v="1"/>
  </r>
  <r>
    <x v="266"/>
    <x v="130"/>
    <x v="3"/>
    <x v="6"/>
    <x v="0"/>
    <x v="0"/>
    <x v="265"/>
    <n v="-2810.3"/>
    <n v="10"/>
    <x v="1"/>
    <x v="1"/>
    <n v="-0.15195739158646049"/>
    <n v="0"/>
    <n v="1"/>
    <x v="6"/>
    <x v="1"/>
  </r>
  <r>
    <x v="267"/>
    <x v="54"/>
    <x v="4"/>
    <x v="9"/>
    <x v="3"/>
    <x v="9"/>
    <x v="266"/>
    <n v="101.92"/>
    <n v="2"/>
    <x v="2"/>
    <x v="2"/>
    <n v="8.8734111091763896E-3"/>
    <n v="0"/>
    <n v="0"/>
    <x v="5"/>
    <x v="1"/>
  </r>
  <r>
    <x v="268"/>
    <x v="221"/>
    <x v="2"/>
    <x v="3"/>
    <x v="2"/>
    <x v="3"/>
    <x v="267"/>
    <n v="1691.4"/>
    <n v="8"/>
    <x v="0"/>
    <x v="2"/>
    <n v="7.0814318610006283E-2"/>
    <n v="0"/>
    <n v="0"/>
    <x v="11"/>
    <x v="1"/>
  </r>
  <r>
    <x v="269"/>
    <x v="145"/>
    <x v="2"/>
    <x v="4"/>
    <x v="2"/>
    <x v="7"/>
    <x v="268"/>
    <n v="192.24"/>
    <n v="6"/>
    <x v="1"/>
    <x v="0"/>
    <n v="9.9133663366336635E-3"/>
    <n v="0"/>
    <n v="0"/>
    <x v="3"/>
    <x v="1"/>
  </r>
  <r>
    <x v="270"/>
    <x v="69"/>
    <x v="0"/>
    <x v="7"/>
    <x v="2"/>
    <x v="7"/>
    <x v="269"/>
    <n v="8909.5300000000007"/>
    <n v="5"/>
    <x v="2"/>
    <x v="1"/>
    <n v="0.22056021784874366"/>
    <n v="0"/>
    <n v="0"/>
    <x v="9"/>
    <x v="0"/>
  </r>
  <r>
    <x v="271"/>
    <x v="69"/>
    <x v="4"/>
    <x v="8"/>
    <x v="2"/>
    <x v="7"/>
    <x v="270"/>
    <n v="6438.16"/>
    <n v="8"/>
    <x v="2"/>
    <x v="1"/>
    <n v="0.1461059798025644"/>
    <n v="0"/>
    <n v="0"/>
    <x v="9"/>
    <x v="0"/>
  </r>
  <r>
    <x v="272"/>
    <x v="209"/>
    <x v="1"/>
    <x v="1"/>
    <x v="2"/>
    <x v="2"/>
    <x v="271"/>
    <n v="8367.1299999999992"/>
    <n v="4"/>
    <x v="2"/>
    <x v="0"/>
    <n v="0.233659973749616"/>
    <n v="0"/>
    <n v="0"/>
    <x v="4"/>
    <x v="1"/>
  </r>
  <r>
    <x v="273"/>
    <x v="152"/>
    <x v="0"/>
    <x v="0"/>
    <x v="2"/>
    <x v="7"/>
    <x v="272"/>
    <n v="2724.98"/>
    <n v="7"/>
    <x v="2"/>
    <x v="1"/>
    <n v="0.18304426680996844"/>
    <n v="0"/>
    <n v="0"/>
    <x v="9"/>
    <x v="1"/>
  </r>
  <r>
    <x v="274"/>
    <x v="180"/>
    <x v="4"/>
    <x v="8"/>
    <x v="1"/>
    <x v="8"/>
    <x v="273"/>
    <n v="9883.36"/>
    <n v="2"/>
    <x v="2"/>
    <x v="2"/>
    <n v="0.31345892800507458"/>
    <n v="31530"/>
    <n v="0"/>
    <x v="0"/>
    <x v="1"/>
  </r>
  <r>
    <x v="275"/>
    <x v="222"/>
    <x v="2"/>
    <x v="4"/>
    <x v="2"/>
    <x v="2"/>
    <x v="274"/>
    <n v="7155.95"/>
    <n v="2"/>
    <x v="2"/>
    <x v="0"/>
    <n v="0.17943256187156792"/>
    <n v="0"/>
    <n v="0"/>
    <x v="7"/>
    <x v="1"/>
  </r>
  <r>
    <x v="276"/>
    <x v="128"/>
    <x v="3"/>
    <x v="5"/>
    <x v="3"/>
    <x v="11"/>
    <x v="275"/>
    <n v="775.77"/>
    <n v="8"/>
    <x v="0"/>
    <x v="1"/>
    <n v="0.16824333116460638"/>
    <n v="0"/>
    <n v="0"/>
    <x v="7"/>
    <x v="1"/>
  </r>
  <r>
    <x v="277"/>
    <x v="223"/>
    <x v="0"/>
    <x v="0"/>
    <x v="3"/>
    <x v="9"/>
    <x v="40"/>
    <n v="-8356.7900000000009"/>
    <n v="10"/>
    <x v="0"/>
    <x v="1"/>
    <n v="-0.19498786690932851"/>
    <n v="0"/>
    <n v="1"/>
    <x v="11"/>
    <x v="1"/>
  </r>
  <r>
    <x v="278"/>
    <x v="224"/>
    <x v="1"/>
    <x v="1"/>
    <x v="3"/>
    <x v="11"/>
    <x v="276"/>
    <n v="9385.2000000000007"/>
    <n v="5"/>
    <x v="0"/>
    <x v="0"/>
    <n v="0.21314982625877224"/>
    <n v="0"/>
    <n v="0"/>
    <x v="1"/>
    <x v="0"/>
  </r>
  <r>
    <x v="279"/>
    <x v="124"/>
    <x v="1"/>
    <x v="2"/>
    <x v="1"/>
    <x v="1"/>
    <x v="277"/>
    <n v="-893.77"/>
    <n v="3"/>
    <x v="0"/>
    <x v="2"/>
    <n v="-4.5316128378035794E-2"/>
    <n v="19723"/>
    <n v="1"/>
    <x v="6"/>
    <x v="0"/>
  </r>
  <r>
    <x v="280"/>
    <x v="225"/>
    <x v="0"/>
    <x v="0"/>
    <x v="2"/>
    <x v="3"/>
    <x v="278"/>
    <n v="-2556.23"/>
    <n v="3"/>
    <x v="0"/>
    <x v="3"/>
    <n v="-0.18046099541122484"/>
    <n v="0"/>
    <n v="1"/>
    <x v="0"/>
    <x v="0"/>
  </r>
  <r>
    <x v="281"/>
    <x v="226"/>
    <x v="3"/>
    <x v="6"/>
    <x v="0"/>
    <x v="5"/>
    <x v="279"/>
    <n v="-467"/>
    <n v="4"/>
    <x v="1"/>
    <x v="0"/>
    <n v="-0.12328405491024287"/>
    <n v="0"/>
    <n v="1"/>
    <x v="2"/>
    <x v="1"/>
  </r>
  <r>
    <x v="282"/>
    <x v="227"/>
    <x v="3"/>
    <x v="5"/>
    <x v="1"/>
    <x v="1"/>
    <x v="280"/>
    <n v="5205.75"/>
    <n v="1"/>
    <x v="0"/>
    <x v="0"/>
    <n v="0.23309676263824833"/>
    <n v="22333"/>
    <n v="0"/>
    <x v="10"/>
    <x v="1"/>
  </r>
  <r>
    <x v="283"/>
    <x v="228"/>
    <x v="3"/>
    <x v="5"/>
    <x v="0"/>
    <x v="5"/>
    <x v="281"/>
    <n v="1802.07"/>
    <n v="6"/>
    <x v="2"/>
    <x v="2"/>
    <n v="7.5726772282220439E-2"/>
    <n v="0"/>
    <n v="0"/>
    <x v="0"/>
    <x v="0"/>
  </r>
  <r>
    <x v="284"/>
    <x v="102"/>
    <x v="3"/>
    <x v="5"/>
    <x v="3"/>
    <x v="9"/>
    <x v="282"/>
    <n v="1306.1400000000001"/>
    <n v="9"/>
    <x v="2"/>
    <x v="0"/>
    <n v="5.1257358135154231E-2"/>
    <n v="0"/>
    <n v="0"/>
    <x v="5"/>
    <x v="0"/>
  </r>
  <r>
    <x v="285"/>
    <x v="229"/>
    <x v="4"/>
    <x v="9"/>
    <x v="2"/>
    <x v="2"/>
    <x v="283"/>
    <n v="10981.02"/>
    <n v="1"/>
    <x v="2"/>
    <x v="3"/>
    <n v="0.26612267648983351"/>
    <n v="0"/>
    <n v="0"/>
    <x v="0"/>
    <x v="1"/>
  </r>
  <r>
    <x v="286"/>
    <x v="220"/>
    <x v="1"/>
    <x v="1"/>
    <x v="3"/>
    <x v="4"/>
    <x v="284"/>
    <n v="-5612.07"/>
    <n v="10"/>
    <x v="2"/>
    <x v="0"/>
    <n v="-0.12395242512589451"/>
    <n v="0"/>
    <n v="1"/>
    <x v="2"/>
    <x v="1"/>
  </r>
  <r>
    <x v="287"/>
    <x v="113"/>
    <x v="0"/>
    <x v="7"/>
    <x v="3"/>
    <x v="9"/>
    <x v="285"/>
    <n v="6996.57"/>
    <n v="2"/>
    <x v="1"/>
    <x v="2"/>
    <n v="0.18995900304083405"/>
    <n v="0"/>
    <n v="0"/>
    <x v="11"/>
    <x v="0"/>
  </r>
  <r>
    <x v="288"/>
    <x v="230"/>
    <x v="4"/>
    <x v="9"/>
    <x v="2"/>
    <x v="2"/>
    <x v="286"/>
    <n v="1620.1"/>
    <n v="5"/>
    <x v="1"/>
    <x v="2"/>
    <n v="0.21062142485699425"/>
    <n v="0"/>
    <n v="0"/>
    <x v="2"/>
    <x v="0"/>
  </r>
  <r>
    <x v="289"/>
    <x v="231"/>
    <x v="1"/>
    <x v="1"/>
    <x v="0"/>
    <x v="0"/>
    <x v="287"/>
    <n v="11641.27"/>
    <n v="5"/>
    <x v="0"/>
    <x v="2"/>
    <n v="0.28117651321192216"/>
    <n v="0"/>
    <n v="0"/>
    <x v="0"/>
    <x v="0"/>
  </r>
  <r>
    <x v="290"/>
    <x v="140"/>
    <x v="0"/>
    <x v="0"/>
    <x v="1"/>
    <x v="8"/>
    <x v="288"/>
    <n v="-8533.5400000000009"/>
    <n v="4"/>
    <x v="0"/>
    <x v="3"/>
    <n v="-0.1942885114521197"/>
    <n v="43922"/>
    <n v="1"/>
    <x v="11"/>
    <x v="0"/>
  </r>
  <r>
    <x v="291"/>
    <x v="232"/>
    <x v="4"/>
    <x v="8"/>
    <x v="2"/>
    <x v="7"/>
    <x v="289"/>
    <n v="-1742.07"/>
    <n v="8"/>
    <x v="2"/>
    <x v="1"/>
    <n v="-0.12795225853837677"/>
    <n v="0"/>
    <n v="1"/>
    <x v="0"/>
    <x v="1"/>
  </r>
  <r>
    <x v="292"/>
    <x v="233"/>
    <x v="1"/>
    <x v="1"/>
    <x v="1"/>
    <x v="1"/>
    <x v="290"/>
    <n v="1370.52"/>
    <n v="4"/>
    <x v="0"/>
    <x v="3"/>
    <n v="6.0519297006093792E-2"/>
    <n v="22646"/>
    <n v="0"/>
    <x v="8"/>
    <x v="0"/>
  </r>
  <r>
    <x v="293"/>
    <x v="234"/>
    <x v="0"/>
    <x v="7"/>
    <x v="2"/>
    <x v="7"/>
    <x v="291"/>
    <n v="-5097"/>
    <n v="1"/>
    <x v="2"/>
    <x v="1"/>
    <n v="-0.16976984312027446"/>
    <n v="0"/>
    <n v="1"/>
    <x v="2"/>
    <x v="0"/>
  </r>
  <r>
    <x v="294"/>
    <x v="235"/>
    <x v="0"/>
    <x v="7"/>
    <x v="3"/>
    <x v="11"/>
    <x v="292"/>
    <n v="3171.1"/>
    <n v="3"/>
    <x v="0"/>
    <x v="0"/>
    <n v="0.14168081494057724"/>
    <n v="0"/>
    <n v="0"/>
    <x v="2"/>
    <x v="1"/>
  </r>
  <r>
    <x v="295"/>
    <x v="236"/>
    <x v="0"/>
    <x v="0"/>
    <x v="0"/>
    <x v="0"/>
    <x v="293"/>
    <n v="1323.14"/>
    <n v="1"/>
    <x v="1"/>
    <x v="3"/>
    <n v="0.26035812672176312"/>
    <n v="0"/>
    <n v="0"/>
    <x v="10"/>
    <x v="0"/>
  </r>
  <r>
    <x v="296"/>
    <x v="237"/>
    <x v="4"/>
    <x v="8"/>
    <x v="2"/>
    <x v="7"/>
    <x v="294"/>
    <n v="44.61"/>
    <n v="1"/>
    <x v="2"/>
    <x v="0"/>
    <n v="0.10092760180995475"/>
    <n v="0"/>
    <n v="0"/>
    <x v="0"/>
    <x v="1"/>
  </r>
  <r>
    <x v="297"/>
    <x v="25"/>
    <x v="1"/>
    <x v="2"/>
    <x v="1"/>
    <x v="8"/>
    <x v="295"/>
    <n v="1245.3800000000001"/>
    <n v="6"/>
    <x v="2"/>
    <x v="1"/>
    <n v="8.6907187718073972E-2"/>
    <n v="14330"/>
    <n v="0"/>
    <x v="0"/>
    <x v="0"/>
  </r>
  <r>
    <x v="298"/>
    <x v="238"/>
    <x v="2"/>
    <x v="3"/>
    <x v="2"/>
    <x v="2"/>
    <x v="296"/>
    <n v="1361.41"/>
    <n v="4"/>
    <x v="0"/>
    <x v="1"/>
    <n v="7.0179390690241775E-2"/>
    <n v="0"/>
    <n v="0"/>
    <x v="4"/>
    <x v="1"/>
  </r>
  <r>
    <x v="299"/>
    <x v="239"/>
    <x v="3"/>
    <x v="5"/>
    <x v="2"/>
    <x v="2"/>
    <x v="297"/>
    <n v="-489"/>
    <n v="1"/>
    <x v="1"/>
    <x v="1"/>
    <n v="-2.5877123352913162E-2"/>
    <n v="0"/>
    <n v="1"/>
    <x v="2"/>
    <x v="1"/>
  </r>
  <r>
    <x v="300"/>
    <x v="240"/>
    <x v="3"/>
    <x v="6"/>
    <x v="2"/>
    <x v="7"/>
    <x v="298"/>
    <n v="1267.97"/>
    <n v="7"/>
    <x v="0"/>
    <x v="0"/>
    <n v="2.9215225455634663E-2"/>
    <n v="0"/>
    <n v="0"/>
    <x v="5"/>
    <x v="1"/>
  </r>
  <r>
    <x v="301"/>
    <x v="241"/>
    <x v="1"/>
    <x v="2"/>
    <x v="1"/>
    <x v="10"/>
    <x v="299"/>
    <n v="5320.68"/>
    <n v="2"/>
    <x v="2"/>
    <x v="1"/>
    <n v="0.15601337086558761"/>
    <n v="34104"/>
    <n v="0"/>
    <x v="0"/>
    <x v="0"/>
  </r>
  <r>
    <x v="302"/>
    <x v="242"/>
    <x v="2"/>
    <x v="3"/>
    <x v="3"/>
    <x v="4"/>
    <x v="300"/>
    <n v="-266.70999999999998"/>
    <n v="4"/>
    <x v="0"/>
    <x v="2"/>
    <n v="-0.17296368352788585"/>
    <n v="0"/>
    <n v="1"/>
    <x v="10"/>
    <x v="1"/>
  </r>
  <r>
    <x v="303"/>
    <x v="243"/>
    <x v="1"/>
    <x v="1"/>
    <x v="0"/>
    <x v="5"/>
    <x v="301"/>
    <n v="4360.29"/>
    <n v="6"/>
    <x v="2"/>
    <x v="2"/>
    <n v="0.12451212199091921"/>
    <n v="0"/>
    <n v="0"/>
    <x v="0"/>
    <x v="1"/>
  </r>
  <r>
    <x v="304"/>
    <x v="131"/>
    <x v="1"/>
    <x v="2"/>
    <x v="0"/>
    <x v="5"/>
    <x v="302"/>
    <n v="-1494.49"/>
    <n v="4"/>
    <x v="0"/>
    <x v="3"/>
    <n v="-0.15624568740198641"/>
    <n v="0"/>
    <n v="1"/>
    <x v="6"/>
    <x v="0"/>
  </r>
  <r>
    <x v="305"/>
    <x v="57"/>
    <x v="4"/>
    <x v="9"/>
    <x v="2"/>
    <x v="3"/>
    <x v="303"/>
    <n v="4547.6899999999996"/>
    <n v="8"/>
    <x v="1"/>
    <x v="3"/>
    <n v="0.261001492194674"/>
    <n v="0"/>
    <n v="0"/>
    <x v="0"/>
    <x v="0"/>
  </r>
  <r>
    <x v="306"/>
    <x v="244"/>
    <x v="2"/>
    <x v="4"/>
    <x v="2"/>
    <x v="3"/>
    <x v="304"/>
    <n v="111.01"/>
    <n v="4"/>
    <x v="0"/>
    <x v="0"/>
    <n v="1.0548270619536299E-2"/>
    <n v="0"/>
    <n v="0"/>
    <x v="11"/>
    <x v="0"/>
  </r>
  <r>
    <x v="307"/>
    <x v="245"/>
    <x v="2"/>
    <x v="3"/>
    <x v="0"/>
    <x v="6"/>
    <x v="305"/>
    <n v="-9083.17"/>
    <n v="8"/>
    <x v="0"/>
    <x v="2"/>
    <n v="-0.18182340459604451"/>
    <n v="0"/>
    <n v="1"/>
    <x v="11"/>
    <x v="0"/>
  </r>
  <r>
    <x v="308"/>
    <x v="246"/>
    <x v="4"/>
    <x v="9"/>
    <x v="1"/>
    <x v="8"/>
    <x v="306"/>
    <n v="1698.22"/>
    <n v="10"/>
    <x v="2"/>
    <x v="2"/>
    <n v="4.1002969795011709E-2"/>
    <n v="41417"/>
    <n v="0"/>
    <x v="6"/>
    <x v="0"/>
  </r>
  <r>
    <x v="309"/>
    <x v="247"/>
    <x v="3"/>
    <x v="6"/>
    <x v="3"/>
    <x v="4"/>
    <x v="307"/>
    <n v="3119.36"/>
    <n v="7"/>
    <x v="0"/>
    <x v="2"/>
    <n v="0.263148304369833"/>
    <n v="0"/>
    <n v="0"/>
    <x v="8"/>
    <x v="0"/>
  </r>
  <r>
    <x v="310"/>
    <x v="248"/>
    <x v="3"/>
    <x v="5"/>
    <x v="2"/>
    <x v="3"/>
    <x v="308"/>
    <n v="12440.38"/>
    <n v="9"/>
    <x v="2"/>
    <x v="3"/>
    <n v="0.31758347799448583"/>
    <n v="0"/>
    <n v="0"/>
    <x v="1"/>
    <x v="0"/>
  </r>
  <r>
    <x v="311"/>
    <x v="175"/>
    <x v="2"/>
    <x v="4"/>
    <x v="3"/>
    <x v="9"/>
    <x v="309"/>
    <n v="-2678.99"/>
    <n v="7"/>
    <x v="0"/>
    <x v="2"/>
    <n v="-9.4527010338379014E-2"/>
    <n v="0"/>
    <n v="1"/>
    <x v="2"/>
    <x v="0"/>
  </r>
  <r>
    <x v="312"/>
    <x v="187"/>
    <x v="4"/>
    <x v="9"/>
    <x v="1"/>
    <x v="1"/>
    <x v="310"/>
    <n v="-8499.2099999999991"/>
    <n v="1"/>
    <x v="0"/>
    <x v="3"/>
    <n v="-0.19776182609302648"/>
    <n v="42977"/>
    <n v="1"/>
    <x v="2"/>
    <x v="0"/>
  </r>
  <r>
    <x v="313"/>
    <x v="249"/>
    <x v="3"/>
    <x v="6"/>
    <x v="2"/>
    <x v="7"/>
    <x v="311"/>
    <n v="503.61"/>
    <n v="5"/>
    <x v="0"/>
    <x v="2"/>
    <n v="4.949970513072538E-2"/>
    <n v="0"/>
    <n v="0"/>
    <x v="5"/>
    <x v="0"/>
  </r>
  <r>
    <x v="314"/>
    <x v="250"/>
    <x v="3"/>
    <x v="5"/>
    <x v="0"/>
    <x v="0"/>
    <x v="312"/>
    <n v="-979.36"/>
    <n v="3"/>
    <x v="0"/>
    <x v="1"/>
    <n v="-5.891950427144748E-2"/>
    <n v="0"/>
    <n v="1"/>
    <x v="2"/>
    <x v="0"/>
  </r>
  <r>
    <x v="315"/>
    <x v="251"/>
    <x v="0"/>
    <x v="0"/>
    <x v="1"/>
    <x v="10"/>
    <x v="313"/>
    <n v="2582.2600000000002"/>
    <n v="5"/>
    <x v="0"/>
    <x v="3"/>
    <n v="0.18592123263013899"/>
    <n v="13889"/>
    <n v="0"/>
    <x v="2"/>
    <x v="0"/>
  </r>
  <r>
    <x v="316"/>
    <x v="252"/>
    <x v="4"/>
    <x v="8"/>
    <x v="1"/>
    <x v="1"/>
    <x v="314"/>
    <n v="-696.33"/>
    <n v="10"/>
    <x v="2"/>
    <x v="1"/>
    <n v="-6.116742796907941E-2"/>
    <n v="11384"/>
    <n v="1"/>
    <x v="11"/>
    <x v="0"/>
  </r>
  <r>
    <x v="317"/>
    <x v="67"/>
    <x v="0"/>
    <x v="7"/>
    <x v="1"/>
    <x v="8"/>
    <x v="315"/>
    <n v="-5603.47"/>
    <n v="7"/>
    <x v="0"/>
    <x v="2"/>
    <n v="-0.11988596491228071"/>
    <n v="46740"/>
    <n v="1"/>
    <x v="3"/>
    <x v="0"/>
  </r>
  <r>
    <x v="318"/>
    <x v="253"/>
    <x v="0"/>
    <x v="0"/>
    <x v="1"/>
    <x v="1"/>
    <x v="316"/>
    <n v="7293.76"/>
    <n v="8"/>
    <x v="1"/>
    <x v="3"/>
    <n v="0.1762757087270706"/>
    <n v="41377"/>
    <n v="0"/>
    <x v="5"/>
    <x v="1"/>
  </r>
  <r>
    <x v="319"/>
    <x v="254"/>
    <x v="3"/>
    <x v="5"/>
    <x v="1"/>
    <x v="10"/>
    <x v="317"/>
    <n v="469.27"/>
    <n v="2"/>
    <x v="2"/>
    <x v="1"/>
    <n v="1.9170309244658686E-2"/>
    <n v="24479"/>
    <n v="0"/>
    <x v="5"/>
    <x v="1"/>
  </r>
  <r>
    <x v="320"/>
    <x v="68"/>
    <x v="4"/>
    <x v="9"/>
    <x v="3"/>
    <x v="4"/>
    <x v="318"/>
    <n v="-657.8"/>
    <n v="8"/>
    <x v="1"/>
    <x v="1"/>
    <n v="-3.5388422638261238E-2"/>
    <n v="0"/>
    <n v="1"/>
    <x v="11"/>
    <x v="0"/>
  </r>
  <r>
    <x v="321"/>
    <x v="219"/>
    <x v="3"/>
    <x v="6"/>
    <x v="0"/>
    <x v="0"/>
    <x v="319"/>
    <n v="-159.24"/>
    <n v="7"/>
    <x v="1"/>
    <x v="0"/>
    <n v="-8.9864559819413103E-2"/>
    <n v="0"/>
    <n v="1"/>
    <x v="4"/>
    <x v="0"/>
  </r>
  <r>
    <x v="322"/>
    <x v="220"/>
    <x v="3"/>
    <x v="6"/>
    <x v="1"/>
    <x v="1"/>
    <x v="320"/>
    <n v="227.38"/>
    <n v="1"/>
    <x v="2"/>
    <x v="0"/>
    <n v="3.2124894037863803E-2"/>
    <n v="7078"/>
    <n v="0"/>
    <x v="2"/>
    <x v="1"/>
  </r>
  <r>
    <x v="323"/>
    <x v="255"/>
    <x v="4"/>
    <x v="8"/>
    <x v="1"/>
    <x v="10"/>
    <x v="321"/>
    <n v="-1278.21"/>
    <n v="3"/>
    <x v="1"/>
    <x v="2"/>
    <n v="-7.0740494770048151E-2"/>
    <n v="18069"/>
    <n v="1"/>
    <x v="2"/>
    <x v="1"/>
  </r>
  <r>
    <x v="324"/>
    <x v="256"/>
    <x v="0"/>
    <x v="0"/>
    <x v="0"/>
    <x v="6"/>
    <x v="322"/>
    <n v="4545.59"/>
    <n v="7"/>
    <x v="1"/>
    <x v="3"/>
    <n v="0.29247136790631839"/>
    <n v="0"/>
    <n v="0"/>
    <x v="7"/>
    <x v="0"/>
  </r>
  <r>
    <x v="325"/>
    <x v="257"/>
    <x v="1"/>
    <x v="1"/>
    <x v="0"/>
    <x v="0"/>
    <x v="323"/>
    <n v="-7791.5"/>
    <n v="7"/>
    <x v="1"/>
    <x v="1"/>
    <n v="-0.19690422036896638"/>
    <n v="0"/>
    <n v="1"/>
    <x v="8"/>
    <x v="1"/>
  </r>
  <r>
    <x v="326"/>
    <x v="258"/>
    <x v="0"/>
    <x v="7"/>
    <x v="2"/>
    <x v="2"/>
    <x v="324"/>
    <n v="6760.81"/>
    <n v="9"/>
    <x v="2"/>
    <x v="1"/>
    <n v="0.23782221753201072"/>
    <n v="0"/>
    <n v="0"/>
    <x v="3"/>
    <x v="0"/>
  </r>
  <r>
    <x v="327"/>
    <x v="259"/>
    <x v="2"/>
    <x v="3"/>
    <x v="2"/>
    <x v="2"/>
    <x v="325"/>
    <n v="4444.01"/>
    <n v="2"/>
    <x v="1"/>
    <x v="2"/>
    <n v="0.23953053414542125"/>
    <n v="0"/>
    <n v="0"/>
    <x v="4"/>
    <x v="1"/>
  </r>
  <r>
    <x v="328"/>
    <x v="260"/>
    <x v="2"/>
    <x v="3"/>
    <x v="2"/>
    <x v="2"/>
    <x v="326"/>
    <n v="-1659.71"/>
    <n v="7"/>
    <x v="2"/>
    <x v="1"/>
    <n v="-8.430487123482501E-2"/>
    <n v="0"/>
    <n v="1"/>
    <x v="7"/>
    <x v="1"/>
  </r>
  <r>
    <x v="329"/>
    <x v="261"/>
    <x v="4"/>
    <x v="9"/>
    <x v="0"/>
    <x v="0"/>
    <x v="327"/>
    <n v="1663.93"/>
    <n v="4"/>
    <x v="2"/>
    <x v="1"/>
    <n v="6.5183139421005218E-2"/>
    <n v="0"/>
    <n v="0"/>
    <x v="4"/>
    <x v="0"/>
  </r>
  <r>
    <x v="330"/>
    <x v="262"/>
    <x v="3"/>
    <x v="5"/>
    <x v="2"/>
    <x v="2"/>
    <x v="328"/>
    <n v="133.72"/>
    <n v="4"/>
    <x v="2"/>
    <x v="1"/>
    <n v="6.484337115701678E-3"/>
    <n v="0"/>
    <n v="0"/>
    <x v="10"/>
    <x v="0"/>
  </r>
  <r>
    <x v="331"/>
    <x v="263"/>
    <x v="2"/>
    <x v="4"/>
    <x v="1"/>
    <x v="8"/>
    <x v="329"/>
    <n v="-894.18"/>
    <n v="9"/>
    <x v="2"/>
    <x v="1"/>
    <n v="-9.0339462517680338E-2"/>
    <n v="9898"/>
    <n v="1"/>
    <x v="4"/>
    <x v="1"/>
  </r>
  <r>
    <x v="332"/>
    <x v="264"/>
    <x v="4"/>
    <x v="9"/>
    <x v="3"/>
    <x v="4"/>
    <x v="330"/>
    <n v="-288.77999999999997"/>
    <n v="9"/>
    <x v="0"/>
    <x v="3"/>
    <n v="-7.9700825214583382E-3"/>
    <n v="0"/>
    <n v="1"/>
    <x v="10"/>
    <x v="0"/>
  </r>
  <r>
    <x v="333"/>
    <x v="265"/>
    <x v="0"/>
    <x v="0"/>
    <x v="2"/>
    <x v="3"/>
    <x v="331"/>
    <n v="410.75"/>
    <n v="3"/>
    <x v="1"/>
    <x v="2"/>
    <n v="2.61674205262152E-2"/>
    <n v="0"/>
    <n v="0"/>
    <x v="10"/>
    <x v="1"/>
  </r>
  <r>
    <x v="334"/>
    <x v="163"/>
    <x v="0"/>
    <x v="7"/>
    <x v="2"/>
    <x v="3"/>
    <x v="332"/>
    <n v="7253.3"/>
    <n v="2"/>
    <x v="0"/>
    <x v="2"/>
    <n v="0.20257219460425627"/>
    <n v="0"/>
    <n v="0"/>
    <x v="0"/>
    <x v="0"/>
  </r>
  <r>
    <x v="335"/>
    <x v="228"/>
    <x v="3"/>
    <x v="5"/>
    <x v="0"/>
    <x v="6"/>
    <x v="333"/>
    <n v="7976.16"/>
    <n v="5"/>
    <x v="1"/>
    <x v="2"/>
    <n v="0.32501365062548387"/>
    <n v="0"/>
    <n v="0"/>
    <x v="0"/>
    <x v="0"/>
  </r>
  <r>
    <x v="336"/>
    <x v="266"/>
    <x v="0"/>
    <x v="7"/>
    <x v="3"/>
    <x v="4"/>
    <x v="334"/>
    <n v="1630.84"/>
    <n v="5"/>
    <x v="1"/>
    <x v="3"/>
    <n v="0.12113496248978682"/>
    <n v="0"/>
    <n v="0"/>
    <x v="7"/>
    <x v="0"/>
  </r>
  <r>
    <x v="337"/>
    <x v="218"/>
    <x v="3"/>
    <x v="5"/>
    <x v="0"/>
    <x v="5"/>
    <x v="335"/>
    <n v="1068.33"/>
    <n v="6"/>
    <x v="1"/>
    <x v="0"/>
    <n v="4.6493602576377399E-2"/>
    <n v="0"/>
    <n v="0"/>
    <x v="3"/>
    <x v="0"/>
  </r>
  <r>
    <x v="338"/>
    <x v="40"/>
    <x v="2"/>
    <x v="3"/>
    <x v="2"/>
    <x v="2"/>
    <x v="336"/>
    <n v="-3146.08"/>
    <n v="5"/>
    <x v="2"/>
    <x v="3"/>
    <n v="-0.10589652967114342"/>
    <n v="0"/>
    <n v="1"/>
    <x v="2"/>
    <x v="0"/>
  </r>
  <r>
    <x v="339"/>
    <x v="267"/>
    <x v="3"/>
    <x v="5"/>
    <x v="2"/>
    <x v="2"/>
    <x v="337"/>
    <n v="657.25"/>
    <n v="9"/>
    <x v="0"/>
    <x v="2"/>
    <n v="0.1471016114592659"/>
    <n v="0"/>
    <n v="0"/>
    <x v="7"/>
    <x v="1"/>
  </r>
  <r>
    <x v="340"/>
    <x v="268"/>
    <x v="3"/>
    <x v="6"/>
    <x v="1"/>
    <x v="10"/>
    <x v="338"/>
    <n v="229.42"/>
    <n v="9"/>
    <x v="1"/>
    <x v="1"/>
    <n v="0.25406423034330011"/>
    <n v="903"/>
    <n v="0"/>
    <x v="9"/>
    <x v="0"/>
  </r>
  <r>
    <x v="341"/>
    <x v="133"/>
    <x v="0"/>
    <x v="0"/>
    <x v="0"/>
    <x v="6"/>
    <x v="339"/>
    <n v="579.4"/>
    <n v="7"/>
    <x v="1"/>
    <x v="2"/>
    <n v="1.5463037096343741E-2"/>
    <n v="0"/>
    <n v="0"/>
    <x v="11"/>
    <x v="1"/>
  </r>
  <r>
    <x v="342"/>
    <x v="269"/>
    <x v="0"/>
    <x v="7"/>
    <x v="1"/>
    <x v="1"/>
    <x v="340"/>
    <n v="4189.26"/>
    <n v="1"/>
    <x v="0"/>
    <x v="3"/>
    <n v="0.15096432432432433"/>
    <n v="27750"/>
    <n v="0"/>
    <x v="7"/>
    <x v="0"/>
  </r>
  <r>
    <x v="343"/>
    <x v="155"/>
    <x v="0"/>
    <x v="7"/>
    <x v="0"/>
    <x v="5"/>
    <x v="341"/>
    <n v="-1864.09"/>
    <n v="9"/>
    <x v="0"/>
    <x v="0"/>
    <n v="-5.4418041161874174E-2"/>
    <n v="0"/>
    <n v="1"/>
    <x v="8"/>
    <x v="1"/>
  </r>
  <r>
    <x v="344"/>
    <x v="270"/>
    <x v="0"/>
    <x v="0"/>
    <x v="3"/>
    <x v="11"/>
    <x v="342"/>
    <n v="5238.87"/>
    <n v="8"/>
    <x v="2"/>
    <x v="1"/>
    <n v="0.34202977084285435"/>
    <n v="0"/>
    <n v="0"/>
    <x v="0"/>
    <x v="0"/>
  </r>
  <r>
    <x v="345"/>
    <x v="271"/>
    <x v="0"/>
    <x v="0"/>
    <x v="3"/>
    <x v="9"/>
    <x v="343"/>
    <n v="8098.54"/>
    <n v="10"/>
    <x v="1"/>
    <x v="1"/>
    <n v="0.21310825746013368"/>
    <n v="0"/>
    <n v="0"/>
    <x v="3"/>
    <x v="1"/>
  </r>
  <r>
    <x v="346"/>
    <x v="272"/>
    <x v="1"/>
    <x v="1"/>
    <x v="3"/>
    <x v="4"/>
    <x v="344"/>
    <n v="930.57"/>
    <n v="9"/>
    <x v="1"/>
    <x v="2"/>
    <n v="2.9582286931366629E-2"/>
    <n v="0"/>
    <n v="0"/>
    <x v="4"/>
    <x v="0"/>
  </r>
  <r>
    <x v="347"/>
    <x v="273"/>
    <x v="0"/>
    <x v="0"/>
    <x v="2"/>
    <x v="2"/>
    <x v="345"/>
    <n v="-415.8"/>
    <n v="9"/>
    <x v="2"/>
    <x v="3"/>
    <n v="-2.8054787126374738E-2"/>
    <n v="0"/>
    <n v="1"/>
    <x v="9"/>
    <x v="0"/>
  </r>
  <r>
    <x v="348"/>
    <x v="83"/>
    <x v="1"/>
    <x v="2"/>
    <x v="3"/>
    <x v="4"/>
    <x v="346"/>
    <n v="9146.75"/>
    <n v="6"/>
    <x v="2"/>
    <x v="3"/>
    <n v="0.25682296785062475"/>
    <n v="0"/>
    <n v="0"/>
    <x v="9"/>
    <x v="0"/>
  </r>
  <r>
    <x v="349"/>
    <x v="69"/>
    <x v="2"/>
    <x v="4"/>
    <x v="1"/>
    <x v="8"/>
    <x v="347"/>
    <n v="7041.87"/>
    <n v="7"/>
    <x v="1"/>
    <x v="0"/>
    <n v="0.24513924667548562"/>
    <n v="28726"/>
    <n v="0"/>
    <x v="9"/>
    <x v="0"/>
  </r>
  <r>
    <x v="350"/>
    <x v="63"/>
    <x v="3"/>
    <x v="6"/>
    <x v="3"/>
    <x v="4"/>
    <x v="348"/>
    <n v="-6647.24"/>
    <n v="4"/>
    <x v="2"/>
    <x v="3"/>
    <n v="-0.15362237115784608"/>
    <n v="0"/>
    <n v="1"/>
    <x v="4"/>
    <x v="0"/>
  </r>
  <r>
    <x v="351"/>
    <x v="71"/>
    <x v="2"/>
    <x v="4"/>
    <x v="3"/>
    <x v="4"/>
    <x v="349"/>
    <n v="3792.52"/>
    <n v="9"/>
    <x v="0"/>
    <x v="1"/>
    <n v="0.11585874014785849"/>
    <n v="0"/>
    <n v="0"/>
    <x v="3"/>
    <x v="0"/>
  </r>
  <r>
    <x v="352"/>
    <x v="151"/>
    <x v="1"/>
    <x v="2"/>
    <x v="3"/>
    <x v="11"/>
    <x v="350"/>
    <n v="-2.44"/>
    <n v="5"/>
    <x v="2"/>
    <x v="2"/>
    <n v="-4.8145224940805052E-4"/>
    <n v="0"/>
    <n v="1"/>
    <x v="8"/>
    <x v="1"/>
  </r>
  <r>
    <x v="353"/>
    <x v="274"/>
    <x v="0"/>
    <x v="7"/>
    <x v="1"/>
    <x v="10"/>
    <x v="351"/>
    <n v="3093.49"/>
    <n v="3"/>
    <x v="2"/>
    <x v="1"/>
    <n v="9.1006413273711451E-2"/>
    <n v="33992"/>
    <n v="0"/>
    <x v="7"/>
    <x v="0"/>
  </r>
  <r>
    <x v="354"/>
    <x v="173"/>
    <x v="1"/>
    <x v="1"/>
    <x v="1"/>
    <x v="1"/>
    <x v="352"/>
    <n v="-540.66"/>
    <n v="3"/>
    <x v="0"/>
    <x v="3"/>
    <n v="-0.13352926648555197"/>
    <n v="4049"/>
    <n v="1"/>
    <x v="7"/>
    <x v="0"/>
  </r>
  <r>
    <x v="355"/>
    <x v="275"/>
    <x v="2"/>
    <x v="4"/>
    <x v="3"/>
    <x v="11"/>
    <x v="353"/>
    <n v="-2125.4699999999998"/>
    <n v="2"/>
    <x v="1"/>
    <x v="1"/>
    <n v="-0.17367788854387969"/>
    <n v="0"/>
    <n v="1"/>
    <x v="11"/>
    <x v="1"/>
  </r>
  <r>
    <x v="356"/>
    <x v="195"/>
    <x v="1"/>
    <x v="1"/>
    <x v="0"/>
    <x v="0"/>
    <x v="354"/>
    <n v="-1703.97"/>
    <n v="6"/>
    <x v="1"/>
    <x v="2"/>
    <n v="-8.2202228761638282E-2"/>
    <n v="0"/>
    <n v="1"/>
    <x v="0"/>
    <x v="1"/>
  </r>
  <r>
    <x v="357"/>
    <x v="35"/>
    <x v="0"/>
    <x v="7"/>
    <x v="0"/>
    <x v="0"/>
    <x v="355"/>
    <n v="367.08"/>
    <n v="9"/>
    <x v="1"/>
    <x v="0"/>
    <n v="2.1772241992882562E-2"/>
    <n v="0"/>
    <n v="0"/>
    <x v="10"/>
    <x v="1"/>
  </r>
  <r>
    <x v="358"/>
    <x v="35"/>
    <x v="2"/>
    <x v="3"/>
    <x v="0"/>
    <x v="5"/>
    <x v="356"/>
    <n v="1028.93"/>
    <n v="4"/>
    <x v="2"/>
    <x v="2"/>
    <n v="0.26261613067891781"/>
    <n v="0"/>
    <n v="0"/>
    <x v="10"/>
    <x v="1"/>
  </r>
  <r>
    <x v="359"/>
    <x v="276"/>
    <x v="0"/>
    <x v="7"/>
    <x v="3"/>
    <x v="9"/>
    <x v="357"/>
    <n v="7095.4"/>
    <n v="5"/>
    <x v="2"/>
    <x v="1"/>
    <n v="0.15493492881474363"/>
    <n v="0"/>
    <n v="0"/>
    <x v="8"/>
    <x v="1"/>
  </r>
  <r>
    <x v="360"/>
    <x v="277"/>
    <x v="1"/>
    <x v="2"/>
    <x v="3"/>
    <x v="4"/>
    <x v="358"/>
    <n v="3928.85"/>
    <n v="10"/>
    <x v="0"/>
    <x v="3"/>
    <n v="0.28602577169481652"/>
    <n v="0"/>
    <n v="0"/>
    <x v="2"/>
    <x v="0"/>
  </r>
  <r>
    <x v="361"/>
    <x v="141"/>
    <x v="2"/>
    <x v="4"/>
    <x v="2"/>
    <x v="2"/>
    <x v="359"/>
    <n v="-3246.07"/>
    <n v="5"/>
    <x v="0"/>
    <x v="0"/>
    <n v="-0.17329009182148197"/>
    <n v="0"/>
    <n v="1"/>
    <x v="0"/>
    <x v="0"/>
  </r>
  <r>
    <x v="362"/>
    <x v="278"/>
    <x v="2"/>
    <x v="4"/>
    <x v="0"/>
    <x v="5"/>
    <x v="360"/>
    <n v="-608.15"/>
    <n v="7"/>
    <x v="2"/>
    <x v="1"/>
    <n v="-4.2695169896096598E-2"/>
    <n v="0"/>
    <n v="1"/>
    <x v="7"/>
    <x v="1"/>
  </r>
  <r>
    <x v="363"/>
    <x v="279"/>
    <x v="1"/>
    <x v="1"/>
    <x v="0"/>
    <x v="5"/>
    <x v="361"/>
    <n v="-359.79"/>
    <n v="5"/>
    <x v="2"/>
    <x v="0"/>
    <n v="-3.6901538461538465E-2"/>
    <n v="0"/>
    <n v="1"/>
    <x v="6"/>
    <x v="0"/>
  </r>
  <r>
    <x v="364"/>
    <x v="126"/>
    <x v="1"/>
    <x v="2"/>
    <x v="3"/>
    <x v="9"/>
    <x v="362"/>
    <n v="12119.86"/>
    <n v="4"/>
    <x v="2"/>
    <x v="2"/>
    <n v="0.29350882716198873"/>
    <n v="0"/>
    <n v="0"/>
    <x v="9"/>
    <x v="1"/>
  </r>
  <r>
    <x v="365"/>
    <x v="204"/>
    <x v="1"/>
    <x v="2"/>
    <x v="0"/>
    <x v="6"/>
    <x v="363"/>
    <n v="8016.35"/>
    <n v="2"/>
    <x v="0"/>
    <x v="0"/>
    <n v="0.18832753841093833"/>
    <n v="0"/>
    <n v="0"/>
    <x v="9"/>
    <x v="1"/>
  </r>
  <r>
    <x v="366"/>
    <x v="280"/>
    <x v="3"/>
    <x v="5"/>
    <x v="1"/>
    <x v="10"/>
    <x v="364"/>
    <n v="-1096.1300000000001"/>
    <n v="6"/>
    <x v="1"/>
    <x v="2"/>
    <n v="-0.12647167416637822"/>
    <n v="8667"/>
    <n v="1"/>
    <x v="8"/>
    <x v="0"/>
  </r>
  <r>
    <x v="367"/>
    <x v="281"/>
    <x v="0"/>
    <x v="7"/>
    <x v="2"/>
    <x v="2"/>
    <x v="365"/>
    <n v="-6196.44"/>
    <n v="9"/>
    <x v="2"/>
    <x v="1"/>
    <n v="-0.13410466173224256"/>
    <n v="0"/>
    <n v="1"/>
    <x v="10"/>
    <x v="1"/>
  </r>
  <r>
    <x v="368"/>
    <x v="282"/>
    <x v="1"/>
    <x v="2"/>
    <x v="2"/>
    <x v="2"/>
    <x v="366"/>
    <n v="8315.2199999999993"/>
    <n v="5"/>
    <x v="1"/>
    <x v="3"/>
    <n v="0.20019308551617873"/>
    <n v="0"/>
    <n v="0"/>
    <x v="3"/>
    <x v="0"/>
  </r>
  <r>
    <x v="369"/>
    <x v="283"/>
    <x v="4"/>
    <x v="8"/>
    <x v="0"/>
    <x v="5"/>
    <x v="367"/>
    <n v="69.650000000000006"/>
    <n v="10"/>
    <x v="2"/>
    <x v="3"/>
    <n v="1.3846918489065607E-2"/>
    <n v="0"/>
    <n v="0"/>
    <x v="10"/>
    <x v="0"/>
  </r>
  <r>
    <x v="370"/>
    <x v="82"/>
    <x v="0"/>
    <x v="0"/>
    <x v="2"/>
    <x v="7"/>
    <x v="368"/>
    <n v="2162.5300000000002"/>
    <n v="4"/>
    <x v="1"/>
    <x v="3"/>
    <n v="0.29750034392626223"/>
    <n v="0"/>
    <n v="0"/>
    <x v="4"/>
    <x v="0"/>
  </r>
  <r>
    <x v="371"/>
    <x v="7"/>
    <x v="0"/>
    <x v="7"/>
    <x v="0"/>
    <x v="0"/>
    <x v="369"/>
    <n v="784.96"/>
    <n v="8"/>
    <x v="0"/>
    <x v="2"/>
    <n v="0.25070584477802621"/>
    <n v="0"/>
    <n v="0"/>
    <x v="3"/>
    <x v="1"/>
  </r>
  <r>
    <x v="372"/>
    <x v="59"/>
    <x v="4"/>
    <x v="8"/>
    <x v="2"/>
    <x v="3"/>
    <x v="370"/>
    <n v="62.45"/>
    <n v="9"/>
    <x v="1"/>
    <x v="2"/>
    <n v="1.3587902523933855E-2"/>
    <n v="0"/>
    <n v="0"/>
    <x v="0"/>
    <x v="1"/>
  </r>
  <r>
    <x v="373"/>
    <x v="109"/>
    <x v="2"/>
    <x v="4"/>
    <x v="3"/>
    <x v="4"/>
    <x v="371"/>
    <n v="-5327.64"/>
    <n v="8"/>
    <x v="0"/>
    <x v="2"/>
    <n v="-0.11703697194701347"/>
    <n v="0"/>
    <n v="1"/>
    <x v="10"/>
    <x v="1"/>
  </r>
  <r>
    <x v="374"/>
    <x v="218"/>
    <x v="2"/>
    <x v="3"/>
    <x v="2"/>
    <x v="7"/>
    <x v="372"/>
    <n v="-725.75"/>
    <n v="5"/>
    <x v="0"/>
    <x v="1"/>
    <n v="-5.8632250767490707E-2"/>
    <n v="0"/>
    <n v="1"/>
    <x v="3"/>
    <x v="0"/>
  </r>
  <r>
    <x v="375"/>
    <x v="174"/>
    <x v="2"/>
    <x v="4"/>
    <x v="0"/>
    <x v="5"/>
    <x v="373"/>
    <n v="3435.94"/>
    <n v="9"/>
    <x v="2"/>
    <x v="2"/>
    <n v="0.21072922416436676"/>
    <n v="0"/>
    <n v="0"/>
    <x v="2"/>
    <x v="0"/>
  </r>
  <r>
    <x v="376"/>
    <x v="62"/>
    <x v="3"/>
    <x v="5"/>
    <x v="2"/>
    <x v="2"/>
    <x v="374"/>
    <n v="2291.42"/>
    <n v="1"/>
    <x v="2"/>
    <x v="3"/>
    <n v="5.9360136780477697E-2"/>
    <n v="0"/>
    <n v="0"/>
    <x v="2"/>
    <x v="1"/>
  </r>
  <r>
    <x v="377"/>
    <x v="284"/>
    <x v="3"/>
    <x v="6"/>
    <x v="3"/>
    <x v="9"/>
    <x v="375"/>
    <n v="2819.73"/>
    <n v="6"/>
    <x v="0"/>
    <x v="0"/>
    <n v="0.10082707573482086"/>
    <n v="0"/>
    <n v="0"/>
    <x v="10"/>
    <x v="1"/>
  </r>
  <r>
    <x v="378"/>
    <x v="285"/>
    <x v="1"/>
    <x v="2"/>
    <x v="3"/>
    <x v="4"/>
    <x v="376"/>
    <n v="2692.58"/>
    <n v="9"/>
    <x v="1"/>
    <x v="2"/>
    <n v="0.13481774484277989"/>
    <n v="0"/>
    <n v="0"/>
    <x v="2"/>
    <x v="1"/>
  </r>
  <r>
    <x v="379"/>
    <x v="209"/>
    <x v="2"/>
    <x v="4"/>
    <x v="2"/>
    <x v="7"/>
    <x v="377"/>
    <n v="102.03"/>
    <n v="3"/>
    <x v="0"/>
    <x v="3"/>
    <n v="2.3115088355233349E-2"/>
    <n v="0"/>
    <n v="0"/>
    <x v="4"/>
    <x v="1"/>
  </r>
  <r>
    <x v="380"/>
    <x v="286"/>
    <x v="2"/>
    <x v="3"/>
    <x v="3"/>
    <x v="4"/>
    <x v="378"/>
    <n v="1830.42"/>
    <n v="9"/>
    <x v="0"/>
    <x v="2"/>
    <n v="0.16290672837308651"/>
    <n v="0"/>
    <n v="0"/>
    <x v="8"/>
    <x v="1"/>
  </r>
  <r>
    <x v="381"/>
    <x v="38"/>
    <x v="4"/>
    <x v="9"/>
    <x v="3"/>
    <x v="9"/>
    <x v="379"/>
    <n v="967.7"/>
    <n v="6"/>
    <x v="2"/>
    <x v="1"/>
    <n v="3.0325916640551554E-2"/>
    <n v="0"/>
    <n v="0"/>
    <x v="2"/>
    <x v="1"/>
  </r>
  <r>
    <x v="382"/>
    <x v="287"/>
    <x v="3"/>
    <x v="6"/>
    <x v="1"/>
    <x v="10"/>
    <x v="380"/>
    <n v="8079.53"/>
    <n v="8"/>
    <x v="0"/>
    <x v="1"/>
    <n v="0.28902947699792514"/>
    <n v="27954"/>
    <n v="0"/>
    <x v="11"/>
    <x v="1"/>
  </r>
  <r>
    <x v="383"/>
    <x v="288"/>
    <x v="3"/>
    <x v="6"/>
    <x v="0"/>
    <x v="5"/>
    <x v="381"/>
    <n v="14186.35"/>
    <n v="4"/>
    <x v="2"/>
    <x v="2"/>
    <n v="0.34247519494000916"/>
    <n v="0"/>
    <n v="0"/>
    <x v="2"/>
    <x v="1"/>
  </r>
  <r>
    <x v="384"/>
    <x v="149"/>
    <x v="4"/>
    <x v="8"/>
    <x v="1"/>
    <x v="10"/>
    <x v="382"/>
    <n v="11703.37"/>
    <n v="7"/>
    <x v="0"/>
    <x v="2"/>
    <n v="0.31975547116199016"/>
    <n v="36601"/>
    <n v="0"/>
    <x v="8"/>
    <x v="1"/>
  </r>
  <r>
    <x v="385"/>
    <x v="289"/>
    <x v="1"/>
    <x v="2"/>
    <x v="3"/>
    <x v="11"/>
    <x v="383"/>
    <n v="-151.6"/>
    <n v="3"/>
    <x v="2"/>
    <x v="2"/>
    <n v="-2.1926525889499567E-2"/>
    <n v="0"/>
    <n v="1"/>
    <x v="1"/>
    <x v="0"/>
  </r>
  <r>
    <x v="386"/>
    <x v="290"/>
    <x v="1"/>
    <x v="1"/>
    <x v="0"/>
    <x v="0"/>
    <x v="384"/>
    <n v="-4045.28"/>
    <n v="7"/>
    <x v="0"/>
    <x v="2"/>
    <n v="-0.11839035382949457"/>
    <n v="0"/>
    <n v="1"/>
    <x v="2"/>
    <x v="1"/>
  </r>
  <r>
    <x v="387"/>
    <x v="291"/>
    <x v="3"/>
    <x v="5"/>
    <x v="2"/>
    <x v="3"/>
    <x v="385"/>
    <n v="6911.86"/>
    <n v="1"/>
    <x v="2"/>
    <x v="2"/>
    <n v="0.31178041409174972"/>
    <n v="0"/>
    <n v="0"/>
    <x v="7"/>
    <x v="1"/>
  </r>
  <r>
    <x v="388"/>
    <x v="50"/>
    <x v="0"/>
    <x v="0"/>
    <x v="3"/>
    <x v="9"/>
    <x v="386"/>
    <n v="5236.32"/>
    <n v="5"/>
    <x v="2"/>
    <x v="2"/>
    <n v="0.21654687564616848"/>
    <n v="0"/>
    <n v="0"/>
    <x v="11"/>
    <x v="0"/>
  </r>
  <r>
    <x v="389"/>
    <x v="91"/>
    <x v="0"/>
    <x v="7"/>
    <x v="2"/>
    <x v="3"/>
    <x v="387"/>
    <n v="777.38"/>
    <n v="9"/>
    <x v="2"/>
    <x v="1"/>
    <n v="2.586008449486045E-2"/>
    <n v="0"/>
    <n v="0"/>
    <x v="5"/>
    <x v="1"/>
  </r>
  <r>
    <x v="390"/>
    <x v="292"/>
    <x v="2"/>
    <x v="3"/>
    <x v="1"/>
    <x v="1"/>
    <x v="388"/>
    <n v="-3093.87"/>
    <n v="10"/>
    <x v="1"/>
    <x v="3"/>
    <n v="-7.3080666115507259E-2"/>
    <n v="42335"/>
    <n v="1"/>
    <x v="6"/>
    <x v="0"/>
  </r>
  <r>
    <x v="391"/>
    <x v="293"/>
    <x v="3"/>
    <x v="6"/>
    <x v="2"/>
    <x v="7"/>
    <x v="389"/>
    <n v="2203.06"/>
    <n v="6"/>
    <x v="0"/>
    <x v="3"/>
    <n v="0.23610116814918014"/>
    <n v="0"/>
    <n v="0"/>
    <x v="4"/>
    <x v="0"/>
  </r>
  <r>
    <x v="392"/>
    <x v="294"/>
    <x v="4"/>
    <x v="8"/>
    <x v="2"/>
    <x v="7"/>
    <x v="390"/>
    <n v="1148.6600000000001"/>
    <n v="9"/>
    <x v="0"/>
    <x v="1"/>
    <n v="0.1071111525550168"/>
    <n v="0"/>
    <n v="0"/>
    <x v="6"/>
    <x v="1"/>
  </r>
  <r>
    <x v="393"/>
    <x v="100"/>
    <x v="3"/>
    <x v="6"/>
    <x v="1"/>
    <x v="8"/>
    <x v="391"/>
    <n v="6098.37"/>
    <n v="7"/>
    <x v="0"/>
    <x v="2"/>
    <n v="0.28788981730633056"/>
    <n v="21183"/>
    <n v="0"/>
    <x v="0"/>
    <x v="0"/>
  </r>
  <r>
    <x v="394"/>
    <x v="65"/>
    <x v="0"/>
    <x v="7"/>
    <x v="2"/>
    <x v="3"/>
    <x v="392"/>
    <n v="3442.68"/>
    <n v="7"/>
    <x v="2"/>
    <x v="1"/>
    <n v="8.0570104612792251E-2"/>
    <n v="0"/>
    <n v="0"/>
    <x v="3"/>
    <x v="0"/>
  </r>
  <r>
    <x v="395"/>
    <x v="196"/>
    <x v="0"/>
    <x v="0"/>
    <x v="2"/>
    <x v="3"/>
    <x v="393"/>
    <n v="4230.95"/>
    <n v="5"/>
    <x v="1"/>
    <x v="0"/>
    <n v="0.10172020002885031"/>
    <n v="0"/>
    <n v="0"/>
    <x v="6"/>
    <x v="1"/>
  </r>
  <r>
    <x v="396"/>
    <x v="269"/>
    <x v="4"/>
    <x v="9"/>
    <x v="1"/>
    <x v="10"/>
    <x v="394"/>
    <n v="278.39999999999998"/>
    <n v="9"/>
    <x v="2"/>
    <x v="3"/>
    <n v="2.9925830377297645E-2"/>
    <n v="9303"/>
    <n v="0"/>
    <x v="7"/>
    <x v="0"/>
  </r>
  <r>
    <x v="397"/>
    <x v="295"/>
    <x v="0"/>
    <x v="7"/>
    <x v="0"/>
    <x v="0"/>
    <x v="395"/>
    <n v="-3040.53"/>
    <n v="9"/>
    <x v="0"/>
    <x v="0"/>
    <n v="-0.13561685994647638"/>
    <n v="0"/>
    <n v="1"/>
    <x v="1"/>
    <x v="1"/>
  </r>
  <r>
    <x v="398"/>
    <x v="296"/>
    <x v="3"/>
    <x v="5"/>
    <x v="0"/>
    <x v="6"/>
    <x v="396"/>
    <n v="8148.47"/>
    <n v="5"/>
    <x v="0"/>
    <x v="1"/>
    <n v="0.32540513557765266"/>
    <n v="0"/>
    <n v="0"/>
    <x v="11"/>
    <x v="1"/>
  </r>
  <r>
    <x v="399"/>
    <x v="243"/>
    <x v="2"/>
    <x v="3"/>
    <x v="3"/>
    <x v="4"/>
    <x v="397"/>
    <n v="4579.5600000000004"/>
    <n v="6"/>
    <x v="0"/>
    <x v="3"/>
    <n v="0.15648590466427476"/>
    <n v="0"/>
    <n v="0"/>
    <x v="0"/>
    <x v="1"/>
  </r>
  <r>
    <x v="400"/>
    <x v="297"/>
    <x v="3"/>
    <x v="6"/>
    <x v="0"/>
    <x v="5"/>
    <x v="398"/>
    <n v="-159.9"/>
    <n v="4"/>
    <x v="0"/>
    <x v="0"/>
    <n v="-3.2962275819418678E-2"/>
    <n v="0"/>
    <n v="1"/>
    <x v="4"/>
    <x v="0"/>
  </r>
  <r>
    <x v="401"/>
    <x v="194"/>
    <x v="2"/>
    <x v="3"/>
    <x v="1"/>
    <x v="1"/>
    <x v="399"/>
    <n v="-1757.24"/>
    <n v="9"/>
    <x v="0"/>
    <x v="0"/>
    <n v="-3.874754691186523E-2"/>
    <n v="45351"/>
    <n v="1"/>
    <x v="3"/>
    <x v="0"/>
  </r>
  <r>
    <x v="402"/>
    <x v="234"/>
    <x v="4"/>
    <x v="8"/>
    <x v="1"/>
    <x v="1"/>
    <x v="400"/>
    <n v="-3213.57"/>
    <n v="2"/>
    <x v="2"/>
    <x v="3"/>
    <n v="-6.7712551886891847E-2"/>
    <n v="47459"/>
    <n v="1"/>
    <x v="2"/>
    <x v="0"/>
  </r>
  <r>
    <x v="403"/>
    <x v="118"/>
    <x v="0"/>
    <x v="7"/>
    <x v="2"/>
    <x v="2"/>
    <x v="401"/>
    <n v="942.12"/>
    <n v="10"/>
    <x v="1"/>
    <x v="0"/>
    <n v="0.11736888002989909"/>
    <n v="0"/>
    <n v="0"/>
    <x v="8"/>
    <x v="1"/>
  </r>
  <r>
    <x v="404"/>
    <x v="298"/>
    <x v="2"/>
    <x v="4"/>
    <x v="1"/>
    <x v="1"/>
    <x v="402"/>
    <n v="1555.56"/>
    <n v="10"/>
    <x v="1"/>
    <x v="3"/>
    <n v="0.15235651322233104"/>
    <n v="10210"/>
    <n v="0"/>
    <x v="5"/>
    <x v="1"/>
  </r>
  <r>
    <x v="405"/>
    <x v="299"/>
    <x v="0"/>
    <x v="7"/>
    <x v="1"/>
    <x v="8"/>
    <x v="403"/>
    <n v="1287.2"/>
    <n v="3"/>
    <x v="2"/>
    <x v="0"/>
    <n v="0.16049875311720699"/>
    <n v="8020"/>
    <n v="0"/>
    <x v="5"/>
    <x v="1"/>
  </r>
  <r>
    <x v="406"/>
    <x v="101"/>
    <x v="2"/>
    <x v="4"/>
    <x v="1"/>
    <x v="8"/>
    <x v="404"/>
    <n v="73.89"/>
    <n v="6"/>
    <x v="2"/>
    <x v="3"/>
    <n v="0.2991497975708502"/>
    <n v="247"/>
    <n v="0"/>
    <x v="5"/>
    <x v="0"/>
  </r>
  <r>
    <x v="407"/>
    <x v="129"/>
    <x v="0"/>
    <x v="0"/>
    <x v="2"/>
    <x v="7"/>
    <x v="405"/>
    <n v="1286.1199999999999"/>
    <n v="1"/>
    <x v="1"/>
    <x v="1"/>
    <n v="0.34471187349236126"/>
    <n v="0"/>
    <n v="0"/>
    <x v="5"/>
    <x v="1"/>
  </r>
  <r>
    <x v="408"/>
    <x v="131"/>
    <x v="1"/>
    <x v="1"/>
    <x v="0"/>
    <x v="6"/>
    <x v="406"/>
    <n v="-1.3"/>
    <n v="6"/>
    <x v="0"/>
    <x v="0"/>
    <n v="-4.2360454886115545E-5"/>
    <n v="0"/>
    <n v="1"/>
    <x v="6"/>
    <x v="0"/>
  </r>
  <r>
    <x v="409"/>
    <x v="300"/>
    <x v="4"/>
    <x v="9"/>
    <x v="2"/>
    <x v="2"/>
    <x v="407"/>
    <n v="-2715.27"/>
    <n v="6"/>
    <x v="0"/>
    <x v="1"/>
    <n v="-0.13830837408312957"/>
    <n v="0"/>
    <n v="1"/>
    <x v="6"/>
    <x v="0"/>
  </r>
  <r>
    <x v="410"/>
    <x v="33"/>
    <x v="1"/>
    <x v="1"/>
    <x v="3"/>
    <x v="9"/>
    <x v="408"/>
    <n v="-271.89999999999998"/>
    <n v="2"/>
    <x v="2"/>
    <x v="2"/>
    <n v="-0.12576318223866789"/>
    <n v="0"/>
    <n v="1"/>
    <x v="4"/>
    <x v="0"/>
  </r>
  <r>
    <x v="411"/>
    <x v="211"/>
    <x v="3"/>
    <x v="6"/>
    <x v="3"/>
    <x v="9"/>
    <x v="409"/>
    <n v="1344.84"/>
    <n v="6"/>
    <x v="2"/>
    <x v="2"/>
    <n v="0.12715960665658094"/>
    <n v="0"/>
    <n v="0"/>
    <x v="5"/>
    <x v="0"/>
  </r>
  <r>
    <x v="412"/>
    <x v="4"/>
    <x v="0"/>
    <x v="7"/>
    <x v="0"/>
    <x v="0"/>
    <x v="410"/>
    <n v="15.82"/>
    <n v="6"/>
    <x v="1"/>
    <x v="3"/>
    <n v="2.4641744548286604E-2"/>
    <n v="0"/>
    <n v="0"/>
    <x v="4"/>
    <x v="0"/>
  </r>
  <r>
    <x v="413"/>
    <x v="301"/>
    <x v="0"/>
    <x v="7"/>
    <x v="1"/>
    <x v="10"/>
    <x v="411"/>
    <n v="2469.79"/>
    <n v="1"/>
    <x v="1"/>
    <x v="0"/>
    <n v="0.10319600551539715"/>
    <n v="23933"/>
    <n v="0"/>
    <x v="8"/>
    <x v="1"/>
  </r>
  <r>
    <x v="414"/>
    <x v="238"/>
    <x v="4"/>
    <x v="8"/>
    <x v="0"/>
    <x v="0"/>
    <x v="412"/>
    <n v="-5341.77"/>
    <n v="4"/>
    <x v="2"/>
    <x v="1"/>
    <n v="-0.17659911399100769"/>
    <n v="0"/>
    <n v="1"/>
    <x v="4"/>
    <x v="1"/>
  </r>
  <r>
    <x v="415"/>
    <x v="147"/>
    <x v="4"/>
    <x v="8"/>
    <x v="2"/>
    <x v="2"/>
    <x v="413"/>
    <n v="5284.88"/>
    <n v="9"/>
    <x v="0"/>
    <x v="0"/>
    <n v="0.18288680485863584"/>
    <n v="0"/>
    <n v="0"/>
    <x v="1"/>
    <x v="0"/>
  </r>
  <r>
    <x v="416"/>
    <x v="235"/>
    <x v="1"/>
    <x v="1"/>
    <x v="3"/>
    <x v="9"/>
    <x v="414"/>
    <n v="3354.85"/>
    <n v="4"/>
    <x v="0"/>
    <x v="1"/>
    <n v="0.12676553939164933"/>
    <n v="0"/>
    <n v="0"/>
    <x v="2"/>
    <x v="1"/>
  </r>
  <r>
    <x v="417"/>
    <x v="302"/>
    <x v="3"/>
    <x v="5"/>
    <x v="3"/>
    <x v="11"/>
    <x v="415"/>
    <n v="7055.56"/>
    <n v="10"/>
    <x v="0"/>
    <x v="3"/>
    <n v="0.32248091777503546"/>
    <n v="0"/>
    <n v="0"/>
    <x v="3"/>
    <x v="0"/>
  </r>
  <r>
    <x v="418"/>
    <x v="67"/>
    <x v="2"/>
    <x v="3"/>
    <x v="2"/>
    <x v="7"/>
    <x v="416"/>
    <n v="540.58000000000004"/>
    <n v="8"/>
    <x v="1"/>
    <x v="1"/>
    <n v="8.4294401995945747E-2"/>
    <n v="0"/>
    <n v="0"/>
    <x v="3"/>
    <x v="0"/>
  </r>
  <r>
    <x v="419"/>
    <x v="177"/>
    <x v="3"/>
    <x v="6"/>
    <x v="3"/>
    <x v="11"/>
    <x v="417"/>
    <n v="-6498.66"/>
    <n v="4"/>
    <x v="1"/>
    <x v="2"/>
    <n v="-0.155110389765377"/>
    <n v="0"/>
    <n v="1"/>
    <x v="11"/>
    <x v="1"/>
  </r>
  <r>
    <x v="420"/>
    <x v="150"/>
    <x v="0"/>
    <x v="0"/>
    <x v="0"/>
    <x v="6"/>
    <x v="418"/>
    <n v="3389.92"/>
    <n v="2"/>
    <x v="2"/>
    <x v="1"/>
    <n v="9.6444280064866716E-2"/>
    <n v="0"/>
    <n v="0"/>
    <x v="10"/>
    <x v="0"/>
  </r>
  <r>
    <x v="421"/>
    <x v="303"/>
    <x v="4"/>
    <x v="9"/>
    <x v="3"/>
    <x v="9"/>
    <x v="419"/>
    <n v="1247"/>
    <n v="4"/>
    <x v="1"/>
    <x v="3"/>
    <n v="0.20103175882637433"/>
    <n v="0"/>
    <n v="0"/>
    <x v="4"/>
    <x v="0"/>
  </r>
  <r>
    <x v="422"/>
    <x v="293"/>
    <x v="0"/>
    <x v="0"/>
    <x v="1"/>
    <x v="8"/>
    <x v="420"/>
    <n v="2728.94"/>
    <n v="8"/>
    <x v="2"/>
    <x v="0"/>
    <n v="9.9226965311613707E-2"/>
    <n v="27502"/>
    <n v="0"/>
    <x v="4"/>
    <x v="0"/>
  </r>
  <r>
    <x v="423"/>
    <x v="304"/>
    <x v="0"/>
    <x v="7"/>
    <x v="3"/>
    <x v="9"/>
    <x v="421"/>
    <n v="1145.67"/>
    <n v="1"/>
    <x v="1"/>
    <x v="3"/>
    <n v="7.78837525492862E-2"/>
    <n v="0"/>
    <n v="0"/>
    <x v="2"/>
    <x v="1"/>
  </r>
  <r>
    <x v="424"/>
    <x v="305"/>
    <x v="4"/>
    <x v="8"/>
    <x v="2"/>
    <x v="2"/>
    <x v="422"/>
    <n v="2113.06"/>
    <n v="2"/>
    <x v="1"/>
    <x v="2"/>
    <n v="0.26190629647992064"/>
    <n v="0"/>
    <n v="0"/>
    <x v="0"/>
    <x v="1"/>
  </r>
  <r>
    <x v="425"/>
    <x v="306"/>
    <x v="4"/>
    <x v="9"/>
    <x v="0"/>
    <x v="0"/>
    <x v="423"/>
    <n v="15878.96"/>
    <n v="5"/>
    <x v="2"/>
    <x v="3"/>
    <n v="0.32254641478773105"/>
    <n v="0"/>
    <n v="0"/>
    <x v="9"/>
    <x v="0"/>
  </r>
  <r>
    <x v="426"/>
    <x v="284"/>
    <x v="4"/>
    <x v="8"/>
    <x v="1"/>
    <x v="1"/>
    <x v="424"/>
    <n v="10199.700000000001"/>
    <n v="3"/>
    <x v="2"/>
    <x v="1"/>
    <n v="0.24467926881926788"/>
    <n v="41686"/>
    <n v="0"/>
    <x v="10"/>
    <x v="1"/>
  </r>
  <r>
    <x v="427"/>
    <x v="206"/>
    <x v="2"/>
    <x v="4"/>
    <x v="0"/>
    <x v="6"/>
    <x v="425"/>
    <n v="42.9"/>
    <n v="7"/>
    <x v="1"/>
    <x v="3"/>
    <n v="3.8582606349491858E-3"/>
    <n v="0"/>
    <n v="0"/>
    <x v="3"/>
    <x v="1"/>
  </r>
  <r>
    <x v="428"/>
    <x v="307"/>
    <x v="2"/>
    <x v="4"/>
    <x v="0"/>
    <x v="0"/>
    <x v="426"/>
    <n v="-5023.8"/>
    <n v="8"/>
    <x v="2"/>
    <x v="3"/>
    <n v="-0.11308497467642094"/>
    <n v="0"/>
    <n v="1"/>
    <x v="11"/>
    <x v="1"/>
  </r>
  <r>
    <x v="429"/>
    <x v="210"/>
    <x v="0"/>
    <x v="7"/>
    <x v="3"/>
    <x v="9"/>
    <x v="427"/>
    <n v="4592.3500000000004"/>
    <n v="10"/>
    <x v="1"/>
    <x v="2"/>
    <n v="0.11464824246055523"/>
    <n v="0"/>
    <n v="0"/>
    <x v="5"/>
    <x v="0"/>
  </r>
  <r>
    <x v="430"/>
    <x v="308"/>
    <x v="0"/>
    <x v="0"/>
    <x v="2"/>
    <x v="3"/>
    <x v="428"/>
    <n v="997.81"/>
    <n v="7"/>
    <x v="1"/>
    <x v="2"/>
    <n v="8.8372154813568318E-2"/>
    <n v="0"/>
    <n v="0"/>
    <x v="3"/>
    <x v="0"/>
  </r>
  <r>
    <x v="431"/>
    <x v="11"/>
    <x v="0"/>
    <x v="0"/>
    <x v="1"/>
    <x v="8"/>
    <x v="429"/>
    <n v="10198.82"/>
    <n v="2"/>
    <x v="2"/>
    <x v="2"/>
    <n v="0.26329727636504452"/>
    <n v="38735"/>
    <n v="0"/>
    <x v="7"/>
    <x v="0"/>
  </r>
  <r>
    <x v="432"/>
    <x v="113"/>
    <x v="3"/>
    <x v="6"/>
    <x v="2"/>
    <x v="2"/>
    <x v="430"/>
    <n v="-26.44"/>
    <n v="5"/>
    <x v="0"/>
    <x v="1"/>
    <n v="-1.3871983210912908E-2"/>
    <n v="0"/>
    <n v="1"/>
    <x v="11"/>
    <x v="0"/>
  </r>
  <r>
    <x v="433"/>
    <x v="287"/>
    <x v="3"/>
    <x v="5"/>
    <x v="1"/>
    <x v="10"/>
    <x v="431"/>
    <n v="757.85"/>
    <n v="3"/>
    <x v="2"/>
    <x v="2"/>
    <n v="9.7900788011884773E-2"/>
    <n v="7741"/>
    <n v="0"/>
    <x v="11"/>
    <x v="1"/>
  </r>
  <r>
    <x v="434"/>
    <x v="138"/>
    <x v="3"/>
    <x v="5"/>
    <x v="3"/>
    <x v="9"/>
    <x v="432"/>
    <n v="12214.48"/>
    <n v="9"/>
    <x v="0"/>
    <x v="2"/>
    <n v="0.29109818875119159"/>
    <n v="0"/>
    <n v="0"/>
    <x v="6"/>
    <x v="0"/>
  </r>
  <r>
    <x v="435"/>
    <x v="309"/>
    <x v="4"/>
    <x v="9"/>
    <x v="1"/>
    <x v="10"/>
    <x v="433"/>
    <n v="-1207.3"/>
    <n v="5"/>
    <x v="0"/>
    <x v="3"/>
    <n v="-0.19357062690396024"/>
    <n v="6237"/>
    <n v="1"/>
    <x v="6"/>
    <x v="0"/>
  </r>
  <r>
    <x v="436"/>
    <x v="310"/>
    <x v="2"/>
    <x v="3"/>
    <x v="3"/>
    <x v="4"/>
    <x v="434"/>
    <n v="3125.89"/>
    <n v="1"/>
    <x v="2"/>
    <x v="2"/>
    <n v="0.13234081287044877"/>
    <n v="0"/>
    <n v="0"/>
    <x v="4"/>
    <x v="1"/>
  </r>
  <r>
    <x v="437"/>
    <x v="311"/>
    <x v="4"/>
    <x v="8"/>
    <x v="3"/>
    <x v="9"/>
    <x v="435"/>
    <n v="10615.96"/>
    <n v="6"/>
    <x v="1"/>
    <x v="2"/>
    <n v="0.23991412235304752"/>
    <n v="0"/>
    <n v="0"/>
    <x v="4"/>
    <x v="1"/>
  </r>
  <r>
    <x v="438"/>
    <x v="312"/>
    <x v="0"/>
    <x v="7"/>
    <x v="3"/>
    <x v="11"/>
    <x v="436"/>
    <n v="-2129.4899999999998"/>
    <n v="10"/>
    <x v="2"/>
    <x v="0"/>
    <n v="-0.14114734539669913"/>
    <n v="0"/>
    <n v="1"/>
    <x v="8"/>
    <x v="0"/>
  </r>
  <r>
    <x v="439"/>
    <x v="301"/>
    <x v="1"/>
    <x v="1"/>
    <x v="1"/>
    <x v="10"/>
    <x v="437"/>
    <n v="7426.84"/>
    <n v="6"/>
    <x v="0"/>
    <x v="0"/>
    <n v="0.2025483404696321"/>
    <n v="36667"/>
    <n v="0"/>
    <x v="8"/>
    <x v="1"/>
  </r>
  <r>
    <x v="440"/>
    <x v="313"/>
    <x v="1"/>
    <x v="2"/>
    <x v="1"/>
    <x v="8"/>
    <x v="438"/>
    <n v="4187.8"/>
    <n v="7"/>
    <x v="2"/>
    <x v="1"/>
    <n v="0.15492009470257473"/>
    <n v="27032"/>
    <n v="0"/>
    <x v="4"/>
    <x v="1"/>
  </r>
  <r>
    <x v="441"/>
    <x v="314"/>
    <x v="3"/>
    <x v="6"/>
    <x v="2"/>
    <x v="7"/>
    <x v="439"/>
    <n v="11120.02"/>
    <n v="3"/>
    <x v="2"/>
    <x v="3"/>
    <n v="0.22774325680463678"/>
    <n v="0"/>
    <n v="0"/>
    <x v="7"/>
    <x v="0"/>
  </r>
  <r>
    <x v="442"/>
    <x v="281"/>
    <x v="2"/>
    <x v="4"/>
    <x v="3"/>
    <x v="11"/>
    <x v="440"/>
    <n v="7716.69"/>
    <n v="3"/>
    <x v="1"/>
    <x v="1"/>
    <n v="0.16802808927599347"/>
    <n v="0"/>
    <n v="0"/>
    <x v="10"/>
    <x v="1"/>
  </r>
  <r>
    <x v="443"/>
    <x v="315"/>
    <x v="1"/>
    <x v="2"/>
    <x v="3"/>
    <x v="11"/>
    <x v="441"/>
    <n v="-3274.92"/>
    <n v="9"/>
    <x v="0"/>
    <x v="1"/>
    <n v="-0.1160907479617157"/>
    <n v="0"/>
    <n v="1"/>
    <x v="4"/>
    <x v="1"/>
  </r>
  <r>
    <x v="444"/>
    <x v="113"/>
    <x v="0"/>
    <x v="7"/>
    <x v="1"/>
    <x v="1"/>
    <x v="442"/>
    <n v="2639.99"/>
    <n v="4"/>
    <x v="0"/>
    <x v="1"/>
    <n v="0.23794411897251011"/>
    <n v="11095"/>
    <n v="0"/>
    <x v="11"/>
    <x v="0"/>
  </r>
  <r>
    <x v="445"/>
    <x v="316"/>
    <x v="0"/>
    <x v="7"/>
    <x v="1"/>
    <x v="10"/>
    <x v="443"/>
    <n v="-2550.9299999999998"/>
    <n v="4"/>
    <x v="1"/>
    <x v="3"/>
    <n v="-8.5204248638899083E-2"/>
    <n v="29939"/>
    <n v="1"/>
    <x v="7"/>
    <x v="0"/>
  </r>
  <r>
    <x v="446"/>
    <x v="317"/>
    <x v="2"/>
    <x v="4"/>
    <x v="2"/>
    <x v="7"/>
    <x v="444"/>
    <n v="10843.78"/>
    <n v="10"/>
    <x v="2"/>
    <x v="0"/>
    <n v="0.32966831848721617"/>
    <n v="0"/>
    <n v="0"/>
    <x v="6"/>
    <x v="1"/>
  </r>
  <r>
    <x v="447"/>
    <x v="188"/>
    <x v="1"/>
    <x v="2"/>
    <x v="2"/>
    <x v="7"/>
    <x v="445"/>
    <n v="10992.04"/>
    <n v="7"/>
    <x v="0"/>
    <x v="1"/>
    <n v="0.30771065449862833"/>
    <n v="0"/>
    <n v="0"/>
    <x v="0"/>
    <x v="0"/>
  </r>
  <r>
    <x v="448"/>
    <x v="318"/>
    <x v="3"/>
    <x v="5"/>
    <x v="2"/>
    <x v="2"/>
    <x v="446"/>
    <n v="5734.13"/>
    <n v="1"/>
    <x v="2"/>
    <x v="0"/>
    <n v="0.34379339288926197"/>
    <n v="0"/>
    <n v="0"/>
    <x v="3"/>
    <x v="0"/>
  </r>
  <r>
    <x v="449"/>
    <x v="319"/>
    <x v="2"/>
    <x v="3"/>
    <x v="0"/>
    <x v="0"/>
    <x v="447"/>
    <n v="-503.72"/>
    <n v="5"/>
    <x v="2"/>
    <x v="0"/>
    <n v="-2.367105263157895E-2"/>
    <n v="0"/>
    <n v="1"/>
    <x v="0"/>
    <x v="1"/>
  </r>
  <r>
    <x v="450"/>
    <x v="320"/>
    <x v="2"/>
    <x v="4"/>
    <x v="1"/>
    <x v="10"/>
    <x v="448"/>
    <n v="-1406.44"/>
    <n v="3"/>
    <x v="2"/>
    <x v="0"/>
    <n v="-4.0992130574176625E-2"/>
    <n v="34310"/>
    <n v="1"/>
    <x v="2"/>
    <x v="1"/>
  </r>
  <r>
    <x v="451"/>
    <x v="78"/>
    <x v="0"/>
    <x v="0"/>
    <x v="1"/>
    <x v="1"/>
    <x v="449"/>
    <n v="107.17"/>
    <n v="7"/>
    <x v="1"/>
    <x v="2"/>
    <n v="1.8480772546990862E-2"/>
    <n v="5799"/>
    <n v="0"/>
    <x v="1"/>
    <x v="0"/>
  </r>
  <r>
    <x v="452"/>
    <x v="321"/>
    <x v="4"/>
    <x v="9"/>
    <x v="1"/>
    <x v="10"/>
    <x v="450"/>
    <n v="431.93"/>
    <n v="10"/>
    <x v="0"/>
    <x v="3"/>
    <n v="0.25259064327485381"/>
    <n v="1710"/>
    <n v="0"/>
    <x v="8"/>
    <x v="0"/>
  </r>
  <r>
    <x v="453"/>
    <x v="135"/>
    <x v="3"/>
    <x v="5"/>
    <x v="0"/>
    <x v="0"/>
    <x v="451"/>
    <n v="-942.2"/>
    <n v="4"/>
    <x v="2"/>
    <x v="3"/>
    <n v="-2.189024673574648E-2"/>
    <n v="0"/>
    <n v="1"/>
    <x v="10"/>
    <x v="1"/>
  </r>
  <r>
    <x v="454"/>
    <x v="155"/>
    <x v="4"/>
    <x v="8"/>
    <x v="1"/>
    <x v="1"/>
    <x v="452"/>
    <n v="1903.38"/>
    <n v="3"/>
    <x v="0"/>
    <x v="2"/>
    <n v="7.1317021994079965E-2"/>
    <n v="26689"/>
    <n v="0"/>
    <x v="8"/>
    <x v="1"/>
  </r>
  <r>
    <x v="455"/>
    <x v="322"/>
    <x v="2"/>
    <x v="4"/>
    <x v="3"/>
    <x v="9"/>
    <x v="453"/>
    <n v="5163.21"/>
    <n v="6"/>
    <x v="2"/>
    <x v="1"/>
    <n v="0.1441713902772736"/>
    <n v="0"/>
    <n v="0"/>
    <x v="7"/>
    <x v="0"/>
  </r>
  <r>
    <x v="456"/>
    <x v="323"/>
    <x v="2"/>
    <x v="4"/>
    <x v="2"/>
    <x v="2"/>
    <x v="454"/>
    <n v="-456.99"/>
    <n v="6"/>
    <x v="1"/>
    <x v="1"/>
    <n v="-3.0435564435564437E-2"/>
    <n v="0"/>
    <n v="1"/>
    <x v="9"/>
    <x v="1"/>
  </r>
  <r>
    <x v="457"/>
    <x v="324"/>
    <x v="0"/>
    <x v="0"/>
    <x v="2"/>
    <x v="7"/>
    <x v="455"/>
    <n v="-3450.54"/>
    <n v="2"/>
    <x v="2"/>
    <x v="2"/>
    <n v="-0.13116931498517448"/>
    <n v="0"/>
    <n v="1"/>
    <x v="9"/>
    <x v="1"/>
  </r>
  <r>
    <x v="458"/>
    <x v="166"/>
    <x v="0"/>
    <x v="7"/>
    <x v="1"/>
    <x v="10"/>
    <x v="456"/>
    <n v="8004.36"/>
    <n v="5"/>
    <x v="2"/>
    <x v="3"/>
    <n v="0.33671378091872789"/>
    <n v="23772"/>
    <n v="0"/>
    <x v="3"/>
    <x v="1"/>
  </r>
  <r>
    <x v="459"/>
    <x v="325"/>
    <x v="4"/>
    <x v="8"/>
    <x v="2"/>
    <x v="3"/>
    <x v="457"/>
    <n v="-2188.86"/>
    <n v="6"/>
    <x v="1"/>
    <x v="2"/>
    <n v="-0.10874161657310349"/>
    <n v="0"/>
    <n v="1"/>
    <x v="4"/>
    <x v="1"/>
  </r>
  <r>
    <x v="460"/>
    <x v="326"/>
    <x v="4"/>
    <x v="8"/>
    <x v="2"/>
    <x v="2"/>
    <x v="458"/>
    <n v="4453.46"/>
    <n v="9"/>
    <x v="1"/>
    <x v="1"/>
    <n v="0.11665295858763129"/>
    <n v="0"/>
    <n v="0"/>
    <x v="3"/>
    <x v="0"/>
  </r>
  <r>
    <x v="461"/>
    <x v="327"/>
    <x v="3"/>
    <x v="5"/>
    <x v="3"/>
    <x v="9"/>
    <x v="459"/>
    <n v="-4406.12"/>
    <n v="8"/>
    <x v="1"/>
    <x v="3"/>
    <n v="-9.6441438483594891E-2"/>
    <n v="0"/>
    <n v="1"/>
    <x v="4"/>
    <x v="1"/>
  </r>
  <r>
    <x v="462"/>
    <x v="328"/>
    <x v="4"/>
    <x v="9"/>
    <x v="3"/>
    <x v="4"/>
    <x v="460"/>
    <n v="-127.55"/>
    <n v="2"/>
    <x v="1"/>
    <x v="2"/>
    <n v="-7.6717189943462044E-3"/>
    <n v="0"/>
    <n v="1"/>
    <x v="6"/>
    <x v="0"/>
  </r>
  <r>
    <x v="463"/>
    <x v="329"/>
    <x v="3"/>
    <x v="6"/>
    <x v="1"/>
    <x v="1"/>
    <x v="461"/>
    <n v="-2213.58"/>
    <n v="1"/>
    <x v="2"/>
    <x v="0"/>
    <n v="-6.2041537038594129E-2"/>
    <n v="35679"/>
    <n v="1"/>
    <x v="8"/>
    <x v="0"/>
  </r>
  <r>
    <x v="464"/>
    <x v="330"/>
    <x v="3"/>
    <x v="6"/>
    <x v="1"/>
    <x v="1"/>
    <x v="462"/>
    <n v="1375.44"/>
    <n v="5"/>
    <x v="2"/>
    <x v="2"/>
    <n v="5.1036734693877553E-2"/>
    <n v="26950"/>
    <n v="0"/>
    <x v="10"/>
    <x v="0"/>
  </r>
  <r>
    <x v="465"/>
    <x v="152"/>
    <x v="1"/>
    <x v="2"/>
    <x v="3"/>
    <x v="11"/>
    <x v="463"/>
    <n v="-3619.85"/>
    <n v="8"/>
    <x v="2"/>
    <x v="1"/>
    <n v="-8.2997432017242162E-2"/>
    <n v="0"/>
    <n v="1"/>
    <x v="9"/>
    <x v="1"/>
  </r>
  <r>
    <x v="466"/>
    <x v="331"/>
    <x v="0"/>
    <x v="0"/>
    <x v="1"/>
    <x v="10"/>
    <x v="464"/>
    <n v="2405.52"/>
    <n v="8"/>
    <x v="1"/>
    <x v="1"/>
    <n v="0.10474722403657739"/>
    <n v="22965"/>
    <n v="0"/>
    <x v="2"/>
    <x v="1"/>
  </r>
  <r>
    <x v="467"/>
    <x v="332"/>
    <x v="4"/>
    <x v="8"/>
    <x v="3"/>
    <x v="9"/>
    <x v="465"/>
    <n v="1632.96"/>
    <n v="4"/>
    <x v="1"/>
    <x v="3"/>
    <n v="0.32810126582278482"/>
    <n v="0"/>
    <n v="0"/>
    <x v="1"/>
    <x v="1"/>
  </r>
  <r>
    <x v="468"/>
    <x v="136"/>
    <x v="1"/>
    <x v="2"/>
    <x v="0"/>
    <x v="0"/>
    <x v="466"/>
    <n v="1668.45"/>
    <n v="7"/>
    <x v="1"/>
    <x v="0"/>
    <n v="0.20213835716016476"/>
    <n v="0"/>
    <n v="0"/>
    <x v="8"/>
    <x v="1"/>
  </r>
  <r>
    <x v="469"/>
    <x v="74"/>
    <x v="1"/>
    <x v="2"/>
    <x v="0"/>
    <x v="0"/>
    <x v="467"/>
    <n v="3693.51"/>
    <n v="5"/>
    <x v="2"/>
    <x v="2"/>
    <n v="0.30918382722250126"/>
    <n v="0"/>
    <n v="0"/>
    <x v="9"/>
    <x v="1"/>
  </r>
  <r>
    <x v="470"/>
    <x v="333"/>
    <x v="0"/>
    <x v="7"/>
    <x v="3"/>
    <x v="4"/>
    <x v="468"/>
    <n v="9071.64"/>
    <n v="5"/>
    <x v="2"/>
    <x v="2"/>
    <n v="0.28108198549916341"/>
    <n v="0"/>
    <n v="0"/>
    <x v="7"/>
    <x v="0"/>
  </r>
  <r>
    <x v="471"/>
    <x v="334"/>
    <x v="4"/>
    <x v="9"/>
    <x v="3"/>
    <x v="9"/>
    <x v="469"/>
    <n v="408.55"/>
    <n v="3"/>
    <x v="0"/>
    <x v="2"/>
    <n v="0.28351839000693962"/>
    <n v="0"/>
    <n v="0"/>
    <x v="11"/>
    <x v="1"/>
  </r>
  <r>
    <x v="472"/>
    <x v="335"/>
    <x v="2"/>
    <x v="4"/>
    <x v="0"/>
    <x v="6"/>
    <x v="470"/>
    <n v="-1253.22"/>
    <n v="3"/>
    <x v="1"/>
    <x v="3"/>
    <n v="-8.0067722974699718E-2"/>
    <n v="0"/>
    <n v="1"/>
    <x v="5"/>
    <x v="1"/>
  </r>
  <r>
    <x v="473"/>
    <x v="132"/>
    <x v="1"/>
    <x v="2"/>
    <x v="1"/>
    <x v="8"/>
    <x v="471"/>
    <n v="961.61"/>
    <n v="1"/>
    <x v="0"/>
    <x v="1"/>
    <n v="5.6044410770486074E-2"/>
    <n v="17158"/>
    <n v="0"/>
    <x v="11"/>
    <x v="1"/>
  </r>
  <r>
    <x v="474"/>
    <x v="336"/>
    <x v="4"/>
    <x v="8"/>
    <x v="3"/>
    <x v="4"/>
    <x v="472"/>
    <n v="4644.72"/>
    <n v="8"/>
    <x v="2"/>
    <x v="2"/>
    <n v="0.18942577487765092"/>
    <n v="0"/>
    <n v="0"/>
    <x v="5"/>
    <x v="0"/>
  </r>
  <r>
    <x v="475"/>
    <x v="320"/>
    <x v="3"/>
    <x v="6"/>
    <x v="3"/>
    <x v="9"/>
    <x v="473"/>
    <n v="-3908.74"/>
    <n v="9"/>
    <x v="1"/>
    <x v="0"/>
    <n v="-7.8969230458411616E-2"/>
    <n v="0"/>
    <n v="1"/>
    <x v="2"/>
    <x v="1"/>
  </r>
  <r>
    <x v="476"/>
    <x v="337"/>
    <x v="1"/>
    <x v="2"/>
    <x v="1"/>
    <x v="8"/>
    <x v="474"/>
    <n v="3510.76"/>
    <n v="1"/>
    <x v="2"/>
    <x v="1"/>
    <n v="0.33611871708951652"/>
    <n v="10445"/>
    <n v="0"/>
    <x v="4"/>
    <x v="1"/>
  </r>
  <r>
    <x v="477"/>
    <x v="207"/>
    <x v="1"/>
    <x v="2"/>
    <x v="1"/>
    <x v="1"/>
    <x v="475"/>
    <n v="2502.39"/>
    <n v="1"/>
    <x v="0"/>
    <x v="3"/>
    <n v="6.1268516024777807E-2"/>
    <n v="40843"/>
    <n v="0"/>
    <x v="8"/>
    <x v="1"/>
  </r>
  <r>
    <x v="478"/>
    <x v="338"/>
    <x v="3"/>
    <x v="6"/>
    <x v="3"/>
    <x v="9"/>
    <x v="476"/>
    <n v="8694.2800000000007"/>
    <n v="5"/>
    <x v="0"/>
    <x v="0"/>
    <n v="0.25524866420057546"/>
    <n v="0"/>
    <n v="0"/>
    <x v="1"/>
    <x v="1"/>
  </r>
  <r>
    <x v="479"/>
    <x v="276"/>
    <x v="4"/>
    <x v="8"/>
    <x v="1"/>
    <x v="1"/>
    <x v="477"/>
    <n v="1795.48"/>
    <n v="5"/>
    <x v="0"/>
    <x v="1"/>
    <n v="7.6448948309631268E-2"/>
    <n v="23486"/>
    <n v="0"/>
    <x v="8"/>
    <x v="1"/>
  </r>
  <r>
    <x v="480"/>
    <x v="339"/>
    <x v="3"/>
    <x v="5"/>
    <x v="1"/>
    <x v="8"/>
    <x v="478"/>
    <n v="-459.03"/>
    <n v="2"/>
    <x v="1"/>
    <x v="3"/>
    <n v="-1.2805970149253731E-2"/>
    <n v="35845"/>
    <n v="1"/>
    <x v="9"/>
    <x v="0"/>
  </r>
  <r>
    <x v="481"/>
    <x v="340"/>
    <x v="2"/>
    <x v="4"/>
    <x v="2"/>
    <x v="7"/>
    <x v="479"/>
    <n v="2538.75"/>
    <n v="7"/>
    <x v="1"/>
    <x v="1"/>
    <n v="0.33782435129740518"/>
    <n v="0"/>
    <n v="0"/>
    <x v="7"/>
    <x v="1"/>
  </r>
  <r>
    <x v="482"/>
    <x v="341"/>
    <x v="3"/>
    <x v="5"/>
    <x v="0"/>
    <x v="5"/>
    <x v="480"/>
    <n v="4931.16"/>
    <n v="3"/>
    <x v="1"/>
    <x v="0"/>
    <n v="0.22599266727772685"/>
    <n v="0"/>
    <n v="0"/>
    <x v="3"/>
    <x v="0"/>
  </r>
  <r>
    <x v="483"/>
    <x v="342"/>
    <x v="1"/>
    <x v="1"/>
    <x v="0"/>
    <x v="6"/>
    <x v="481"/>
    <n v="2280.91"/>
    <n v="10"/>
    <x v="0"/>
    <x v="2"/>
    <n v="0.34335541171157608"/>
    <n v="0"/>
    <n v="0"/>
    <x v="10"/>
    <x v="1"/>
  </r>
  <r>
    <x v="484"/>
    <x v="325"/>
    <x v="2"/>
    <x v="4"/>
    <x v="2"/>
    <x v="7"/>
    <x v="482"/>
    <n v="-706.65"/>
    <n v="9"/>
    <x v="2"/>
    <x v="1"/>
    <n v="-4.3866782543919548E-2"/>
    <n v="0"/>
    <n v="1"/>
    <x v="4"/>
    <x v="1"/>
  </r>
  <r>
    <x v="485"/>
    <x v="343"/>
    <x v="2"/>
    <x v="4"/>
    <x v="3"/>
    <x v="4"/>
    <x v="483"/>
    <n v="139.37"/>
    <n v="8"/>
    <x v="2"/>
    <x v="3"/>
    <n v="7.3236994219653184E-2"/>
    <n v="0"/>
    <n v="0"/>
    <x v="1"/>
    <x v="1"/>
  </r>
  <r>
    <x v="486"/>
    <x v="13"/>
    <x v="2"/>
    <x v="3"/>
    <x v="2"/>
    <x v="7"/>
    <x v="484"/>
    <n v="-1.54"/>
    <n v="3"/>
    <x v="0"/>
    <x v="1"/>
    <n v="-3.2150313152400837E-3"/>
    <n v="0"/>
    <n v="1"/>
    <x v="8"/>
    <x v="0"/>
  </r>
  <r>
    <x v="487"/>
    <x v="344"/>
    <x v="4"/>
    <x v="8"/>
    <x v="2"/>
    <x v="7"/>
    <x v="485"/>
    <n v="641.22"/>
    <n v="7"/>
    <x v="2"/>
    <x v="0"/>
    <n v="0.30946911196911198"/>
    <n v="0"/>
    <n v="0"/>
    <x v="7"/>
    <x v="0"/>
  </r>
  <r>
    <x v="488"/>
    <x v="345"/>
    <x v="0"/>
    <x v="0"/>
    <x v="0"/>
    <x v="6"/>
    <x v="486"/>
    <n v="-86.51"/>
    <n v="9"/>
    <x v="0"/>
    <x v="1"/>
    <n v="-0.15757741347905282"/>
    <n v="0"/>
    <n v="1"/>
    <x v="6"/>
    <x v="1"/>
  </r>
  <r>
    <x v="489"/>
    <x v="19"/>
    <x v="2"/>
    <x v="3"/>
    <x v="2"/>
    <x v="3"/>
    <x v="487"/>
    <n v="-7094.57"/>
    <n v="8"/>
    <x v="2"/>
    <x v="1"/>
    <n v="-0.15658191529276744"/>
    <n v="0"/>
    <n v="1"/>
    <x v="2"/>
    <x v="1"/>
  </r>
  <r>
    <x v="490"/>
    <x v="346"/>
    <x v="2"/>
    <x v="4"/>
    <x v="2"/>
    <x v="3"/>
    <x v="488"/>
    <n v="-1608.46"/>
    <n v="7"/>
    <x v="2"/>
    <x v="2"/>
    <n v="-0.18622901470417969"/>
    <n v="0"/>
    <n v="1"/>
    <x v="0"/>
    <x v="1"/>
  </r>
  <r>
    <x v="491"/>
    <x v="15"/>
    <x v="2"/>
    <x v="3"/>
    <x v="0"/>
    <x v="5"/>
    <x v="489"/>
    <n v="-5979.18"/>
    <n v="7"/>
    <x v="0"/>
    <x v="3"/>
    <n v="-0.17608092587684426"/>
    <n v="0"/>
    <n v="1"/>
    <x v="4"/>
    <x v="1"/>
  </r>
  <r>
    <x v="492"/>
    <x v="158"/>
    <x v="3"/>
    <x v="5"/>
    <x v="3"/>
    <x v="11"/>
    <x v="490"/>
    <n v="631.38"/>
    <n v="1"/>
    <x v="2"/>
    <x v="3"/>
    <n v="0.1471062441752097"/>
    <n v="0"/>
    <n v="0"/>
    <x v="3"/>
    <x v="1"/>
  </r>
  <r>
    <x v="493"/>
    <x v="347"/>
    <x v="4"/>
    <x v="8"/>
    <x v="0"/>
    <x v="0"/>
    <x v="491"/>
    <n v="-1199.81"/>
    <n v="8"/>
    <x v="0"/>
    <x v="2"/>
    <n v="-2.8658338508574976E-2"/>
    <n v="0"/>
    <n v="1"/>
    <x v="7"/>
    <x v="1"/>
  </r>
  <r>
    <x v="494"/>
    <x v="348"/>
    <x v="4"/>
    <x v="8"/>
    <x v="0"/>
    <x v="0"/>
    <x v="492"/>
    <n v="-1318.92"/>
    <n v="10"/>
    <x v="2"/>
    <x v="2"/>
    <n v="-6.8934301991323901E-2"/>
    <n v="0"/>
    <n v="1"/>
    <x v="2"/>
    <x v="1"/>
  </r>
  <r>
    <x v="495"/>
    <x v="349"/>
    <x v="1"/>
    <x v="1"/>
    <x v="0"/>
    <x v="0"/>
    <x v="493"/>
    <n v="-2232.09"/>
    <n v="1"/>
    <x v="2"/>
    <x v="0"/>
    <n v="-0.11887995313165745"/>
    <n v="0"/>
    <n v="1"/>
    <x v="10"/>
    <x v="1"/>
  </r>
  <r>
    <x v="496"/>
    <x v="37"/>
    <x v="3"/>
    <x v="6"/>
    <x v="0"/>
    <x v="0"/>
    <x v="494"/>
    <n v="242.47"/>
    <n v="10"/>
    <x v="0"/>
    <x v="2"/>
    <n v="0.28968936678614099"/>
    <n v="0"/>
    <n v="0"/>
    <x v="10"/>
    <x v="1"/>
  </r>
  <r>
    <x v="497"/>
    <x v="350"/>
    <x v="0"/>
    <x v="0"/>
    <x v="2"/>
    <x v="2"/>
    <x v="495"/>
    <n v="70.650000000000006"/>
    <n v="5"/>
    <x v="2"/>
    <x v="2"/>
    <n v="1.4215005734291061E-3"/>
    <n v="0"/>
    <n v="0"/>
    <x v="5"/>
    <x v="0"/>
  </r>
  <r>
    <x v="498"/>
    <x v="351"/>
    <x v="2"/>
    <x v="3"/>
    <x v="3"/>
    <x v="11"/>
    <x v="496"/>
    <n v="-786.23"/>
    <n v="2"/>
    <x v="0"/>
    <x v="3"/>
    <n v="-4.9881360233472907E-2"/>
    <n v="0"/>
    <n v="1"/>
    <x v="8"/>
    <x v="1"/>
  </r>
  <r>
    <x v="499"/>
    <x v="352"/>
    <x v="2"/>
    <x v="4"/>
    <x v="0"/>
    <x v="5"/>
    <x v="497"/>
    <n v="5787.03"/>
    <n v="2"/>
    <x v="2"/>
    <x v="1"/>
    <n v="0.19019390672757747"/>
    <n v="0"/>
    <n v="0"/>
    <x v="7"/>
    <x v="1"/>
  </r>
  <r>
    <x v="500"/>
    <x v="353"/>
    <x v="0"/>
    <x v="0"/>
    <x v="1"/>
    <x v="10"/>
    <x v="498"/>
    <n v="497.27"/>
    <n v="10"/>
    <x v="1"/>
    <x v="2"/>
    <n v="0.10068232435715732"/>
    <n v="4939"/>
    <n v="0"/>
    <x v="5"/>
    <x v="0"/>
  </r>
  <r>
    <x v="501"/>
    <x v="181"/>
    <x v="3"/>
    <x v="6"/>
    <x v="1"/>
    <x v="10"/>
    <x v="499"/>
    <n v="15361.92"/>
    <n v="2"/>
    <x v="0"/>
    <x v="3"/>
    <n v="0.32066128123238774"/>
    <n v="47907"/>
    <n v="0"/>
    <x v="1"/>
    <x v="0"/>
  </r>
  <r>
    <x v="502"/>
    <x v="276"/>
    <x v="3"/>
    <x v="5"/>
    <x v="2"/>
    <x v="7"/>
    <x v="500"/>
    <n v="1603.85"/>
    <n v="6"/>
    <x v="2"/>
    <x v="1"/>
    <n v="0.10001558992267398"/>
    <n v="0"/>
    <n v="0"/>
    <x v="8"/>
    <x v="1"/>
  </r>
  <r>
    <x v="503"/>
    <x v="52"/>
    <x v="2"/>
    <x v="3"/>
    <x v="3"/>
    <x v="9"/>
    <x v="501"/>
    <n v="7043"/>
    <n v="2"/>
    <x v="0"/>
    <x v="2"/>
    <n v="0.17106285825318177"/>
    <n v="0"/>
    <n v="0"/>
    <x v="9"/>
    <x v="1"/>
  </r>
  <r>
    <x v="504"/>
    <x v="332"/>
    <x v="2"/>
    <x v="4"/>
    <x v="3"/>
    <x v="11"/>
    <x v="502"/>
    <n v="7301.21"/>
    <n v="6"/>
    <x v="2"/>
    <x v="0"/>
    <n v="0.16367123226254793"/>
    <n v="0"/>
    <n v="0"/>
    <x v="1"/>
    <x v="1"/>
  </r>
  <r>
    <x v="505"/>
    <x v="354"/>
    <x v="2"/>
    <x v="4"/>
    <x v="0"/>
    <x v="0"/>
    <x v="503"/>
    <n v="-6427.86"/>
    <n v="1"/>
    <x v="0"/>
    <x v="3"/>
    <n v="-0.13071132259638849"/>
    <n v="0"/>
    <n v="1"/>
    <x v="3"/>
    <x v="1"/>
  </r>
  <r>
    <x v="506"/>
    <x v="281"/>
    <x v="3"/>
    <x v="6"/>
    <x v="3"/>
    <x v="9"/>
    <x v="504"/>
    <n v="8304.7099999999991"/>
    <n v="6"/>
    <x v="1"/>
    <x v="3"/>
    <n v="0.26143392306239371"/>
    <n v="0"/>
    <n v="0"/>
    <x v="10"/>
    <x v="1"/>
  </r>
  <r>
    <x v="507"/>
    <x v="355"/>
    <x v="3"/>
    <x v="6"/>
    <x v="0"/>
    <x v="5"/>
    <x v="505"/>
    <n v="12900.29"/>
    <n v="10"/>
    <x v="2"/>
    <x v="1"/>
    <n v="0.34713659114148865"/>
    <n v="0"/>
    <n v="0"/>
    <x v="3"/>
    <x v="0"/>
  </r>
  <r>
    <x v="508"/>
    <x v="46"/>
    <x v="0"/>
    <x v="7"/>
    <x v="2"/>
    <x v="2"/>
    <x v="506"/>
    <n v="6633.49"/>
    <n v="1"/>
    <x v="1"/>
    <x v="3"/>
    <n v="0.180463844605256"/>
    <n v="0"/>
    <n v="0"/>
    <x v="1"/>
    <x v="0"/>
  </r>
  <r>
    <x v="509"/>
    <x v="118"/>
    <x v="3"/>
    <x v="6"/>
    <x v="3"/>
    <x v="4"/>
    <x v="507"/>
    <n v="-3435.38"/>
    <n v="7"/>
    <x v="0"/>
    <x v="0"/>
    <n v="-0.10098712446351932"/>
    <n v="0"/>
    <n v="1"/>
    <x v="8"/>
    <x v="1"/>
  </r>
  <r>
    <x v="510"/>
    <x v="123"/>
    <x v="4"/>
    <x v="9"/>
    <x v="2"/>
    <x v="7"/>
    <x v="508"/>
    <n v="464.23"/>
    <n v="5"/>
    <x v="1"/>
    <x v="0"/>
    <n v="0.10521985494106981"/>
    <n v="0"/>
    <n v="0"/>
    <x v="9"/>
    <x v="0"/>
  </r>
  <r>
    <x v="511"/>
    <x v="8"/>
    <x v="3"/>
    <x v="6"/>
    <x v="1"/>
    <x v="1"/>
    <x v="509"/>
    <n v="2804.68"/>
    <n v="6"/>
    <x v="1"/>
    <x v="0"/>
    <n v="0.30837603078614623"/>
    <n v="9095"/>
    <n v="0"/>
    <x v="6"/>
    <x v="0"/>
  </r>
  <r>
    <x v="512"/>
    <x v="356"/>
    <x v="1"/>
    <x v="2"/>
    <x v="1"/>
    <x v="10"/>
    <x v="510"/>
    <n v="6.41"/>
    <n v="9"/>
    <x v="1"/>
    <x v="2"/>
    <n v="2.4300553491545985E-4"/>
    <n v="26378"/>
    <n v="0"/>
    <x v="6"/>
    <x v="1"/>
  </r>
  <r>
    <x v="513"/>
    <x v="155"/>
    <x v="0"/>
    <x v="7"/>
    <x v="3"/>
    <x v="4"/>
    <x v="511"/>
    <n v="7255.33"/>
    <n v="9"/>
    <x v="0"/>
    <x v="0"/>
    <n v="0.2319553054765178"/>
    <n v="0"/>
    <n v="0"/>
    <x v="8"/>
    <x v="1"/>
  </r>
  <r>
    <x v="514"/>
    <x v="357"/>
    <x v="3"/>
    <x v="6"/>
    <x v="1"/>
    <x v="8"/>
    <x v="512"/>
    <n v="-1431.66"/>
    <n v="2"/>
    <x v="0"/>
    <x v="0"/>
    <n v="-0.15626064178127047"/>
    <n v="9162"/>
    <n v="1"/>
    <x v="8"/>
    <x v="1"/>
  </r>
  <r>
    <x v="515"/>
    <x v="147"/>
    <x v="0"/>
    <x v="7"/>
    <x v="2"/>
    <x v="7"/>
    <x v="513"/>
    <n v="-5207.3599999999997"/>
    <n v="3"/>
    <x v="2"/>
    <x v="2"/>
    <n v="-0.19262974882550954"/>
    <n v="0"/>
    <n v="1"/>
    <x v="1"/>
    <x v="0"/>
  </r>
  <r>
    <x v="516"/>
    <x v="358"/>
    <x v="4"/>
    <x v="9"/>
    <x v="3"/>
    <x v="11"/>
    <x v="514"/>
    <n v="2828.14"/>
    <n v="9"/>
    <x v="0"/>
    <x v="1"/>
    <n v="6.0349102703625458E-2"/>
    <n v="0"/>
    <n v="0"/>
    <x v="7"/>
    <x v="1"/>
  </r>
  <r>
    <x v="517"/>
    <x v="218"/>
    <x v="0"/>
    <x v="7"/>
    <x v="3"/>
    <x v="11"/>
    <x v="515"/>
    <n v="1811.88"/>
    <n v="7"/>
    <x v="0"/>
    <x v="1"/>
    <n v="0.21017051386150098"/>
    <n v="0"/>
    <n v="0"/>
    <x v="3"/>
    <x v="0"/>
  </r>
  <r>
    <x v="518"/>
    <x v="359"/>
    <x v="3"/>
    <x v="5"/>
    <x v="2"/>
    <x v="2"/>
    <x v="516"/>
    <n v="1583.26"/>
    <n v="2"/>
    <x v="2"/>
    <x v="1"/>
    <n v="5.1337872892347598E-2"/>
    <n v="0"/>
    <n v="0"/>
    <x v="2"/>
    <x v="0"/>
  </r>
  <r>
    <x v="519"/>
    <x v="275"/>
    <x v="3"/>
    <x v="6"/>
    <x v="1"/>
    <x v="8"/>
    <x v="517"/>
    <n v="8635.66"/>
    <n v="10"/>
    <x v="2"/>
    <x v="2"/>
    <n v="0.19505477378989453"/>
    <n v="44273"/>
    <n v="0"/>
    <x v="11"/>
    <x v="1"/>
  </r>
  <r>
    <x v="520"/>
    <x v="360"/>
    <x v="2"/>
    <x v="3"/>
    <x v="3"/>
    <x v="9"/>
    <x v="518"/>
    <n v="1240.0899999999999"/>
    <n v="3"/>
    <x v="2"/>
    <x v="1"/>
    <n v="2.6511811865312665E-2"/>
    <n v="0"/>
    <n v="0"/>
    <x v="5"/>
    <x v="0"/>
  </r>
  <r>
    <x v="521"/>
    <x v="100"/>
    <x v="1"/>
    <x v="1"/>
    <x v="2"/>
    <x v="2"/>
    <x v="519"/>
    <n v="-2098.58"/>
    <n v="4"/>
    <x v="2"/>
    <x v="2"/>
    <n v="-0.15915213104808129"/>
    <n v="0"/>
    <n v="1"/>
    <x v="0"/>
    <x v="0"/>
  </r>
  <r>
    <x v="522"/>
    <x v="361"/>
    <x v="4"/>
    <x v="8"/>
    <x v="2"/>
    <x v="3"/>
    <x v="520"/>
    <n v="4974.49"/>
    <n v="4"/>
    <x v="1"/>
    <x v="2"/>
    <n v="0.17208599993081261"/>
    <n v="0"/>
    <n v="0"/>
    <x v="4"/>
    <x v="0"/>
  </r>
  <r>
    <x v="523"/>
    <x v="362"/>
    <x v="1"/>
    <x v="2"/>
    <x v="0"/>
    <x v="0"/>
    <x v="521"/>
    <n v="7569.25"/>
    <n v="3"/>
    <x v="1"/>
    <x v="0"/>
    <n v="0.17044789227166277"/>
    <n v="0"/>
    <n v="0"/>
    <x v="1"/>
    <x v="0"/>
  </r>
  <r>
    <x v="524"/>
    <x v="96"/>
    <x v="2"/>
    <x v="3"/>
    <x v="3"/>
    <x v="11"/>
    <x v="522"/>
    <n v="-6881.48"/>
    <n v="8"/>
    <x v="1"/>
    <x v="3"/>
    <n v="-0.18092969448388282"/>
    <n v="0"/>
    <n v="1"/>
    <x v="1"/>
    <x v="1"/>
  </r>
  <r>
    <x v="525"/>
    <x v="112"/>
    <x v="0"/>
    <x v="7"/>
    <x v="0"/>
    <x v="6"/>
    <x v="523"/>
    <n v="-4090.45"/>
    <n v="2"/>
    <x v="0"/>
    <x v="2"/>
    <n v="-0.16170982407590431"/>
    <n v="0"/>
    <n v="1"/>
    <x v="9"/>
    <x v="0"/>
  </r>
  <r>
    <x v="526"/>
    <x v="363"/>
    <x v="2"/>
    <x v="3"/>
    <x v="1"/>
    <x v="10"/>
    <x v="524"/>
    <n v="-2176.46"/>
    <n v="6"/>
    <x v="2"/>
    <x v="3"/>
    <n v="-8.0466577935522032E-2"/>
    <n v="27048"/>
    <n v="1"/>
    <x v="1"/>
    <x v="1"/>
  </r>
  <r>
    <x v="527"/>
    <x v="92"/>
    <x v="1"/>
    <x v="2"/>
    <x v="3"/>
    <x v="11"/>
    <x v="525"/>
    <n v="86.12"/>
    <n v="5"/>
    <x v="1"/>
    <x v="3"/>
    <n v="0.18520430107526883"/>
    <n v="0"/>
    <n v="0"/>
    <x v="10"/>
    <x v="0"/>
  </r>
  <r>
    <x v="528"/>
    <x v="364"/>
    <x v="1"/>
    <x v="1"/>
    <x v="3"/>
    <x v="9"/>
    <x v="526"/>
    <n v="-1402.37"/>
    <n v="4"/>
    <x v="1"/>
    <x v="2"/>
    <n v="-9.3360628453498434E-2"/>
    <n v="0"/>
    <n v="1"/>
    <x v="11"/>
    <x v="0"/>
  </r>
  <r>
    <x v="529"/>
    <x v="28"/>
    <x v="1"/>
    <x v="2"/>
    <x v="2"/>
    <x v="3"/>
    <x v="527"/>
    <n v="-348.94"/>
    <n v="5"/>
    <x v="0"/>
    <x v="2"/>
    <n v="-0.12947680890538033"/>
    <n v="0"/>
    <n v="1"/>
    <x v="3"/>
    <x v="1"/>
  </r>
  <r>
    <x v="530"/>
    <x v="365"/>
    <x v="0"/>
    <x v="0"/>
    <x v="1"/>
    <x v="10"/>
    <x v="528"/>
    <n v="4002.08"/>
    <n v="7"/>
    <x v="2"/>
    <x v="2"/>
    <n v="8.021325636862886E-2"/>
    <n v="49893"/>
    <n v="0"/>
    <x v="11"/>
    <x v="1"/>
  </r>
  <r>
    <x v="531"/>
    <x v="366"/>
    <x v="2"/>
    <x v="4"/>
    <x v="3"/>
    <x v="11"/>
    <x v="529"/>
    <n v="2577.08"/>
    <n v="5"/>
    <x v="2"/>
    <x v="0"/>
    <n v="0.13028057226631615"/>
    <n v="0"/>
    <n v="0"/>
    <x v="1"/>
    <x v="0"/>
  </r>
  <r>
    <x v="532"/>
    <x v="367"/>
    <x v="2"/>
    <x v="3"/>
    <x v="1"/>
    <x v="1"/>
    <x v="530"/>
    <n v="-5526.92"/>
    <n v="6"/>
    <x v="2"/>
    <x v="0"/>
    <n v="-0.15778577138289368"/>
    <n v="35028"/>
    <n v="1"/>
    <x v="8"/>
    <x v="1"/>
  </r>
  <r>
    <x v="533"/>
    <x v="307"/>
    <x v="4"/>
    <x v="9"/>
    <x v="3"/>
    <x v="9"/>
    <x v="531"/>
    <n v="265.52999999999997"/>
    <n v="10"/>
    <x v="2"/>
    <x v="1"/>
    <n v="1.8317466887417217E-2"/>
    <n v="0"/>
    <n v="0"/>
    <x v="11"/>
    <x v="1"/>
  </r>
  <r>
    <x v="534"/>
    <x v="368"/>
    <x v="3"/>
    <x v="6"/>
    <x v="3"/>
    <x v="11"/>
    <x v="532"/>
    <n v="2635.52"/>
    <n v="6"/>
    <x v="2"/>
    <x v="3"/>
    <n v="0.15230698104484511"/>
    <n v="0"/>
    <n v="0"/>
    <x v="11"/>
    <x v="1"/>
  </r>
  <r>
    <x v="535"/>
    <x v="369"/>
    <x v="3"/>
    <x v="6"/>
    <x v="2"/>
    <x v="2"/>
    <x v="533"/>
    <n v="5700.02"/>
    <n v="7"/>
    <x v="2"/>
    <x v="2"/>
    <n v="0.11425175385848868"/>
    <n v="0"/>
    <n v="0"/>
    <x v="2"/>
    <x v="1"/>
  </r>
  <r>
    <x v="536"/>
    <x v="269"/>
    <x v="2"/>
    <x v="4"/>
    <x v="3"/>
    <x v="9"/>
    <x v="534"/>
    <n v="5786.45"/>
    <n v="8"/>
    <x v="0"/>
    <x v="0"/>
    <n v="0.14927766168769185"/>
    <n v="0"/>
    <n v="0"/>
    <x v="7"/>
    <x v="0"/>
  </r>
  <r>
    <x v="537"/>
    <x v="180"/>
    <x v="2"/>
    <x v="4"/>
    <x v="3"/>
    <x v="11"/>
    <x v="535"/>
    <n v="3764.98"/>
    <n v="4"/>
    <x v="0"/>
    <x v="3"/>
    <n v="8.3438157923896902E-2"/>
    <n v="0"/>
    <n v="0"/>
    <x v="0"/>
    <x v="1"/>
  </r>
  <r>
    <x v="538"/>
    <x v="370"/>
    <x v="0"/>
    <x v="7"/>
    <x v="3"/>
    <x v="4"/>
    <x v="536"/>
    <n v="12649.54"/>
    <n v="8"/>
    <x v="1"/>
    <x v="3"/>
    <n v="0.25462037037037039"/>
    <n v="0"/>
    <n v="0"/>
    <x v="7"/>
    <x v="0"/>
  </r>
  <r>
    <x v="539"/>
    <x v="204"/>
    <x v="0"/>
    <x v="0"/>
    <x v="3"/>
    <x v="11"/>
    <x v="537"/>
    <n v="60.07"/>
    <n v="10"/>
    <x v="1"/>
    <x v="1"/>
    <n v="4.3465991316931983E-2"/>
    <n v="0"/>
    <n v="0"/>
    <x v="9"/>
    <x v="1"/>
  </r>
  <r>
    <x v="540"/>
    <x v="82"/>
    <x v="2"/>
    <x v="4"/>
    <x v="1"/>
    <x v="10"/>
    <x v="538"/>
    <n v="-2020.43"/>
    <n v="2"/>
    <x v="0"/>
    <x v="0"/>
    <n v="-5.297959932871827E-2"/>
    <n v="38136"/>
    <n v="1"/>
    <x v="4"/>
    <x v="0"/>
  </r>
  <r>
    <x v="541"/>
    <x v="371"/>
    <x v="4"/>
    <x v="9"/>
    <x v="3"/>
    <x v="4"/>
    <x v="539"/>
    <n v="7655.05"/>
    <n v="4"/>
    <x v="0"/>
    <x v="0"/>
    <n v="0.18960345767077824"/>
    <n v="0"/>
    <n v="0"/>
    <x v="3"/>
    <x v="0"/>
  </r>
  <r>
    <x v="542"/>
    <x v="372"/>
    <x v="1"/>
    <x v="1"/>
    <x v="2"/>
    <x v="3"/>
    <x v="540"/>
    <n v="-3065.58"/>
    <n v="7"/>
    <x v="0"/>
    <x v="1"/>
    <n v="-6.3102447458883104E-2"/>
    <n v="0"/>
    <n v="1"/>
    <x v="9"/>
    <x v="1"/>
  </r>
  <r>
    <x v="543"/>
    <x v="73"/>
    <x v="1"/>
    <x v="2"/>
    <x v="0"/>
    <x v="5"/>
    <x v="541"/>
    <n v="4609.1499999999996"/>
    <n v="2"/>
    <x v="0"/>
    <x v="3"/>
    <n v="0.14106476097202666"/>
    <n v="0"/>
    <n v="0"/>
    <x v="11"/>
    <x v="0"/>
  </r>
  <r>
    <x v="544"/>
    <x v="373"/>
    <x v="0"/>
    <x v="7"/>
    <x v="2"/>
    <x v="3"/>
    <x v="542"/>
    <n v="136.74"/>
    <n v="1"/>
    <x v="0"/>
    <x v="2"/>
    <n v="0.15609589041095892"/>
    <n v="0"/>
    <n v="0"/>
    <x v="9"/>
    <x v="0"/>
  </r>
  <r>
    <x v="545"/>
    <x v="374"/>
    <x v="3"/>
    <x v="6"/>
    <x v="0"/>
    <x v="6"/>
    <x v="543"/>
    <n v="7470.7"/>
    <n v="6"/>
    <x v="1"/>
    <x v="1"/>
    <n v="0.16866928564977873"/>
    <n v="0"/>
    <n v="0"/>
    <x v="8"/>
    <x v="0"/>
  </r>
  <r>
    <x v="546"/>
    <x v="267"/>
    <x v="4"/>
    <x v="9"/>
    <x v="0"/>
    <x v="5"/>
    <x v="544"/>
    <n v="4823.58"/>
    <n v="6"/>
    <x v="1"/>
    <x v="3"/>
    <n v="0.20260332661290323"/>
    <n v="0"/>
    <n v="0"/>
    <x v="7"/>
    <x v="1"/>
  </r>
  <r>
    <x v="547"/>
    <x v="375"/>
    <x v="2"/>
    <x v="3"/>
    <x v="3"/>
    <x v="4"/>
    <x v="365"/>
    <n v="10203.74"/>
    <n v="5"/>
    <x v="2"/>
    <x v="2"/>
    <n v="0.22083149374540104"/>
    <n v="0"/>
    <n v="0"/>
    <x v="3"/>
    <x v="1"/>
  </r>
  <r>
    <x v="548"/>
    <x v="359"/>
    <x v="3"/>
    <x v="5"/>
    <x v="3"/>
    <x v="11"/>
    <x v="545"/>
    <n v="797.95"/>
    <n v="5"/>
    <x v="2"/>
    <x v="3"/>
    <n v="0.32529555646147579"/>
    <n v="0"/>
    <n v="0"/>
    <x v="2"/>
    <x v="0"/>
  </r>
  <r>
    <x v="549"/>
    <x v="376"/>
    <x v="0"/>
    <x v="7"/>
    <x v="2"/>
    <x v="2"/>
    <x v="546"/>
    <n v="-6367.61"/>
    <n v="5"/>
    <x v="0"/>
    <x v="2"/>
    <n v="-0.16477616188800331"/>
    <n v="0"/>
    <n v="1"/>
    <x v="5"/>
    <x v="0"/>
  </r>
  <r>
    <x v="550"/>
    <x v="377"/>
    <x v="2"/>
    <x v="3"/>
    <x v="0"/>
    <x v="0"/>
    <x v="547"/>
    <n v="3581.35"/>
    <n v="3"/>
    <x v="0"/>
    <x v="3"/>
    <n v="0.28541201785145043"/>
    <n v="0"/>
    <n v="0"/>
    <x v="11"/>
    <x v="0"/>
  </r>
  <r>
    <x v="551"/>
    <x v="378"/>
    <x v="1"/>
    <x v="1"/>
    <x v="2"/>
    <x v="2"/>
    <x v="548"/>
    <n v="8813.23"/>
    <n v="4"/>
    <x v="2"/>
    <x v="0"/>
    <n v="0.25666113343817343"/>
    <n v="0"/>
    <n v="0"/>
    <x v="9"/>
    <x v="0"/>
  </r>
  <r>
    <x v="552"/>
    <x v="379"/>
    <x v="2"/>
    <x v="4"/>
    <x v="0"/>
    <x v="5"/>
    <x v="549"/>
    <n v="-5066.8900000000003"/>
    <n v="4"/>
    <x v="0"/>
    <x v="3"/>
    <n v="-0.10610399128868786"/>
    <n v="0"/>
    <n v="1"/>
    <x v="10"/>
    <x v="0"/>
  </r>
  <r>
    <x v="553"/>
    <x v="380"/>
    <x v="3"/>
    <x v="5"/>
    <x v="3"/>
    <x v="9"/>
    <x v="550"/>
    <n v="3906.86"/>
    <n v="2"/>
    <x v="2"/>
    <x v="2"/>
    <n v="0.10599186109603907"/>
    <n v="0"/>
    <n v="0"/>
    <x v="6"/>
    <x v="0"/>
  </r>
  <r>
    <x v="554"/>
    <x v="381"/>
    <x v="4"/>
    <x v="8"/>
    <x v="2"/>
    <x v="2"/>
    <x v="551"/>
    <n v="2171.88"/>
    <n v="2"/>
    <x v="2"/>
    <x v="1"/>
    <n v="4.8337042642214903E-2"/>
    <n v="0"/>
    <n v="0"/>
    <x v="4"/>
    <x v="1"/>
  </r>
  <r>
    <x v="555"/>
    <x v="382"/>
    <x v="0"/>
    <x v="7"/>
    <x v="1"/>
    <x v="8"/>
    <x v="552"/>
    <n v="-5187.71"/>
    <n v="8"/>
    <x v="1"/>
    <x v="3"/>
    <n v="-0.15823425346957451"/>
    <n v="32785"/>
    <n v="1"/>
    <x v="8"/>
    <x v="1"/>
  </r>
  <r>
    <x v="556"/>
    <x v="383"/>
    <x v="3"/>
    <x v="5"/>
    <x v="2"/>
    <x v="7"/>
    <x v="553"/>
    <n v="489.85"/>
    <n v="8"/>
    <x v="1"/>
    <x v="3"/>
    <n v="4.1530309453158117E-2"/>
    <n v="0"/>
    <n v="0"/>
    <x v="7"/>
    <x v="1"/>
  </r>
  <r>
    <x v="557"/>
    <x v="384"/>
    <x v="3"/>
    <x v="6"/>
    <x v="3"/>
    <x v="11"/>
    <x v="554"/>
    <n v="3364.51"/>
    <n v="1"/>
    <x v="1"/>
    <x v="1"/>
    <n v="0.25585627376425857"/>
    <n v="0"/>
    <n v="0"/>
    <x v="1"/>
    <x v="1"/>
  </r>
  <r>
    <x v="558"/>
    <x v="198"/>
    <x v="0"/>
    <x v="0"/>
    <x v="0"/>
    <x v="5"/>
    <x v="555"/>
    <n v="-1432.53"/>
    <n v="1"/>
    <x v="1"/>
    <x v="1"/>
    <n v="-5.5438467492260064E-2"/>
    <n v="0"/>
    <n v="1"/>
    <x v="10"/>
    <x v="0"/>
  </r>
  <r>
    <x v="559"/>
    <x v="385"/>
    <x v="2"/>
    <x v="3"/>
    <x v="2"/>
    <x v="3"/>
    <x v="556"/>
    <n v="1784.9"/>
    <n v="7"/>
    <x v="0"/>
    <x v="2"/>
    <n v="4.1235993993300218E-2"/>
    <n v="0"/>
    <n v="0"/>
    <x v="7"/>
    <x v="1"/>
  </r>
  <r>
    <x v="560"/>
    <x v="386"/>
    <x v="2"/>
    <x v="3"/>
    <x v="0"/>
    <x v="5"/>
    <x v="557"/>
    <n v="-3876.55"/>
    <n v="1"/>
    <x v="0"/>
    <x v="2"/>
    <n v="-9.7690388589284818E-2"/>
    <n v="0"/>
    <n v="1"/>
    <x v="2"/>
    <x v="1"/>
  </r>
  <r>
    <x v="561"/>
    <x v="387"/>
    <x v="3"/>
    <x v="5"/>
    <x v="2"/>
    <x v="2"/>
    <x v="558"/>
    <n v="8314.49"/>
    <n v="6"/>
    <x v="0"/>
    <x v="3"/>
    <n v="0.29835259078512988"/>
    <n v="0"/>
    <n v="0"/>
    <x v="7"/>
    <x v="0"/>
  </r>
  <r>
    <x v="562"/>
    <x v="206"/>
    <x v="4"/>
    <x v="9"/>
    <x v="2"/>
    <x v="3"/>
    <x v="559"/>
    <n v="-3367.09"/>
    <n v="4"/>
    <x v="1"/>
    <x v="1"/>
    <n v="-0.1866457871396896"/>
    <n v="0"/>
    <n v="1"/>
    <x v="3"/>
    <x v="1"/>
  </r>
  <r>
    <x v="563"/>
    <x v="388"/>
    <x v="1"/>
    <x v="1"/>
    <x v="1"/>
    <x v="1"/>
    <x v="560"/>
    <n v="4187.6400000000003"/>
    <n v="1"/>
    <x v="1"/>
    <x v="3"/>
    <n v="0.1765223622644691"/>
    <n v="23723"/>
    <n v="0"/>
    <x v="1"/>
    <x v="0"/>
  </r>
  <r>
    <x v="564"/>
    <x v="280"/>
    <x v="2"/>
    <x v="4"/>
    <x v="0"/>
    <x v="5"/>
    <x v="561"/>
    <n v="1076.78"/>
    <n v="3"/>
    <x v="1"/>
    <x v="3"/>
    <n v="2.7643766687204765E-2"/>
    <n v="0"/>
    <n v="0"/>
    <x v="8"/>
    <x v="0"/>
  </r>
  <r>
    <x v="565"/>
    <x v="389"/>
    <x v="1"/>
    <x v="1"/>
    <x v="2"/>
    <x v="2"/>
    <x v="562"/>
    <n v="2228.9899999999998"/>
    <n v="1"/>
    <x v="0"/>
    <x v="0"/>
    <n v="5.6702874586619177E-2"/>
    <n v="0"/>
    <n v="0"/>
    <x v="5"/>
    <x v="0"/>
  </r>
  <r>
    <x v="566"/>
    <x v="321"/>
    <x v="4"/>
    <x v="9"/>
    <x v="1"/>
    <x v="1"/>
    <x v="563"/>
    <n v="5777.92"/>
    <n v="8"/>
    <x v="1"/>
    <x v="1"/>
    <n v="0.12285866167683769"/>
    <n v="47029"/>
    <n v="0"/>
    <x v="8"/>
    <x v="0"/>
  </r>
  <r>
    <x v="567"/>
    <x v="277"/>
    <x v="4"/>
    <x v="9"/>
    <x v="3"/>
    <x v="9"/>
    <x v="564"/>
    <n v="-5202.21"/>
    <n v="8"/>
    <x v="1"/>
    <x v="0"/>
    <n v="-0.17931235350889288"/>
    <n v="0"/>
    <n v="1"/>
    <x v="2"/>
    <x v="0"/>
  </r>
  <r>
    <x v="568"/>
    <x v="390"/>
    <x v="1"/>
    <x v="1"/>
    <x v="2"/>
    <x v="2"/>
    <x v="565"/>
    <n v="3058.21"/>
    <n v="7"/>
    <x v="0"/>
    <x v="1"/>
    <n v="7.178054218988382E-2"/>
    <n v="0"/>
    <n v="0"/>
    <x v="1"/>
    <x v="0"/>
  </r>
  <r>
    <x v="569"/>
    <x v="391"/>
    <x v="2"/>
    <x v="3"/>
    <x v="2"/>
    <x v="7"/>
    <x v="566"/>
    <n v="2615.54"/>
    <n v="7"/>
    <x v="0"/>
    <x v="0"/>
    <n v="0.16113479546574666"/>
    <n v="0"/>
    <n v="0"/>
    <x v="0"/>
    <x v="0"/>
  </r>
  <r>
    <x v="570"/>
    <x v="392"/>
    <x v="2"/>
    <x v="3"/>
    <x v="3"/>
    <x v="11"/>
    <x v="567"/>
    <n v="-3284.27"/>
    <n v="8"/>
    <x v="2"/>
    <x v="2"/>
    <n v="-0.15789759615384616"/>
    <n v="0"/>
    <n v="1"/>
    <x v="8"/>
    <x v="0"/>
  </r>
  <r>
    <x v="571"/>
    <x v="212"/>
    <x v="1"/>
    <x v="2"/>
    <x v="2"/>
    <x v="7"/>
    <x v="568"/>
    <n v="5178.71"/>
    <n v="8"/>
    <x v="0"/>
    <x v="3"/>
    <n v="0.31510252509887438"/>
    <n v="0"/>
    <n v="0"/>
    <x v="6"/>
    <x v="0"/>
  </r>
  <r>
    <x v="572"/>
    <x v="393"/>
    <x v="2"/>
    <x v="4"/>
    <x v="1"/>
    <x v="1"/>
    <x v="569"/>
    <n v="-21.26"/>
    <n v="2"/>
    <x v="1"/>
    <x v="0"/>
    <n v="-1.4258886653252851E-2"/>
    <n v="1491"/>
    <n v="1"/>
    <x v="5"/>
    <x v="0"/>
  </r>
  <r>
    <x v="573"/>
    <x v="394"/>
    <x v="2"/>
    <x v="4"/>
    <x v="2"/>
    <x v="3"/>
    <x v="476"/>
    <n v="299.06"/>
    <n v="3"/>
    <x v="1"/>
    <x v="2"/>
    <n v="8.7798719981210735E-3"/>
    <n v="0"/>
    <n v="0"/>
    <x v="10"/>
    <x v="1"/>
  </r>
  <r>
    <x v="574"/>
    <x v="328"/>
    <x v="2"/>
    <x v="4"/>
    <x v="0"/>
    <x v="5"/>
    <x v="570"/>
    <n v="-1954.76"/>
    <n v="2"/>
    <x v="2"/>
    <x v="0"/>
    <n v="-5.236291553936407E-2"/>
    <n v="0"/>
    <n v="1"/>
    <x v="6"/>
    <x v="0"/>
  </r>
  <r>
    <x v="575"/>
    <x v="365"/>
    <x v="0"/>
    <x v="0"/>
    <x v="3"/>
    <x v="4"/>
    <x v="571"/>
    <n v="2968.19"/>
    <n v="9"/>
    <x v="2"/>
    <x v="1"/>
    <n v="6.2161047120418852E-2"/>
    <n v="0"/>
    <n v="0"/>
    <x v="11"/>
    <x v="1"/>
  </r>
  <r>
    <x v="576"/>
    <x v="91"/>
    <x v="0"/>
    <x v="0"/>
    <x v="1"/>
    <x v="1"/>
    <x v="572"/>
    <n v="6733.28"/>
    <n v="3"/>
    <x v="2"/>
    <x v="2"/>
    <n v="0.15199277652370202"/>
    <n v="44300"/>
    <n v="0"/>
    <x v="5"/>
    <x v="1"/>
  </r>
  <r>
    <x v="577"/>
    <x v="244"/>
    <x v="2"/>
    <x v="3"/>
    <x v="1"/>
    <x v="8"/>
    <x v="573"/>
    <n v="-1244.72"/>
    <n v="7"/>
    <x v="2"/>
    <x v="2"/>
    <n v="-2.8187870827483131E-2"/>
    <n v="44158"/>
    <n v="1"/>
    <x v="11"/>
    <x v="0"/>
  </r>
  <r>
    <x v="578"/>
    <x v="341"/>
    <x v="0"/>
    <x v="7"/>
    <x v="0"/>
    <x v="5"/>
    <x v="574"/>
    <n v="-2571.5100000000002"/>
    <n v="1"/>
    <x v="2"/>
    <x v="0"/>
    <n v="-0.14408640107581108"/>
    <n v="0"/>
    <n v="1"/>
    <x v="3"/>
    <x v="0"/>
  </r>
  <r>
    <x v="579"/>
    <x v="395"/>
    <x v="0"/>
    <x v="7"/>
    <x v="3"/>
    <x v="4"/>
    <x v="575"/>
    <n v="-654.46"/>
    <n v="1"/>
    <x v="2"/>
    <x v="0"/>
    <n v="-0.11459639292593242"/>
    <n v="0"/>
    <n v="1"/>
    <x v="11"/>
    <x v="1"/>
  </r>
  <r>
    <x v="580"/>
    <x v="32"/>
    <x v="2"/>
    <x v="3"/>
    <x v="1"/>
    <x v="10"/>
    <x v="576"/>
    <n v="-20.2"/>
    <n v="8"/>
    <x v="0"/>
    <x v="0"/>
    <n v="-7.3992673992673993E-2"/>
    <n v="273"/>
    <n v="1"/>
    <x v="11"/>
    <x v="0"/>
  </r>
  <r>
    <x v="581"/>
    <x v="396"/>
    <x v="3"/>
    <x v="5"/>
    <x v="2"/>
    <x v="3"/>
    <x v="577"/>
    <n v="-43.69"/>
    <n v="5"/>
    <x v="2"/>
    <x v="3"/>
    <n v="-8.4999999999999992E-2"/>
    <n v="0"/>
    <n v="1"/>
    <x v="1"/>
    <x v="0"/>
  </r>
  <r>
    <x v="582"/>
    <x v="397"/>
    <x v="4"/>
    <x v="9"/>
    <x v="0"/>
    <x v="5"/>
    <x v="578"/>
    <n v="-1718.56"/>
    <n v="1"/>
    <x v="1"/>
    <x v="0"/>
    <n v="-6.9190756099524922E-2"/>
    <n v="0"/>
    <n v="1"/>
    <x v="11"/>
    <x v="1"/>
  </r>
  <r>
    <x v="583"/>
    <x v="398"/>
    <x v="3"/>
    <x v="5"/>
    <x v="2"/>
    <x v="7"/>
    <x v="579"/>
    <n v="8181.94"/>
    <n v="5"/>
    <x v="2"/>
    <x v="3"/>
    <n v="0.19119362527457121"/>
    <n v="0"/>
    <n v="0"/>
    <x v="11"/>
    <x v="1"/>
  </r>
  <r>
    <x v="584"/>
    <x v="399"/>
    <x v="2"/>
    <x v="4"/>
    <x v="0"/>
    <x v="0"/>
    <x v="580"/>
    <n v="-716.58"/>
    <n v="2"/>
    <x v="0"/>
    <x v="0"/>
    <n v="-0.19309620048504447"/>
    <n v="0"/>
    <n v="1"/>
    <x v="4"/>
    <x v="0"/>
  </r>
  <r>
    <x v="585"/>
    <x v="400"/>
    <x v="1"/>
    <x v="2"/>
    <x v="3"/>
    <x v="9"/>
    <x v="581"/>
    <n v="-5252.27"/>
    <n v="6"/>
    <x v="2"/>
    <x v="0"/>
    <n v="-0.11596206919391519"/>
    <n v="0"/>
    <n v="1"/>
    <x v="7"/>
    <x v="0"/>
  </r>
  <r>
    <x v="586"/>
    <x v="401"/>
    <x v="2"/>
    <x v="3"/>
    <x v="2"/>
    <x v="7"/>
    <x v="582"/>
    <n v="7728.44"/>
    <n v="2"/>
    <x v="2"/>
    <x v="3"/>
    <n v="0.25826031746031747"/>
    <n v="0"/>
    <n v="0"/>
    <x v="7"/>
    <x v="0"/>
  </r>
  <r>
    <x v="587"/>
    <x v="367"/>
    <x v="3"/>
    <x v="5"/>
    <x v="1"/>
    <x v="8"/>
    <x v="583"/>
    <n v="-3650.57"/>
    <n v="8"/>
    <x v="0"/>
    <x v="3"/>
    <n v="-0.1565558795780084"/>
    <n v="23318"/>
    <n v="1"/>
    <x v="8"/>
    <x v="1"/>
  </r>
  <r>
    <x v="588"/>
    <x v="343"/>
    <x v="2"/>
    <x v="3"/>
    <x v="0"/>
    <x v="0"/>
    <x v="584"/>
    <n v="-3635.57"/>
    <n v="7"/>
    <x v="0"/>
    <x v="0"/>
    <n v="-0.11637548015364917"/>
    <n v="0"/>
    <n v="1"/>
    <x v="1"/>
    <x v="1"/>
  </r>
  <r>
    <x v="589"/>
    <x v="402"/>
    <x v="1"/>
    <x v="2"/>
    <x v="3"/>
    <x v="4"/>
    <x v="585"/>
    <n v="3206.21"/>
    <n v="7"/>
    <x v="1"/>
    <x v="1"/>
    <n v="0.16502187451747388"/>
    <n v="0"/>
    <n v="0"/>
    <x v="5"/>
    <x v="0"/>
  </r>
  <r>
    <x v="590"/>
    <x v="232"/>
    <x v="0"/>
    <x v="0"/>
    <x v="3"/>
    <x v="9"/>
    <x v="586"/>
    <n v="-353.64"/>
    <n v="4"/>
    <x v="2"/>
    <x v="0"/>
    <n v="-5.006937561942517E-2"/>
    <n v="0"/>
    <n v="1"/>
    <x v="0"/>
    <x v="1"/>
  </r>
  <r>
    <x v="591"/>
    <x v="310"/>
    <x v="3"/>
    <x v="6"/>
    <x v="1"/>
    <x v="8"/>
    <x v="587"/>
    <n v="8460.82"/>
    <n v="2"/>
    <x v="0"/>
    <x v="1"/>
    <n v="0.32584225525687438"/>
    <n v="25966"/>
    <n v="0"/>
    <x v="4"/>
    <x v="1"/>
  </r>
  <r>
    <x v="592"/>
    <x v="210"/>
    <x v="3"/>
    <x v="6"/>
    <x v="3"/>
    <x v="9"/>
    <x v="588"/>
    <n v="-325.75"/>
    <n v="3"/>
    <x v="2"/>
    <x v="1"/>
    <n v="-0.13584236864053378"/>
    <n v="0"/>
    <n v="1"/>
    <x v="5"/>
    <x v="0"/>
  </r>
  <r>
    <x v="593"/>
    <x v="403"/>
    <x v="3"/>
    <x v="5"/>
    <x v="2"/>
    <x v="3"/>
    <x v="589"/>
    <n v="1064.17"/>
    <n v="9"/>
    <x v="1"/>
    <x v="0"/>
    <n v="6.2312331654760515E-2"/>
    <n v="0"/>
    <n v="0"/>
    <x v="6"/>
    <x v="0"/>
  </r>
  <r>
    <x v="594"/>
    <x v="62"/>
    <x v="4"/>
    <x v="8"/>
    <x v="0"/>
    <x v="5"/>
    <x v="590"/>
    <n v="-943.55"/>
    <n v="4"/>
    <x v="0"/>
    <x v="1"/>
    <n v="-6.1253570501168524E-2"/>
    <n v="0"/>
    <n v="1"/>
    <x v="2"/>
    <x v="1"/>
  </r>
  <r>
    <x v="595"/>
    <x v="404"/>
    <x v="1"/>
    <x v="1"/>
    <x v="1"/>
    <x v="10"/>
    <x v="591"/>
    <n v="11077.67"/>
    <n v="6"/>
    <x v="1"/>
    <x v="2"/>
    <n v="0.24305928558890644"/>
    <n v="45576"/>
    <n v="0"/>
    <x v="0"/>
    <x v="1"/>
  </r>
  <r>
    <x v="596"/>
    <x v="405"/>
    <x v="2"/>
    <x v="4"/>
    <x v="2"/>
    <x v="7"/>
    <x v="592"/>
    <n v="7752.19"/>
    <n v="9"/>
    <x v="1"/>
    <x v="3"/>
    <n v="0.25138433102016988"/>
    <n v="0"/>
    <n v="0"/>
    <x v="2"/>
    <x v="1"/>
  </r>
  <r>
    <x v="597"/>
    <x v="126"/>
    <x v="2"/>
    <x v="3"/>
    <x v="3"/>
    <x v="11"/>
    <x v="593"/>
    <n v="-201.32"/>
    <n v="5"/>
    <x v="2"/>
    <x v="1"/>
    <n v="-1.174288380774615E-2"/>
    <n v="0"/>
    <n v="1"/>
    <x v="9"/>
    <x v="1"/>
  </r>
  <r>
    <x v="598"/>
    <x v="406"/>
    <x v="0"/>
    <x v="0"/>
    <x v="3"/>
    <x v="9"/>
    <x v="594"/>
    <n v="-994.97"/>
    <n v="2"/>
    <x v="2"/>
    <x v="0"/>
    <n v="-5.6793766767509565E-2"/>
    <n v="0"/>
    <n v="1"/>
    <x v="0"/>
    <x v="1"/>
  </r>
  <r>
    <x v="599"/>
    <x v="56"/>
    <x v="2"/>
    <x v="3"/>
    <x v="1"/>
    <x v="10"/>
    <x v="595"/>
    <n v="-352.05"/>
    <n v="1"/>
    <x v="1"/>
    <x v="2"/>
    <n v="-8.3195481614519329E-3"/>
    <n v="42316"/>
    <n v="1"/>
    <x v="5"/>
    <x v="1"/>
  </r>
  <r>
    <x v="600"/>
    <x v="407"/>
    <x v="1"/>
    <x v="1"/>
    <x v="0"/>
    <x v="0"/>
    <x v="596"/>
    <n v="3261.66"/>
    <n v="4"/>
    <x v="1"/>
    <x v="2"/>
    <n v="0.32919459023011705"/>
    <n v="0"/>
    <n v="0"/>
    <x v="9"/>
    <x v="0"/>
  </r>
  <r>
    <x v="601"/>
    <x v="408"/>
    <x v="4"/>
    <x v="8"/>
    <x v="1"/>
    <x v="1"/>
    <x v="597"/>
    <n v="2545.91"/>
    <n v="2"/>
    <x v="0"/>
    <x v="0"/>
    <n v="0.15600894662663153"/>
    <n v="16319"/>
    <n v="0"/>
    <x v="6"/>
    <x v="0"/>
  </r>
  <r>
    <x v="602"/>
    <x v="409"/>
    <x v="1"/>
    <x v="2"/>
    <x v="0"/>
    <x v="5"/>
    <x v="598"/>
    <n v="-2637.68"/>
    <n v="5"/>
    <x v="0"/>
    <x v="1"/>
    <n v="-7.5935052970981104E-2"/>
    <n v="0"/>
    <n v="1"/>
    <x v="10"/>
    <x v="0"/>
  </r>
  <r>
    <x v="603"/>
    <x v="410"/>
    <x v="1"/>
    <x v="2"/>
    <x v="3"/>
    <x v="11"/>
    <x v="599"/>
    <n v="1672.83"/>
    <n v="5"/>
    <x v="1"/>
    <x v="2"/>
    <n v="7.993262614678899E-2"/>
    <n v="0"/>
    <n v="0"/>
    <x v="3"/>
    <x v="1"/>
  </r>
  <r>
    <x v="604"/>
    <x v="287"/>
    <x v="2"/>
    <x v="3"/>
    <x v="0"/>
    <x v="5"/>
    <x v="600"/>
    <n v="1529.19"/>
    <n v="6"/>
    <x v="1"/>
    <x v="3"/>
    <n v="6.251032171033806E-2"/>
    <n v="0"/>
    <n v="0"/>
    <x v="11"/>
    <x v="1"/>
  </r>
  <r>
    <x v="605"/>
    <x v="123"/>
    <x v="1"/>
    <x v="1"/>
    <x v="0"/>
    <x v="6"/>
    <x v="601"/>
    <n v="324.5"/>
    <n v="4"/>
    <x v="1"/>
    <x v="1"/>
    <n v="5.368072787427626E-2"/>
    <n v="0"/>
    <n v="0"/>
    <x v="9"/>
    <x v="0"/>
  </r>
  <r>
    <x v="606"/>
    <x v="5"/>
    <x v="2"/>
    <x v="4"/>
    <x v="1"/>
    <x v="8"/>
    <x v="602"/>
    <n v="-2516.08"/>
    <n v="2"/>
    <x v="0"/>
    <x v="1"/>
    <n v="-6.7908558473455505E-2"/>
    <n v="37051"/>
    <n v="1"/>
    <x v="5"/>
    <x v="1"/>
  </r>
  <r>
    <x v="607"/>
    <x v="411"/>
    <x v="3"/>
    <x v="5"/>
    <x v="1"/>
    <x v="10"/>
    <x v="603"/>
    <n v="4180.8999999999996"/>
    <n v="2"/>
    <x v="2"/>
    <x v="0"/>
    <n v="9.9599780832360568E-2"/>
    <n v="41977"/>
    <n v="0"/>
    <x v="5"/>
    <x v="1"/>
  </r>
  <r>
    <x v="608"/>
    <x v="324"/>
    <x v="0"/>
    <x v="7"/>
    <x v="3"/>
    <x v="4"/>
    <x v="604"/>
    <n v="-6202.48"/>
    <n v="5"/>
    <x v="2"/>
    <x v="0"/>
    <n v="-0.15052736318407958"/>
    <n v="0"/>
    <n v="1"/>
    <x v="9"/>
    <x v="1"/>
  </r>
  <r>
    <x v="609"/>
    <x v="386"/>
    <x v="0"/>
    <x v="7"/>
    <x v="2"/>
    <x v="2"/>
    <x v="605"/>
    <n v="81.42"/>
    <n v="6"/>
    <x v="2"/>
    <x v="2"/>
    <n v="3.1874412777951771E-3"/>
    <n v="0"/>
    <n v="0"/>
    <x v="2"/>
    <x v="1"/>
  </r>
  <r>
    <x v="610"/>
    <x v="412"/>
    <x v="1"/>
    <x v="1"/>
    <x v="0"/>
    <x v="6"/>
    <x v="606"/>
    <n v="-2190.42"/>
    <n v="7"/>
    <x v="1"/>
    <x v="2"/>
    <n v="-7.3565743073047862E-2"/>
    <n v="0"/>
    <n v="1"/>
    <x v="3"/>
    <x v="1"/>
  </r>
  <r>
    <x v="611"/>
    <x v="413"/>
    <x v="1"/>
    <x v="1"/>
    <x v="0"/>
    <x v="0"/>
    <x v="607"/>
    <n v="-1661.42"/>
    <n v="8"/>
    <x v="1"/>
    <x v="0"/>
    <n v="-0.12589376373418201"/>
    <n v="0"/>
    <n v="1"/>
    <x v="8"/>
    <x v="0"/>
  </r>
  <r>
    <x v="612"/>
    <x v="307"/>
    <x v="1"/>
    <x v="2"/>
    <x v="0"/>
    <x v="5"/>
    <x v="608"/>
    <n v="-2761.07"/>
    <n v="10"/>
    <x v="0"/>
    <x v="0"/>
    <n v="-0.11973417172593236"/>
    <n v="0"/>
    <n v="1"/>
    <x v="11"/>
    <x v="1"/>
  </r>
  <r>
    <x v="613"/>
    <x v="355"/>
    <x v="2"/>
    <x v="4"/>
    <x v="0"/>
    <x v="5"/>
    <x v="609"/>
    <n v="-3794.32"/>
    <n v="10"/>
    <x v="0"/>
    <x v="3"/>
    <n v="-0.18625171804437465"/>
    <n v="0"/>
    <n v="1"/>
    <x v="3"/>
    <x v="0"/>
  </r>
  <r>
    <x v="614"/>
    <x v="414"/>
    <x v="4"/>
    <x v="8"/>
    <x v="1"/>
    <x v="10"/>
    <x v="610"/>
    <n v="-969.79"/>
    <n v="8"/>
    <x v="1"/>
    <x v="0"/>
    <n v="-3.5095357000687583E-2"/>
    <n v="27633"/>
    <n v="1"/>
    <x v="9"/>
    <x v="1"/>
  </r>
  <r>
    <x v="615"/>
    <x v="196"/>
    <x v="3"/>
    <x v="5"/>
    <x v="2"/>
    <x v="2"/>
    <x v="611"/>
    <n v="-427.45"/>
    <n v="1"/>
    <x v="2"/>
    <x v="2"/>
    <n v="-6.5140201158183475E-2"/>
    <n v="0"/>
    <n v="1"/>
    <x v="6"/>
    <x v="1"/>
  </r>
  <r>
    <x v="616"/>
    <x v="415"/>
    <x v="2"/>
    <x v="4"/>
    <x v="1"/>
    <x v="1"/>
    <x v="612"/>
    <n v="-324.45"/>
    <n v="6"/>
    <x v="2"/>
    <x v="0"/>
    <n v="-4.326E-2"/>
    <n v="7500"/>
    <n v="1"/>
    <x v="6"/>
    <x v="0"/>
  </r>
  <r>
    <x v="617"/>
    <x v="41"/>
    <x v="2"/>
    <x v="4"/>
    <x v="2"/>
    <x v="2"/>
    <x v="613"/>
    <n v="6863.19"/>
    <n v="4"/>
    <x v="2"/>
    <x v="3"/>
    <n v="0.16114935781539833"/>
    <n v="0"/>
    <n v="0"/>
    <x v="1"/>
    <x v="0"/>
  </r>
  <r>
    <x v="618"/>
    <x v="214"/>
    <x v="4"/>
    <x v="8"/>
    <x v="1"/>
    <x v="1"/>
    <x v="614"/>
    <n v="-2450.1"/>
    <n v="1"/>
    <x v="0"/>
    <x v="2"/>
    <n v="-6.6249357813049234E-2"/>
    <n v="36983"/>
    <n v="1"/>
    <x v="10"/>
    <x v="1"/>
  </r>
  <r>
    <x v="619"/>
    <x v="416"/>
    <x v="1"/>
    <x v="1"/>
    <x v="2"/>
    <x v="2"/>
    <x v="615"/>
    <n v="-2226.8000000000002"/>
    <n v="8"/>
    <x v="1"/>
    <x v="2"/>
    <n v="-0.15849110320284698"/>
    <n v="0"/>
    <n v="1"/>
    <x v="7"/>
    <x v="1"/>
  </r>
  <r>
    <x v="620"/>
    <x v="408"/>
    <x v="1"/>
    <x v="1"/>
    <x v="1"/>
    <x v="10"/>
    <x v="616"/>
    <n v="-4382.66"/>
    <n v="2"/>
    <x v="2"/>
    <x v="3"/>
    <n v="-0.18808085142906189"/>
    <n v="23302"/>
    <n v="1"/>
    <x v="6"/>
    <x v="0"/>
  </r>
  <r>
    <x v="621"/>
    <x v="35"/>
    <x v="1"/>
    <x v="1"/>
    <x v="3"/>
    <x v="9"/>
    <x v="617"/>
    <n v="-765.38"/>
    <n v="6"/>
    <x v="0"/>
    <x v="3"/>
    <n v="-1.7285785265820499E-2"/>
    <n v="0"/>
    <n v="1"/>
    <x v="10"/>
    <x v="1"/>
  </r>
  <r>
    <x v="622"/>
    <x v="417"/>
    <x v="2"/>
    <x v="3"/>
    <x v="2"/>
    <x v="7"/>
    <x v="618"/>
    <n v="-1017.57"/>
    <n v="2"/>
    <x v="1"/>
    <x v="2"/>
    <n v="-5.6866547446071308E-2"/>
    <n v="0"/>
    <n v="1"/>
    <x v="6"/>
    <x v="0"/>
  </r>
  <r>
    <x v="623"/>
    <x v="418"/>
    <x v="1"/>
    <x v="1"/>
    <x v="3"/>
    <x v="4"/>
    <x v="619"/>
    <n v="8319.2999999999993"/>
    <n v="1"/>
    <x v="0"/>
    <x v="2"/>
    <n v="0.31953064986941154"/>
    <n v="0"/>
    <n v="0"/>
    <x v="1"/>
    <x v="0"/>
  </r>
  <r>
    <x v="624"/>
    <x v="419"/>
    <x v="1"/>
    <x v="1"/>
    <x v="2"/>
    <x v="2"/>
    <x v="620"/>
    <n v="1818.22"/>
    <n v="1"/>
    <x v="0"/>
    <x v="2"/>
    <n v="0.31787062937062938"/>
    <n v="0"/>
    <n v="0"/>
    <x v="4"/>
    <x v="0"/>
  </r>
  <r>
    <x v="625"/>
    <x v="37"/>
    <x v="3"/>
    <x v="5"/>
    <x v="0"/>
    <x v="5"/>
    <x v="621"/>
    <n v="-135.69999999999999"/>
    <n v="5"/>
    <x v="2"/>
    <x v="1"/>
    <n v="-8.4706616729088635E-2"/>
    <n v="0"/>
    <n v="1"/>
    <x v="10"/>
    <x v="1"/>
  </r>
  <r>
    <x v="626"/>
    <x v="420"/>
    <x v="4"/>
    <x v="8"/>
    <x v="3"/>
    <x v="9"/>
    <x v="622"/>
    <n v="-2136.6"/>
    <n v="3"/>
    <x v="1"/>
    <x v="1"/>
    <n v="-0.10748566254150317"/>
    <n v="0"/>
    <n v="1"/>
    <x v="11"/>
    <x v="1"/>
  </r>
  <r>
    <x v="627"/>
    <x v="195"/>
    <x v="2"/>
    <x v="3"/>
    <x v="2"/>
    <x v="3"/>
    <x v="623"/>
    <n v="4752.45"/>
    <n v="2"/>
    <x v="2"/>
    <x v="1"/>
    <n v="0.15913108990457056"/>
    <n v="0"/>
    <n v="0"/>
    <x v="0"/>
    <x v="1"/>
  </r>
  <r>
    <x v="628"/>
    <x v="378"/>
    <x v="4"/>
    <x v="9"/>
    <x v="2"/>
    <x v="7"/>
    <x v="624"/>
    <n v="3856.37"/>
    <n v="2"/>
    <x v="1"/>
    <x v="0"/>
    <n v="0.14828770283780665"/>
    <n v="0"/>
    <n v="0"/>
    <x v="9"/>
    <x v="0"/>
  </r>
  <r>
    <x v="629"/>
    <x v="421"/>
    <x v="2"/>
    <x v="3"/>
    <x v="3"/>
    <x v="9"/>
    <x v="625"/>
    <n v="319.36"/>
    <n v="4"/>
    <x v="2"/>
    <x v="2"/>
    <n v="0.29986854460093898"/>
    <n v="0"/>
    <n v="0"/>
    <x v="10"/>
    <x v="1"/>
  </r>
  <r>
    <x v="630"/>
    <x v="328"/>
    <x v="1"/>
    <x v="1"/>
    <x v="1"/>
    <x v="10"/>
    <x v="626"/>
    <n v="-8683.6"/>
    <n v="3"/>
    <x v="2"/>
    <x v="2"/>
    <n v="-0.17993369249896396"/>
    <n v="48260"/>
    <n v="1"/>
    <x v="6"/>
    <x v="0"/>
  </r>
  <r>
    <x v="631"/>
    <x v="403"/>
    <x v="4"/>
    <x v="9"/>
    <x v="2"/>
    <x v="3"/>
    <x v="627"/>
    <n v="5767.57"/>
    <n v="7"/>
    <x v="0"/>
    <x v="2"/>
    <n v="0.32015376075492641"/>
    <n v="0"/>
    <n v="0"/>
    <x v="6"/>
    <x v="0"/>
  </r>
  <r>
    <x v="632"/>
    <x v="268"/>
    <x v="3"/>
    <x v="6"/>
    <x v="3"/>
    <x v="4"/>
    <x v="628"/>
    <n v="7452.46"/>
    <n v="1"/>
    <x v="0"/>
    <x v="2"/>
    <n v="0.34332058782881097"/>
    <n v="0"/>
    <n v="0"/>
    <x v="9"/>
    <x v="0"/>
  </r>
  <r>
    <x v="633"/>
    <x v="173"/>
    <x v="2"/>
    <x v="4"/>
    <x v="3"/>
    <x v="9"/>
    <x v="629"/>
    <n v="97.41"/>
    <n v="1"/>
    <x v="0"/>
    <x v="1"/>
    <n v="4.5336498184864564E-3"/>
    <n v="0"/>
    <n v="0"/>
    <x v="7"/>
    <x v="0"/>
  </r>
  <r>
    <x v="634"/>
    <x v="422"/>
    <x v="1"/>
    <x v="1"/>
    <x v="0"/>
    <x v="0"/>
    <x v="630"/>
    <n v="160.12"/>
    <n v="6"/>
    <x v="0"/>
    <x v="2"/>
    <n v="4.7149587750294465E-2"/>
    <n v="0"/>
    <n v="0"/>
    <x v="8"/>
    <x v="1"/>
  </r>
  <r>
    <x v="635"/>
    <x v="423"/>
    <x v="2"/>
    <x v="3"/>
    <x v="3"/>
    <x v="4"/>
    <x v="631"/>
    <n v="-1735.65"/>
    <n v="1"/>
    <x v="1"/>
    <x v="3"/>
    <n v="-0.16027795733678088"/>
    <n v="0"/>
    <n v="1"/>
    <x v="11"/>
    <x v="0"/>
  </r>
  <r>
    <x v="636"/>
    <x v="406"/>
    <x v="3"/>
    <x v="5"/>
    <x v="0"/>
    <x v="5"/>
    <x v="632"/>
    <n v="9471.26"/>
    <n v="4"/>
    <x v="0"/>
    <x v="1"/>
    <n v="0.33976395465633519"/>
    <n v="0"/>
    <n v="0"/>
    <x v="0"/>
    <x v="1"/>
  </r>
  <r>
    <x v="637"/>
    <x v="77"/>
    <x v="4"/>
    <x v="9"/>
    <x v="2"/>
    <x v="7"/>
    <x v="633"/>
    <n v="882.44"/>
    <n v="2"/>
    <x v="2"/>
    <x v="0"/>
    <n v="1.7952922507273209E-2"/>
    <n v="0"/>
    <n v="0"/>
    <x v="10"/>
    <x v="0"/>
  </r>
  <r>
    <x v="638"/>
    <x v="424"/>
    <x v="4"/>
    <x v="8"/>
    <x v="2"/>
    <x v="7"/>
    <x v="634"/>
    <n v="-5253.06"/>
    <n v="10"/>
    <x v="2"/>
    <x v="0"/>
    <n v="-0.12034501718213059"/>
    <n v="0"/>
    <n v="1"/>
    <x v="2"/>
    <x v="0"/>
  </r>
  <r>
    <x v="639"/>
    <x v="332"/>
    <x v="3"/>
    <x v="6"/>
    <x v="2"/>
    <x v="7"/>
    <x v="635"/>
    <n v="2738.8"/>
    <n v="5"/>
    <x v="2"/>
    <x v="1"/>
    <n v="8.1043972302775644E-2"/>
    <n v="0"/>
    <n v="0"/>
    <x v="1"/>
    <x v="1"/>
  </r>
  <r>
    <x v="640"/>
    <x v="425"/>
    <x v="0"/>
    <x v="7"/>
    <x v="2"/>
    <x v="2"/>
    <x v="636"/>
    <n v="5970.24"/>
    <n v="4"/>
    <x v="2"/>
    <x v="0"/>
    <n v="0.15748041465537707"/>
    <n v="0"/>
    <n v="0"/>
    <x v="5"/>
    <x v="1"/>
  </r>
  <r>
    <x v="641"/>
    <x v="426"/>
    <x v="2"/>
    <x v="4"/>
    <x v="3"/>
    <x v="4"/>
    <x v="637"/>
    <n v="5738.4"/>
    <n v="6"/>
    <x v="1"/>
    <x v="0"/>
    <n v="0.23424909172551739"/>
    <n v="0"/>
    <n v="0"/>
    <x v="5"/>
    <x v="1"/>
  </r>
  <r>
    <x v="642"/>
    <x v="331"/>
    <x v="0"/>
    <x v="0"/>
    <x v="0"/>
    <x v="0"/>
    <x v="638"/>
    <n v="10828.77"/>
    <n v="5"/>
    <x v="2"/>
    <x v="3"/>
    <n v="0.24862859898057585"/>
    <n v="0"/>
    <n v="0"/>
    <x v="2"/>
    <x v="1"/>
  </r>
  <r>
    <x v="643"/>
    <x v="46"/>
    <x v="2"/>
    <x v="3"/>
    <x v="3"/>
    <x v="9"/>
    <x v="639"/>
    <n v="-893"/>
    <n v="6"/>
    <x v="2"/>
    <x v="1"/>
    <n v="-9.7393390773257718E-2"/>
    <n v="0"/>
    <n v="1"/>
    <x v="1"/>
    <x v="0"/>
  </r>
  <r>
    <x v="644"/>
    <x v="248"/>
    <x v="4"/>
    <x v="8"/>
    <x v="2"/>
    <x v="2"/>
    <x v="640"/>
    <n v="10567.73"/>
    <n v="10"/>
    <x v="2"/>
    <x v="2"/>
    <n v="0.33874186620508379"/>
    <n v="0"/>
    <n v="0"/>
    <x v="1"/>
    <x v="0"/>
  </r>
  <r>
    <x v="645"/>
    <x v="284"/>
    <x v="2"/>
    <x v="3"/>
    <x v="1"/>
    <x v="10"/>
    <x v="641"/>
    <n v="10678.16"/>
    <n v="8"/>
    <x v="0"/>
    <x v="3"/>
    <n v="0.31507361836475761"/>
    <n v="33891"/>
    <n v="0"/>
    <x v="10"/>
    <x v="1"/>
  </r>
  <r>
    <x v="646"/>
    <x v="427"/>
    <x v="4"/>
    <x v="9"/>
    <x v="1"/>
    <x v="1"/>
    <x v="642"/>
    <n v="10576.36"/>
    <n v="2"/>
    <x v="0"/>
    <x v="2"/>
    <n v="0.26271449152963389"/>
    <n v="40258"/>
    <n v="0"/>
    <x v="8"/>
    <x v="0"/>
  </r>
  <r>
    <x v="647"/>
    <x v="223"/>
    <x v="4"/>
    <x v="9"/>
    <x v="1"/>
    <x v="8"/>
    <x v="643"/>
    <n v="4585.08"/>
    <n v="7"/>
    <x v="0"/>
    <x v="1"/>
    <n v="0.12028963454626544"/>
    <n v="38117"/>
    <n v="0"/>
    <x v="11"/>
    <x v="1"/>
  </r>
  <r>
    <x v="648"/>
    <x v="31"/>
    <x v="1"/>
    <x v="1"/>
    <x v="2"/>
    <x v="7"/>
    <x v="644"/>
    <n v="6008.76"/>
    <n v="5"/>
    <x v="2"/>
    <x v="1"/>
    <n v="0.15212050632911392"/>
    <n v="0"/>
    <n v="0"/>
    <x v="2"/>
    <x v="0"/>
  </r>
  <r>
    <x v="649"/>
    <x v="348"/>
    <x v="1"/>
    <x v="1"/>
    <x v="1"/>
    <x v="1"/>
    <x v="645"/>
    <n v="-141.80000000000001"/>
    <n v="10"/>
    <x v="1"/>
    <x v="0"/>
    <n v="-2.147833989700091E-2"/>
    <n v="6602"/>
    <n v="1"/>
    <x v="2"/>
    <x v="1"/>
  </r>
  <r>
    <x v="650"/>
    <x v="428"/>
    <x v="0"/>
    <x v="0"/>
    <x v="1"/>
    <x v="8"/>
    <x v="646"/>
    <n v="-2553.9299999999998"/>
    <n v="6"/>
    <x v="2"/>
    <x v="0"/>
    <n v="-7.5131056393963461E-2"/>
    <n v="33993"/>
    <n v="1"/>
    <x v="5"/>
    <x v="1"/>
  </r>
  <r>
    <x v="651"/>
    <x v="238"/>
    <x v="1"/>
    <x v="1"/>
    <x v="2"/>
    <x v="3"/>
    <x v="647"/>
    <n v="4203.58"/>
    <n v="5"/>
    <x v="2"/>
    <x v="1"/>
    <n v="0.26009033535453535"/>
    <n v="0"/>
    <n v="0"/>
    <x v="4"/>
    <x v="1"/>
  </r>
  <r>
    <x v="652"/>
    <x v="233"/>
    <x v="2"/>
    <x v="4"/>
    <x v="3"/>
    <x v="9"/>
    <x v="648"/>
    <n v="12430.12"/>
    <n v="6"/>
    <x v="1"/>
    <x v="3"/>
    <n v="0.33162020115785823"/>
    <n v="0"/>
    <n v="0"/>
    <x v="8"/>
    <x v="0"/>
  </r>
  <r>
    <x v="653"/>
    <x v="429"/>
    <x v="3"/>
    <x v="6"/>
    <x v="3"/>
    <x v="4"/>
    <x v="649"/>
    <n v="3626.69"/>
    <n v="4"/>
    <x v="2"/>
    <x v="3"/>
    <n v="0.2730941265060241"/>
    <n v="0"/>
    <n v="0"/>
    <x v="1"/>
    <x v="0"/>
  </r>
  <r>
    <x v="654"/>
    <x v="157"/>
    <x v="0"/>
    <x v="0"/>
    <x v="0"/>
    <x v="0"/>
    <x v="650"/>
    <n v="1221.69"/>
    <n v="8"/>
    <x v="0"/>
    <x v="2"/>
    <n v="0.11956253669994128"/>
    <n v="0"/>
    <n v="0"/>
    <x v="6"/>
    <x v="1"/>
  </r>
  <r>
    <x v="655"/>
    <x v="430"/>
    <x v="4"/>
    <x v="8"/>
    <x v="1"/>
    <x v="1"/>
    <x v="651"/>
    <n v="-2117.34"/>
    <n v="4"/>
    <x v="0"/>
    <x v="2"/>
    <n v="-0.14935035621076392"/>
    <n v="14177"/>
    <n v="1"/>
    <x v="11"/>
    <x v="1"/>
  </r>
  <r>
    <x v="656"/>
    <x v="431"/>
    <x v="4"/>
    <x v="8"/>
    <x v="1"/>
    <x v="1"/>
    <x v="652"/>
    <n v="-704.16"/>
    <n v="2"/>
    <x v="1"/>
    <x v="1"/>
    <n v="-1.8787118806862142E-2"/>
    <n v="37481"/>
    <n v="1"/>
    <x v="9"/>
    <x v="1"/>
  </r>
  <r>
    <x v="657"/>
    <x v="432"/>
    <x v="0"/>
    <x v="0"/>
    <x v="2"/>
    <x v="3"/>
    <x v="653"/>
    <n v="-4669.79"/>
    <n v="4"/>
    <x v="1"/>
    <x v="3"/>
    <n v="-0.17037432959976651"/>
    <n v="0"/>
    <n v="1"/>
    <x v="7"/>
    <x v="1"/>
  </r>
  <r>
    <x v="658"/>
    <x v="433"/>
    <x v="4"/>
    <x v="9"/>
    <x v="3"/>
    <x v="4"/>
    <x v="654"/>
    <n v="9460.65"/>
    <n v="5"/>
    <x v="0"/>
    <x v="0"/>
    <n v="0.28236531860916281"/>
    <n v="0"/>
    <n v="0"/>
    <x v="3"/>
    <x v="0"/>
  </r>
  <r>
    <x v="659"/>
    <x v="105"/>
    <x v="1"/>
    <x v="1"/>
    <x v="3"/>
    <x v="9"/>
    <x v="655"/>
    <n v="-509.85"/>
    <n v="1"/>
    <x v="2"/>
    <x v="3"/>
    <n v="-0.17271341463414636"/>
    <n v="0"/>
    <n v="1"/>
    <x v="10"/>
    <x v="1"/>
  </r>
  <r>
    <x v="660"/>
    <x v="434"/>
    <x v="1"/>
    <x v="1"/>
    <x v="0"/>
    <x v="0"/>
    <x v="656"/>
    <n v="1345.99"/>
    <n v="8"/>
    <x v="0"/>
    <x v="1"/>
    <n v="0.25790189691511783"/>
    <n v="0"/>
    <n v="0"/>
    <x v="6"/>
    <x v="1"/>
  </r>
  <r>
    <x v="661"/>
    <x v="435"/>
    <x v="2"/>
    <x v="3"/>
    <x v="2"/>
    <x v="7"/>
    <x v="657"/>
    <n v="-3764.28"/>
    <n v="9"/>
    <x v="0"/>
    <x v="2"/>
    <n v="-0.15594183686151042"/>
    <n v="0"/>
    <n v="1"/>
    <x v="1"/>
    <x v="1"/>
  </r>
  <r>
    <x v="662"/>
    <x v="354"/>
    <x v="1"/>
    <x v="2"/>
    <x v="2"/>
    <x v="3"/>
    <x v="658"/>
    <n v="1083.71"/>
    <n v="10"/>
    <x v="0"/>
    <x v="0"/>
    <n v="0.34025431711145998"/>
    <n v="0"/>
    <n v="0"/>
    <x v="3"/>
    <x v="1"/>
  </r>
  <r>
    <x v="663"/>
    <x v="436"/>
    <x v="2"/>
    <x v="3"/>
    <x v="3"/>
    <x v="4"/>
    <x v="659"/>
    <n v="-599.70000000000005"/>
    <n v="5"/>
    <x v="0"/>
    <x v="3"/>
    <n v="-4.7822966507177038E-2"/>
    <n v="0"/>
    <n v="1"/>
    <x v="7"/>
    <x v="1"/>
  </r>
  <r>
    <x v="664"/>
    <x v="369"/>
    <x v="3"/>
    <x v="6"/>
    <x v="0"/>
    <x v="5"/>
    <x v="660"/>
    <n v="537.14"/>
    <n v="7"/>
    <x v="0"/>
    <x v="3"/>
    <n v="1.3566882198423924E-2"/>
    <n v="0"/>
    <n v="0"/>
    <x v="2"/>
    <x v="1"/>
  </r>
  <r>
    <x v="665"/>
    <x v="323"/>
    <x v="2"/>
    <x v="3"/>
    <x v="2"/>
    <x v="7"/>
    <x v="37"/>
    <n v="5342.37"/>
    <n v="5"/>
    <x v="0"/>
    <x v="0"/>
    <n v="0.28751789462354016"/>
    <n v="0"/>
    <n v="0"/>
    <x v="9"/>
    <x v="1"/>
  </r>
  <r>
    <x v="666"/>
    <x v="437"/>
    <x v="1"/>
    <x v="1"/>
    <x v="2"/>
    <x v="7"/>
    <x v="661"/>
    <n v="186.79"/>
    <n v="10"/>
    <x v="2"/>
    <x v="0"/>
    <n v="4.9585877355986192E-2"/>
    <n v="0"/>
    <n v="0"/>
    <x v="1"/>
    <x v="1"/>
  </r>
  <r>
    <x v="667"/>
    <x v="438"/>
    <x v="1"/>
    <x v="1"/>
    <x v="0"/>
    <x v="0"/>
    <x v="662"/>
    <n v="1225.3399999999999"/>
    <n v="3"/>
    <x v="1"/>
    <x v="3"/>
    <n v="7.9505580067479875E-2"/>
    <n v="0"/>
    <n v="0"/>
    <x v="7"/>
    <x v="0"/>
  </r>
  <r>
    <x v="668"/>
    <x v="43"/>
    <x v="3"/>
    <x v="5"/>
    <x v="0"/>
    <x v="6"/>
    <x v="663"/>
    <n v="546.51"/>
    <n v="10"/>
    <x v="2"/>
    <x v="3"/>
    <n v="0.10945523733226517"/>
    <n v="0"/>
    <n v="0"/>
    <x v="5"/>
    <x v="0"/>
  </r>
  <r>
    <x v="669"/>
    <x v="381"/>
    <x v="3"/>
    <x v="6"/>
    <x v="2"/>
    <x v="3"/>
    <x v="664"/>
    <n v="2929.78"/>
    <n v="3"/>
    <x v="1"/>
    <x v="1"/>
    <n v="0.11487981806062032"/>
    <n v="0"/>
    <n v="0"/>
    <x v="4"/>
    <x v="1"/>
  </r>
  <r>
    <x v="670"/>
    <x v="137"/>
    <x v="4"/>
    <x v="9"/>
    <x v="0"/>
    <x v="5"/>
    <x v="665"/>
    <n v="7762.26"/>
    <n v="5"/>
    <x v="1"/>
    <x v="0"/>
    <n v="0.16368133606056134"/>
    <n v="0"/>
    <n v="0"/>
    <x v="9"/>
    <x v="0"/>
  </r>
  <r>
    <x v="671"/>
    <x v="249"/>
    <x v="0"/>
    <x v="7"/>
    <x v="0"/>
    <x v="6"/>
    <x v="666"/>
    <n v="-258.89999999999998"/>
    <n v="4"/>
    <x v="0"/>
    <x v="0"/>
    <n v="-4.4553433144037168E-2"/>
    <n v="0"/>
    <n v="1"/>
    <x v="5"/>
    <x v="0"/>
  </r>
  <r>
    <x v="672"/>
    <x v="313"/>
    <x v="4"/>
    <x v="9"/>
    <x v="1"/>
    <x v="10"/>
    <x v="667"/>
    <n v="14521.74"/>
    <n v="5"/>
    <x v="1"/>
    <x v="1"/>
    <n v="0.30800330872995674"/>
    <n v="47148"/>
    <n v="0"/>
    <x v="4"/>
    <x v="1"/>
  </r>
  <r>
    <x v="673"/>
    <x v="238"/>
    <x v="3"/>
    <x v="5"/>
    <x v="3"/>
    <x v="11"/>
    <x v="668"/>
    <n v="9101.89"/>
    <n v="3"/>
    <x v="1"/>
    <x v="2"/>
    <n v="0.27688884156729132"/>
    <n v="0"/>
    <n v="0"/>
    <x v="4"/>
    <x v="1"/>
  </r>
  <r>
    <x v="674"/>
    <x v="439"/>
    <x v="1"/>
    <x v="1"/>
    <x v="1"/>
    <x v="10"/>
    <x v="669"/>
    <n v="1212.25"/>
    <n v="6"/>
    <x v="1"/>
    <x v="2"/>
    <n v="0.11206896551724138"/>
    <n v="10817"/>
    <n v="0"/>
    <x v="8"/>
    <x v="1"/>
  </r>
  <r>
    <x v="675"/>
    <x v="440"/>
    <x v="2"/>
    <x v="3"/>
    <x v="2"/>
    <x v="3"/>
    <x v="670"/>
    <n v="5599.01"/>
    <n v="3"/>
    <x v="1"/>
    <x v="3"/>
    <n v="0.19687095639943741"/>
    <n v="0"/>
    <n v="0"/>
    <x v="0"/>
    <x v="1"/>
  </r>
  <r>
    <x v="676"/>
    <x v="14"/>
    <x v="3"/>
    <x v="6"/>
    <x v="0"/>
    <x v="6"/>
    <x v="671"/>
    <n v="-8705"/>
    <n v="7"/>
    <x v="1"/>
    <x v="1"/>
    <n v="-0.19991732310589533"/>
    <n v="0"/>
    <n v="1"/>
    <x v="9"/>
    <x v="0"/>
  </r>
  <r>
    <x v="677"/>
    <x v="219"/>
    <x v="4"/>
    <x v="9"/>
    <x v="2"/>
    <x v="7"/>
    <x v="672"/>
    <n v="-1747.16"/>
    <n v="2"/>
    <x v="0"/>
    <x v="0"/>
    <n v="-0.10825030978934325"/>
    <n v="0"/>
    <n v="1"/>
    <x v="4"/>
    <x v="0"/>
  </r>
  <r>
    <x v="678"/>
    <x v="54"/>
    <x v="4"/>
    <x v="9"/>
    <x v="2"/>
    <x v="2"/>
    <x v="673"/>
    <n v="-1456.13"/>
    <n v="9"/>
    <x v="0"/>
    <x v="3"/>
    <n v="-0.12676329764081137"/>
    <n v="0"/>
    <n v="1"/>
    <x v="5"/>
    <x v="1"/>
  </r>
  <r>
    <x v="679"/>
    <x v="441"/>
    <x v="2"/>
    <x v="3"/>
    <x v="2"/>
    <x v="3"/>
    <x v="674"/>
    <n v="9232.18"/>
    <n v="2"/>
    <x v="1"/>
    <x v="1"/>
    <n v="0.32802202877953457"/>
    <n v="0"/>
    <n v="0"/>
    <x v="11"/>
    <x v="0"/>
  </r>
  <r>
    <x v="680"/>
    <x v="442"/>
    <x v="3"/>
    <x v="5"/>
    <x v="3"/>
    <x v="4"/>
    <x v="675"/>
    <n v="-2485.44"/>
    <n v="8"/>
    <x v="2"/>
    <x v="3"/>
    <n v="-5.0701536076375432E-2"/>
    <n v="0"/>
    <n v="1"/>
    <x v="3"/>
    <x v="0"/>
  </r>
  <r>
    <x v="681"/>
    <x v="443"/>
    <x v="1"/>
    <x v="1"/>
    <x v="1"/>
    <x v="10"/>
    <x v="676"/>
    <n v="10973.83"/>
    <n v="6"/>
    <x v="2"/>
    <x v="3"/>
    <n v="0.29007507070920674"/>
    <n v="37831"/>
    <n v="0"/>
    <x v="9"/>
    <x v="0"/>
  </r>
  <r>
    <x v="682"/>
    <x v="444"/>
    <x v="3"/>
    <x v="6"/>
    <x v="1"/>
    <x v="10"/>
    <x v="677"/>
    <n v="5253.38"/>
    <n v="1"/>
    <x v="0"/>
    <x v="0"/>
    <n v="0.20119413274099038"/>
    <n v="26111"/>
    <n v="0"/>
    <x v="4"/>
    <x v="0"/>
  </r>
  <r>
    <x v="683"/>
    <x v="327"/>
    <x v="1"/>
    <x v="2"/>
    <x v="3"/>
    <x v="9"/>
    <x v="678"/>
    <n v="-5291.15"/>
    <n v="10"/>
    <x v="2"/>
    <x v="0"/>
    <n v="-0.19296681254558715"/>
    <n v="0"/>
    <n v="1"/>
    <x v="4"/>
    <x v="1"/>
  </r>
  <r>
    <x v="684"/>
    <x v="445"/>
    <x v="0"/>
    <x v="0"/>
    <x v="2"/>
    <x v="3"/>
    <x v="679"/>
    <n v="874.49"/>
    <n v="9"/>
    <x v="1"/>
    <x v="1"/>
    <n v="0.14378329496876027"/>
    <n v="0"/>
    <n v="0"/>
    <x v="9"/>
    <x v="1"/>
  </r>
  <r>
    <x v="685"/>
    <x v="102"/>
    <x v="0"/>
    <x v="0"/>
    <x v="2"/>
    <x v="3"/>
    <x v="680"/>
    <n v="8040.39"/>
    <n v="10"/>
    <x v="2"/>
    <x v="3"/>
    <n v="0.27335248521112399"/>
    <n v="0"/>
    <n v="0"/>
    <x v="5"/>
    <x v="0"/>
  </r>
  <r>
    <x v="686"/>
    <x v="297"/>
    <x v="2"/>
    <x v="4"/>
    <x v="3"/>
    <x v="9"/>
    <x v="681"/>
    <n v="15143.19"/>
    <n v="3"/>
    <x v="1"/>
    <x v="0"/>
    <n v="0.32648850847311456"/>
    <n v="0"/>
    <n v="0"/>
    <x v="4"/>
    <x v="0"/>
  </r>
  <r>
    <x v="687"/>
    <x v="274"/>
    <x v="3"/>
    <x v="5"/>
    <x v="0"/>
    <x v="0"/>
    <x v="682"/>
    <n v="-8500.31"/>
    <n v="8"/>
    <x v="0"/>
    <x v="1"/>
    <n v="-0.19514922631893106"/>
    <n v="0"/>
    <n v="1"/>
    <x v="7"/>
    <x v="0"/>
  </r>
  <r>
    <x v="688"/>
    <x v="147"/>
    <x v="4"/>
    <x v="9"/>
    <x v="0"/>
    <x v="5"/>
    <x v="683"/>
    <n v="-1980.32"/>
    <n v="9"/>
    <x v="2"/>
    <x v="2"/>
    <n v="-0.11537636914472151"/>
    <n v="0"/>
    <n v="1"/>
    <x v="1"/>
    <x v="0"/>
  </r>
  <r>
    <x v="689"/>
    <x v="446"/>
    <x v="0"/>
    <x v="0"/>
    <x v="3"/>
    <x v="11"/>
    <x v="684"/>
    <n v="-2260.0500000000002"/>
    <n v="7"/>
    <x v="2"/>
    <x v="2"/>
    <n v="-0.1852348168182936"/>
    <n v="0"/>
    <n v="1"/>
    <x v="11"/>
    <x v="1"/>
  </r>
  <r>
    <x v="690"/>
    <x v="389"/>
    <x v="2"/>
    <x v="4"/>
    <x v="1"/>
    <x v="10"/>
    <x v="685"/>
    <n v="1737.73"/>
    <n v="3"/>
    <x v="1"/>
    <x v="0"/>
    <n v="0.24924411933448079"/>
    <n v="6972"/>
    <n v="0"/>
    <x v="5"/>
    <x v="0"/>
  </r>
  <r>
    <x v="691"/>
    <x v="46"/>
    <x v="1"/>
    <x v="2"/>
    <x v="2"/>
    <x v="7"/>
    <x v="686"/>
    <n v="14598.3"/>
    <n v="2"/>
    <x v="0"/>
    <x v="2"/>
    <n v="0.30396027234680489"/>
    <n v="0"/>
    <n v="0"/>
    <x v="1"/>
    <x v="0"/>
  </r>
  <r>
    <x v="692"/>
    <x v="213"/>
    <x v="3"/>
    <x v="6"/>
    <x v="0"/>
    <x v="0"/>
    <x v="687"/>
    <n v="-370.48"/>
    <n v="8"/>
    <x v="1"/>
    <x v="3"/>
    <n v="-0.13307471264367818"/>
    <n v="0"/>
    <n v="1"/>
    <x v="3"/>
    <x v="0"/>
  </r>
  <r>
    <x v="693"/>
    <x v="289"/>
    <x v="4"/>
    <x v="9"/>
    <x v="1"/>
    <x v="8"/>
    <x v="688"/>
    <n v="2602.0700000000002"/>
    <n v="1"/>
    <x v="1"/>
    <x v="1"/>
    <n v="0.34606596621891211"/>
    <n v="7519"/>
    <n v="0"/>
    <x v="1"/>
    <x v="0"/>
  </r>
  <r>
    <x v="694"/>
    <x v="11"/>
    <x v="3"/>
    <x v="6"/>
    <x v="1"/>
    <x v="8"/>
    <x v="689"/>
    <n v="4077.66"/>
    <n v="4"/>
    <x v="1"/>
    <x v="0"/>
    <n v="0.2610370654887651"/>
    <n v="15621"/>
    <n v="0"/>
    <x v="7"/>
    <x v="0"/>
  </r>
  <r>
    <x v="695"/>
    <x v="447"/>
    <x v="2"/>
    <x v="3"/>
    <x v="3"/>
    <x v="11"/>
    <x v="690"/>
    <n v="3048.85"/>
    <n v="6"/>
    <x v="2"/>
    <x v="2"/>
    <n v="7.1643246545727984E-2"/>
    <n v="0"/>
    <n v="0"/>
    <x v="2"/>
    <x v="0"/>
  </r>
  <r>
    <x v="696"/>
    <x v="346"/>
    <x v="4"/>
    <x v="9"/>
    <x v="1"/>
    <x v="10"/>
    <x v="691"/>
    <n v="-5285.38"/>
    <n v="6"/>
    <x v="2"/>
    <x v="3"/>
    <n v="-0.1886490345147589"/>
    <n v="28017"/>
    <n v="1"/>
    <x v="0"/>
    <x v="1"/>
  </r>
  <r>
    <x v="697"/>
    <x v="448"/>
    <x v="0"/>
    <x v="7"/>
    <x v="2"/>
    <x v="3"/>
    <x v="94"/>
    <n v="-354.82"/>
    <n v="6"/>
    <x v="2"/>
    <x v="1"/>
    <n v="-0.12048217317487267"/>
    <n v="0"/>
    <n v="1"/>
    <x v="0"/>
    <x v="1"/>
  </r>
  <r>
    <x v="698"/>
    <x v="262"/>
    <x v="1"/>
    <x v="1"/>
    <x v="1"/>
    <x v="8"/>
    <x v="692"/>
    <n v="-371.6"/>
    <n v="2"/>
    <x v="1"/>
    <x v="2"/>
    <n v="-5.7890637170898894E-2"/>
    <n v="6419"/>
    <n v="1"/>
    <x v="10"/>
    <x v="0"/>
  </r>
  <r>
    <x v="699"/>
    <x v="419"/>
    <x v="3"/>
    <x v="5"/>
    <x v="1"/>
    <x v="10"/>
    <x v="693"/>
    <n v="10536.17"/>
    <n v="5"/>
    <x v="1"/>
    <x v="0"/>
    <n v="0.21392804207021177"/>
    <n v="49251"/>
    <n v="0"/>
    <x v="4"/>
    <x v="0"/>
  </r>
  <r>
    <x v="700"/>
    <x v="105"/>
    <x v="4"/>
    <x v="9"/>
    <x v="0"/>
    <x v="0"/>
    <x v="694"/>
    <n v="-2688.21"/>
    <n v="8"/>
    <x v="0"/>
    <x v="0"/>
    <n v="-0.11950786876500401"/>
    <n v="0"/>
    <n v="1"/>
    <x v="10"/>
    <x v="1"/>
  </r>
  <r>
    <x v="701"/>
    <x v="449"/>
    <x v="4"/>
    <x v="9"/>
    <x v="1"/>
    <x v="10"/>
    <x v="695"/>
    <n v="9480.7999999999993"/>
    <n v="9"/>
    <x v="0"/>
    <x v="2"/>
    <n v="0.21447832775314449"/>
    <n v="44204"/>
    <n v="0"/>
    <x v="1"/>
    <x v="1"/>
  </r>
  <r>
    <x v="702"/>
    <x v="395"/>
    <x v="1"/>
    <x v="1"/>
    <x v="1"/>
    <x v="1"/>
    <x v="696"/>
    <n v="8760.07"/>
    <n v="2"/>
    <x v="1"/>
    <x v="0"/>
    <n v="0.34438298541494672"/>
    <n v="25437"/>
    <n v="0"/>
    <x v="11"/>
    <x v="1"/>
  </r>
  <r>
    <x v="703"/>
    <x v="169"/>
    <x v="4"/>
    <x v="9"/>
    <x v="0"/>
    <x v="5"/>
    <x v="697"/>
    <n v="354.99"/>
    <n v="1"/>
    <x v="1"/>
    <x v="1"/>
    <n v="0.11072676232064879"/>
    <n v="0"/>
    <n v="0"/>
    <x v="2"/>
    <x v="0"/>
  </r>
  <r>
    <x v="704"/>
    <x v="450"/>
    <x v="3"/>
    <x v="5"/>
    <x v="3"/>
    <x v="11"/>
    <x v="698"/>
    <n v="807.11"/>
    <n v="9"/>
    <x v="2"/>
    <x v="0"/>
    <n v="3.9043633900928791E-2"/>
    <n v="0"/>
    <n v="0"/>
    <x v="8"/>
    <x v="1"/>
  </r>
  <r>
    <x v="705"/>
    <x v="324"/>
    <x v="1"/>
    <x v="2"/>
    <x v="3"/>
    <x v="9"/>
    <x v="699"/>
    <n v="13994.58"/>
    <n v="1"/>
    <x v="2"/>
    <x v="1"/>
    <n v="0.28328535859597986"/>
    <n v="0"/>
    <n v="0"/>
    <x v="9"/>
    <x v="1"/>
  </r>
  <r>
    <x v="706"/>
    <x v="413"/>
    <x v="1"/>
    <x v="2"/>
    <x v="3"/>
    <x v="4"/>
    <x v="700"/>
    <n v="4517.26"/>
    <n v="1"/>
    <x v="2"/>
    <x v="3"/>
    <n v="0.19371585402461514"/>
    <n v="0"/>
    <n v="0"/>
    <x v="8"/>
    <x v="0"/>
  </r>
  <r>
    <x v="707"/>
    <x v="408"/>
    <x v="3"/>
    <x v="5"/>
    <x v="3"/>
    <x v="4"/>
    <x v="701"/>
    <n v="8627.5"/>
    <n v="3"/>
    <x v="2"/>
    <x v="2"/>
    <n v="0.31372727272727274"/>
    <n v="0"/>
    <n v="0"/>
    <x v="6"/>
    <x v="0"/>
  </r>
  <r>
    <x v="708"/>
    <x v="187"/>
    <x v="1"/>
    <x v="1"/>
    <x v="1"/>
    <x v="10"/>
    <x v="702"/>
    <n v="-15.07"/>
    <n v="6"/>
    <x v="2"/>
    <x v="3"/>
    <n v="-3.1300627258754624E-4"/>
    <n v="48146"/>
    <n v="1"/>
    <x v="2"/>
    <x v="0"/>
  </r>
  <r>
    <x v="709"/>
    <x v="451"/>
    <x v="2"/>
    <x v="3"/>
    <x v="1"/>
    <x v="10"/>
    <x v="703"/>
    <n v="-1421.45"/>
    <n v="7"/>
    <x v="2"/>
    <x v="0"/>
    <n v="-7.8894932563689846E-2"/>
    <n v="18017"/>
    <n v="1"/>
    <x v="1"/>
    <x v="1"/>
  </r>
  <r>
    <x v="710"/>
    <x v="452"/>
    <x v="1"/>
    <x v="1"/>
    <x v="0"/>
    <x v="6"/>
    <x v="704"/>
    <n v="10504.75"/>
    <n v="10"/>
    <x v="2"/>
    <x v="0"/>
    <n v="0.23858706761452678"/>
    <n v="0"/>
    <n v="0"/>
    <x v="3"/>
    <x v="1"/>
  </r>
  <r>
    <x v="711"/>
    <x v="448"/>
    <x v="1"/>
    <x v="2"/>
    <x v="1"/>
    <x v="10"/>
    <x v="705"/>
    <n v="-4582.54"/>
    <n v="5"/>
    <x v="0"/>
    <x v="2"/>
    <n v="-0.10437874404938159"/>
    <n v="43903"/>
    <n v="1"/>
    <x v="0"/>
    <x v="1"/>
  </r>
  <r>
    <x v="712"/>
    <x v="186"/>
    <x v="4"/>
    <x v="9"/>
    <x v="2"/>
    <x v="2"/>
    <x v="706"/>
    <n v="4040.5"/>
    <n v="8"/>
    <x v="2"/>
    <x v="0"/>
    <n v="0.10859223822833799"/>
    <n v="0"/>
    <n v="0"/>
    <x v="10"/>
    <x v="1"/>
  </r>
  <r>
    <x v="713"/>
    <x v="453"/>
    <x v="1"/>
    <x v="1"/>
    <x v="2"/>
    <x v="3"/>
    <x v="707"/>
    <n v="5040.9799999999996"/>
    <n v="9"/>
    <x v="1"/>
    <x v="2"/>
    <n v="0.17571737311767985"/>
    <n v="0"/>
    <n v="0"/>
    <x v="5"/>
    <x v="0"/>
  </r>
  <r>
    <x v="714"/>
    <x v="454"/>
    <x v="4"/>
    <x v="9"/>
    <x v="2"/>
    <x v="3"/>
    <x v="708"/>
    <n v="-1994.7"/>
    <n v="8"/>
    <x v="2"/>
    <x v="1"/>
    <n v="-6.0981351268725163E-2"/>
    <n v="0"/>
    <n v="1"/>
    <x v="11"/>
    <x v="1"/>
  </r>
  <r>
    <x v="715"/>
    <x v="90"/>
    <x v="0"/>
    <x v="0"/>
    <x v="2"/>
    <x v="2"/>
    <x v="709"/>
    <n v="-5794.74"/>
    <n v="4"/>
    <x v="0"/>
    <x v="0"/>
    <n v="-0.18976748755567199"/>
    <n v="0"/>
    <n v="1"/>
    <x v="0"/>
    <x v="0"/>
  </r>
  <r>
    <x v="716"/>
    <x v="455"/>
    <x v="2"/>
    <x v="4"/>
    <x v="2"/>
    <x v="7"/>
    <x v="710"/>
    <n v="-5281.39"/>
    <n v="4"/>
    <x v="2"/>
    <x v="2"/>
    <n v="-0.12270602448827862"/>
    <n v="0"/>
    <n v="1"/>
    <x v="1"/>
    <x v="1"/>
  </r>
  <r>
    <x v="717"/>
    <x v="456"/>
    <x v="1"/>
    <x v="2"/>
    <x v="0"/>
    <x v="5"/>
    <x v="711"/>
    <n v="4121.84"/>
    <n v="1"/>
    <x v="0"/>
    <x v="0"/>
    <n v="0.13294113852604419"/>
    <n v="0"/>
    <n v="0"/>
    <x v="6"/>
    <x v="0"/>
  </r>
  <r>
    <x v="718"/>
    <x v="139"/>
    <x v="0"/>
    <x v="7"/>
    <x v="2"/>
    <x v="2"/>
    <x v="712"/>
    <n v="-4834.67"/>
    <n v="7"/>
    <x v="2"/>
    <x v="1"/>
    <n v="-0.13647621736062104"/>
    <n v="0"/>
    <n v="1"/>
    <x v="11"/>
    <x v="0"/>
  </r>
  <r>
    <x v="719"/>
    <x v="354"/>
    <x v="3"/>
    <x v="6"/>
    <x v="1"/>
    <x v="1"/>
    <x v="341"/>
    <n v="-2334.09"/>
    <n v="4"/>
    <x v="2"/>
    <x v="3"/>
    <n v="-6.8138665888191507E-2"/>
    <n v="34255"/>
    <n v="1"/>
    <x v="3"/>
    <x v="1"/>
  </r>
  <r>
    <x v="720"/>
    <x v="418"/>
    <x v="3"/>
    <x v="6"/>
    <x v="3"/>
    <x v="11"/>
    <x v="713"/>
    <n v="-161.49"/>
    <n v="6"/>
    <x v="1"/>
    <x v="0"/>
    <n v="-6.811050189793337E-2"/>
    <n v="0"/>
    <n v="1"/>
    <x v="1"/>
    <x v="0"/>
  </r>
  <r>
    <x v="721"/>
    <x v="385"/>
    <x v="4"/>
    <x v="9"/>
    <x v="0"/>
    <x v="0"/>
    <x v="714"/>
    <n v="1276.1199999999999"/>
    <n v="9"/>
    <x v="1"/>
    <x v="2"/>
    <n v="3.4749884268714427E-2"/>
    <n v="0"/>
    <n v="0"/>
    <x v="7"/>
    <x v="1"/>
  </r>
  <r>
    <x v="722"/>
    <x v="16"/>
    <x v="3"/>
    <x v="5"/>
    <x v="1"/>
    <x v="1"/>
    <x v="715"/>
    <n v="909.62"/>
    <n v="7"/>
    <x v="2"/>
    <x v="0"/>
    <n v="0.20739170086639308"/>
    <n v="4386"/>
    <n v="0"/>
    <x v="10"/>
    <x v="1"/>
  </r>
  <r>
    <x v="723"/>
    <x v="173"/>
    <x v="4"/>
    <x v="8"/>
    <x v="1"/>
    <x v="1"/>
    <x v="716"/>
    <n v="-2746.95"/>
    <n v="3"/>
    <x v="0"/>
    <x v="0"/>
    <n v="-6.4618913196894848E-2"/>
    <n v="42510"/>
    <n v="1"/>
    <x v="7"/>
    <x v="0"/>
  </r>
  <r>
    <x v="724"/>
    <x v="215"/>
    <x v="3"/>
    <x v="5"/>
    <x v="1"/>
    <x v="8"/>
    <x v="717"/>
    <n v="-837.92"/>
    <n v="8"/>
    <x v="0"/>
    <x v="0"/>
    <n v="-2.0458030177254748E-2"/>
    <n v="40958"/>
    <n v="1"/>
    <x v="2"/>
    <x v="1"/>
  </r>
  <r>
    <x v="725"/>
    <x v="105"/>
    <x v="0"/>
    <x v="7"/>
    <x v="3"/>
    <x v="11"/>
    <x v="718"/>
    <n v="8709.8799999999992"/>
    <n v="3"/>
    <x v="1"/>
    <x v="1"/>
    <n v="0.1766960826080782"/>
    <n v="0"/>
    <n v="0"/>
    <x v="10"/>
    <x v="1"/>
  </r>
  <r>
    <x v="726"/>
    <x v="457"/>
    <x v="0"/>
    <x v="7"/>
    <x v="3"/>
    <x v="9"/>
    <x v="719"/>
    <n v="-2320.19"/>
    <n v="7"/>
    <x v="2"/>
    <x v="2"/>
    <n v="-5.9605148229974828E-2"/>
    <n v="0"/>
    <n v="1"/>
    <x v="11"/>
    <x v="0"/>
  </r>
  <r>
    <x v="727"/>
    <x v="458"/>
    <x v="0"/>
    <x v="0"/>
    <x v="2"/>
    <x v="2"/>
    <x v="720"/>
    <n v="-1414.72"/>
    <n v="8"/>
    <x v="1"/>
    <x v="1"/>
    <n v="-6.0042441218911807E-2"/>
    <n v="0"/>
    <n v="1"/>
    <x v="2"/>
    <x v="0"/>
  </r>
  <r>
    <x v="728"/>
    <x v="92"/>
    <x v="1"/>
    <x v="2"/>
    <x v="0"/>
    <x v="0"/>
    <x v="721"/>
    <n v="2985.62"/>
    <n v="1"/>
    <x v="0"/>
    <x v="1"/>
    <n v="0.30584101618520793"/>
    <n v="0"/>
    <n v="0"/>
    <x v="10"/>
    <x v="0"/>
  </r>
  <r>
    <x v="729"/>
    <x v="302"/>
    <x v="4"/>
    <x v="8"/>
    <x v="2"/>
    <x v="2"/>
    <x v="722"/>
    <n v="511.74"/>
    <n v="8"/>
    <x v="0"/>
    <x v="1"/>
    <n v="1.1826943077029745E-2"/>
    <n v="0"/>
    <n v="0"/>
    <x v="3"/>
    <x v="0"/>
  </r>
  <r>
    <x v="730"/>
    <x v="126"/>
    <x v="3"/>
    <x v="5"/>
    <x v="1"/>
    <x v="1"/>
    <x v="723"/>
    <n v="6700.97"/>
    <n v="7"/>
    <x v="2"/>
    <x v="2"/>
    <n v="0.20941185662051939"/>
    <n v="31999"/>
    <n v="0"/>
    <x v="9"/>
    <x v="1"/>
  </r>
  <r>
    <x v="731"/>
    <x v="305"/>
    <x v="0"/>
    <x v="7"/>
    <x v="3"/>
    <x v="11"/>
    <x v="724"/>
    <n v="829.2"/>
    <n v="3"/>
    <x v="1"/>
    <x v="3"/>
    <n v="5.8592425098925947E-2"/>
    <n v="0"/>
    <n v="0"/>
    <x v="0"/>
    <x v="1"/>
  </r>
  <r>
    <x v="732"/>
    <x v="459"/>
    <x v="2"/>
    <x v="3"/>
    <x v="2"/>
    <x v="3"/>
    <x v="725"/>
    <n v="3814.72"/>
    <n v="7"/>
    <x v="2"/>
    <x v="3"/>
    <n v="8.3827103522534988E-2"/>
    <n v="0"/>
    <n v="0"/>
    <x v="10"/>
    <x v="1"/>
  </r>
  <r>
    <x v="733"/>
    <x v="374"/>
    <x v="2"/>
    <x v="3"/>
    <x v="1"/>
    <x v="1"/>
    <x v="726"/>
    <n v="641.91999999999996"/>
    <n v="3"/>
    <x v="1"/>
    <x v="2"/>
    <n v="0.14236416056775336"/>
    <n v="4509"/>
    <n v="0"/>
    <x v="8"/>
    <x v="0"/>
  </r>
  <r>
    <x v="734"/>
    <x v="278"/>
    <x v="0"/>
    <x v="7"/>
    <x v="2"/>
    <x v="2"/>
    <x v="727"/>
    <n v="-1512.18"/>
    <n v="5"/>
    <x v="0"/>
    <x v="3"/>
    <n v="-0.13170005225570458"/>
    <n v="0"/>
    <n v="1"/>
    <x v="7"/>
    <x v="1"/>
  </r>
  <r>
    <x v="735"/>
    <x v="460"/>
    <x v="1"/>
    <x v="1"/>
    <x v="3"/>
    <x v="4"/>
    <x v="728"/>
    <n v="2061.42"/>
    <n v="8"/>
    <x v="1"/>
    <x v="1"/>
    <n v="0.12181893393215933"/>
    <n v="0"/>
    <n v="0"/>
    <x v="0"/>
    <x v="0"/>
  </r>
  <r>
    <x v="736"/>
    <x v="461"/>
    <x v="0"/>
    <x v="7"/>
    <x v="0"/>
    <x v="0"/>
    <x v="729"/>
    <n v="1503.78"/>
    <n v="9"/>
    <x v="0"/>
    <x v="2"/>
    <n v="0.34609436133486765"/>
    <n v="0"/>
    <n v="0"/>
    <x v="2"/>
    <x v="1"/>
  </r>
  <r>
    <x v="737"/>
    <x v="462"/>
    <x v="1"/>
    <x v="1"/>
    <x v="2"/>
    <x v="2"/>
    <x v="730"/>
    <n v="139.57"/>
    <n v="7"/>
    <x v="2"/>
    <x v="0"/>
    <n v="8.1060518062492735E-3"/>
    <n v="0"/>
    <n v="0"/>
    <x v="9"/>
    <x v="0"/>
  </r>
  <r>
    <x v="738"/>
    <x v="412"/>
    <x v="4"/>
    <x v="9"/>
    <x v="2"/>
    <x v="7"/>
    <x v="731"/>
    <n v="7723.03"/>
    <n v="4"/>
    <x v="2"/>
    <x v="3"/>
    <n v="0.23378326017859846"/>
    <n v="0"/>
    <n v="0"/>
    <x v="3"/>
    <x v="1"/>
  </r>
  <r>
    <x v="739"/>
    <x v="111"/>
    <x v="0"/>
    <x v="7"/>
    <x v="1"/>
    <x v="1"/>
    <x v="732"/>
    <n v="-796.22"/>
    <n v="10"/>
    <x v="0"/>
    <x v="2"/>
    <n v="-5.4919299213684651E-2"/>
    <n v="14498"/>
    <n v="1"/>
    <x v="5"/>
    <x v="0"/>
  </r>
  <r>
    <x v="740"/>
    <x v="463"/>
    <x v="3"/>
    <x v="6"/>
    <x v="3"/>
    <x v="4"/>
    <x v="733"/>
    <n v="2206.37"/>
    <n v="3"/>
    <x v="1"/>
    <x v="3"/>
    <n v="0.10825621902752564"/>
    <n v="0"/>
    <n v="0"/>
    <x v="6"/>
    <x v="1"/>
  </r>
  <r>
    <x v="741"/>
    <x v="464"/>
    <x v="2"/>
    <x v="3"/>
    <x v="2"/>
    <x v="2"/>
    <x v="734"/>
    <n v="3887.47"/>
    <n v="4"/>
    <x v="1"/>
    <x v="0"/>
    <n v="0.14332215012535024"/>
    <n v="0"/>
    <n v="0"/>
    <x v="3"/>
    <x v="0"/>
  </r>
  <r>
    <x v="742"/>
    <x v="271"/>
    <x v="4"/>
    <x v="9"/>
    <x v="1"/>
    <x v="1"/>
    <x v="735"/>
    <n v="338.07"/>
    <n v="6"/>
    <x v="1"/>
    <x v="2"/>
    <n v="0.31953686200378073"/>
    <n v="1058"/>
    <n v="0"/>
    <x v="3"/>
    <x v="1"/>
  </r>
  <r>
    <x v="743"/>
    <x v="227"/>
    <x v="1"/>
    <x v="1"/>
    <x v="2"/>
    <x v="7"/>
    <x v="736"/>
    <n v="-1161.76"/>
    <n v="1"/>
    <x v="0"/>
    <x v="2"/>
    <n v="-2.9197285750188488E-2"/>
    <n v="0"/>
    <n v="1"/>
    <x v="10"/>
    <x v="1"/>
  </r>
  <r>
    <x v="744"/>
    <x v="465"/>
    <x v="3"/>
    <x v="5"/>
    <x v="1"/>
    <x v="10"/>
    <x v="737"/>
    <n v="-203.43"/>
    <n v="5"/>
    <x v="1"/>
    <x v="1"/>
    <n v="-1.960015415743328E-2"/>
    <n v="10379"/>
    <n v="1"/>
    <x v="3"/>
    <x v="1"/>
  </r>
  <r>
    <x v="745"/>
    <x v="40"/>
    <x v="2"/>
    <x v="3"/>
    <x v="1"/>
    <x v="1"/>
    <x v="738"/>
    <n v="-2548.7399999999998"/>
    <n v="10"/>
    <x v="2"/>
    <x v="3"/>
    <n v="-9.6829268292682916E-2"/>
    <n v="26322"/>
    <n v="1"/>
    <x v="2"/>
    <x v="0"/>
  </r>
  <r>
    <x v="746"/>
    <x v="466"/>
    <x v="2"/>
    <x v="3"/>
    <x v="0"/>
    <x v="6"/>
    <x v="739"/>
    <n v="5122.79"/>
    <n v="7"/>
    <x v="1"/>
    <x v="0"/>
    <n v="0.21283767501765757"/>
    <n v="0"/>
    <n v="0"/>
    <x v="5"/>
    <x v="0"/>
  </r>
  <r>
    <x v="747"/>
    <x v="467"/>
    <x v="2"/>
    <x v="4"/>
    <x v="2"/>
    <x v="3"/>
    <x v="740"/>
    <n v="6534.83"/>
    <n v="3"/>
    <x v="0"/>
    <x v="0"/>
    <n v="0.18776088955292494"/>
    <n v="0"/>
    <n v="0"/>
    <x v="6"/>
    <x v="0"/>
  </r>
  <r>
    <x v="748"/>
    <x v="208"/>
    <x v="4"/>
    <x v="8"/>
    <x v="0"/>
    <x v="0"/>
    <x v="741"/>
    <n v="9646.9599999999991"/>
    <n v="7"/>
    <x v="2"/>
    <x v="3"/>
    <n v="0.20093647156842323"/>
    <n v="0"/>
    <n v="0"/>
    <x v="4"/>
    <x v="1"/>
  </r>
  <r>
    <x v="749"/>
    <x v="164"/>
    <x v="3"/>
    <x v="5"/>
    <x v="0"/>
    <x v="5"/>
    <x v="742"/>
    <n v="-198.76"/>
    <n v="9"/>
    <x v="2"/>
    <x v="0"/>
    <n v="-2.883086742094575E-2"/>
    <n v="0"/>
    <n v="1"/>
    <x v="9"/>
    <x v="1"/>
  </r>
  <r>
    <x v="750"/>
    <x v="62"/>
    <x v="4"/>
    <x v="9"/>
    <x v="3"/>
    <x v="11"/>
    <x v="743"/>
    <n v="-2761.84"/>
    <n v="5"/>
    <x v="2"/>
    <x v="1"/>
    <n v="-6.6463878326996198E-2"/>
    <n v="0"/>
    <n v="1"/>
    <x v="2"/>
    <x v="1"/>
  </r>
  <r>
    <x v="751"/>
    <x v="417"/>
    <x v="4"/>
    <x v="9"/>
    <x v="3"/>
    <x v="11"/>
    <x v="744"/>
    <n v="2936.88"/>
    <n v="4"/>
    <x v="2"/>
    <x v="0"/>
    <n v="0.17191828133231868"/>
    <n v="0"/>
    <n v="0"/>
    <x v="6"/>
    <x v="0"/>
  </r>
  <r>
    <x v="752"/>
    <x v="468"/>
    <x v="2"/>
    <x v="4"/>
    <x v="1"/>
    <x v="10"/>
    <x v="745"/>
    <n v="-4566.8"/>
    <n v="6"/>
    <x v="1"/>
    <x v="1"/>
    <n v="-0.19107949790794979"/>
    <n v="23900"/>
    <n v="1"/>
    <x v="7"/>
    <x v="0"/>
  </r>
  <r>
    <x v="753"/>
    <x v="416"/>
    <x v="0"/>
    <x v="7"/>
    <x v="2"/>
    <x v="2"/>
    <x v="746"/>
    <n v="467.59"/>
    <n v="8"/>
    <x v="1"/>
    <x v="3"/>
    <n v="0.16669875222816399"/>
    <n v="0"/>
    <n v="0"/>
    <x v="7"/>
    <x v="1"/>
  </r>
  <r>
    <x v="754"/>
    <x v="469"/>
    <x v="3"/>
    <x v="6"/>
    <x v="1"/>
    <x v="8"/>
    <x v="747"/>
    <n v="145.6"/>
    <n v="6"/>
    <x v="0"/>
    <x v="1"/>
    <n v="0.1547290116896918"/>
    <n v="941"/>
    <n v="0"/>
    <x v="5"/>
    <x v="1"/>
  </r>
  <r>
    <x v="755"/>
    <x v="51"/>
    <x v="1"/>
    <x v="2"/>
    <x v="3"/>
    <x v="4"/>
    <x v="748"/>
    <n v="157.01"/>
    <n v="5"/>
    <x v="1"/>
    <x v="3"/>
    <n v="1.0755582956569393E-2"/>
    <n v="0"/>
    <n v="0"/>
    <x v="4"/>
    <x v="1"/>
  </r>
  <r>
    <x v="756"/>
    <x v="470"/>
    <x v="4"/>
    <x v="8"/>
    <x v="0"/>
    <x v="0"/>
    <x v="749"/>
    <n v="6236.96"/>
    <n v="4"/>
    <x v="2"/>
    <x v="0"/>
    <n v="0.26368579038599754"/>
    <n v="0"/>
    <n v="0"/>
    <x v="4"/>
    <x v="1"/>
  </r>
  <r>
    <x v="757"/>
    <x v="11"/>
    <x v="2"/>
    <x v="4"/>
    <x v="1"/>
    <x v="1"/>
    <x v="750"/>
    <n v="962.22"/>
    <n v="5"/>
    <x v="2"/>
    <x v="2"/>
    <n v="3.2202811244979923E-2"/>
    <n v="29880"/>
    <n v="0"/>
    <x v="7"/>
    <x v="0"/>
  </r>
  <r>
    <x v="758"/>
    <x v="462"/>
    <x v="4"/>
    <x v="9"/>
    <x v="2"/>
    <x v="3"/>
    <x v="751"/>
    <n v="36.29"/>
    <n v="2"/>
    <x v="2"/>
    <x v="1"/>
    <n v="2.8829043533523989E-3"/>
    <n v="0"/>
    <n v="0"/>
    <x v="9"/>
    <x v="0"/>
  </r>
  <r>
    <x v="759"/>
    <x v="276"/>
    <x v="4"/>
    <x v="9"/>
    <x v="3"/>
    <x v="11"/>
    <x v="752"/>
    <n v="216.7"/>
    <n v="9"/>
    <x v="0"/>
    <x v="0"/>
    <n v="8.4440634376339481E-3"/>
    <n v="0"/>
    <n v="0"/>
    <x v="8"/>
    <x v="1"/>
  </r>
  <r>
    <x v="760"/>
    <x v="290"/>
    <x v="4"/>
    <x v="9"/>
    <x v="2"/>
    <x v="2"/>
    <x v="753"/>
    <n v="4158.07"/>
    <n v="10"/>
    <x v="2"/>
    <x v="3"/>
    <n v="0.11500677637947725"/>
    <n v="0"/>
    <n v="0"/>
    <x v="2"/>
    <x v="1"/>
  </r>
  <r>
    <x v="761"/>
    <x v="298"/>
    <x v="1"/>
    <x v="2"/>
    <x v="3"/>
    <x v="9"/>
    <x v="754"/>
    <n v="3713.7"/>
    <n v="8"/>
    <x v="2"/>
    <x v="3"/>
    <n v="0.31118652589240825"/>
    <n v="0"/>
    <n v="0"/>
    <x v="5"/>
    <x v="1"/>
  </r>
  <r>
    <x v="762"/>
    <x v="471"/>
    <x v="4"/>
    <x v="9"/>
    <x v="1"/>
    <x v="10"/>
    <x v="755"/>
    <n v="2463.7600000000002"/>
    <n v="4"/>
    <x v="2"/>
    <x v="3"/>
    <n v="0.16425066666666668"/>
    <n v="15000"/>
    <n v="0"/>
    <x v="7"/>
    <x v="1"/>
  </r>
  <r>
    <x v="763"/>
    <x v="94"/>
    <x v="3"/>
    <x v="5"/>
    <x v="2"/>
    <x v="7"/>
    <x v="756"/>
    <n v="59.6"/>
    <n v="8"/>
    <x v="0"/>
    <x v="3"/>
    <n v="0.28516746411483257"/>
    <n v="0"/>
    <n v="0"/>
    <x v="10"/>
    <x v="0"/>
  </r>
  <r>
    <x v="764"/>
    <x v="190"/>
    <x v="3"/>
    <x v="6"/>
    <x v="2"/>
    <x v="7"/>
    <x v="757"/>
    <n v="5824.92"/>
    <n v="9"/>
    <x v="1"/>
    <x v="0"/>
    <n v="0.19319160226858148"/>
    <n v="0"/>
    <n v="0"/>
    <x v="7"/>
    <x v="1"/>
  </r>
  <r>
    <x v="765"/>
    <x v="182"/>
    <x v="4"/>
    <x v="9"/>
    <x v="1"/>
    <x v="8"/>
    <x v="758"/>
    <n v="-584.88"/>
    <n v="8"/>
    <x v="2"/>
    <x v="0"/>
    <n v="-0.14643965948923385"/>
    <n v="3994"/>
    <n v="1"/>
    <x v="9"/>
    <x v="0"/>
  </r>
  <r>
    <x v="766"/>
    <x v="322"/>
    <x v="1"/>
    <x v="2"/>
    <x v="3"/>
    <x v="11"/>
    <x v="759"/>
    <n v="8170.45"/>
    <n v="10"/>
    <x v="0"/>
    <x v="3"/>
    <n v="0.30454935142388551"/>
    <n v="0"/>
    <n v="0"/>
    <x v="7"/>
    <x v="0"/>
  </r>
  <r>
    <x v="767"/>
    <x v="472"/>
    <x v="1"/>
    <x v="2"/>
    <x v="3"/>
    <x v="11"/>
    <x v="760"/>
    <n v="-502.37"/>
    <n v="7"/>
    <x v="1"/>
    <x v="3"/>
    <n v="-4.9436134619169458E-2"/>
    <n v="0"/>
    <n v="1"/>
    <x v="2"/>
    <x v="0"/>
  </r>
  <r>
    <x v="768"/>
    <x v="473"/>
    <x v="3"/>
    <x v="5"/>
    <x v="0"/>
    <x v="6"/>
    <x v="761"/>
    <n v="12570.23"/>
    <n v="7"/>
    <x v="1"/>
    <x v="2"/>
    <n v="0.28851978516342269"/>
    <n v="0"/>
    <n v="0"/>
    <x v="5"/>
    <x v="0"/>
  </r>
  <r>
    <x v="769"/>
    <x v="81"/>
    <x v="3"/>
    <x v="5"/>
    <x v="2"/>
    <x v="2"/>
    <x v="762"/>
    <n v="322.58"/>
    <n v="2"/>
    <x v="1"/>
    <x v="3"/>
    <n v="2.7012225757829508E-2"/>
    <n v="0"/>
    <n v="0"/>
    <x v="8"/>
    <x v="0"/>
  </r>
  <r>
    <x v="770"/>
    <x v="76"/>
    <x v="1"/>
    <x v="2"/>
    <x v="2"/>
    <x v="2"/>
    <x v="763"/>
    <n v="1677.67"/>
    <n v="10"/>
    <x v="2"/>
    <x v="0"/>
    <n v="0.23997568302102704"/>
    <n v="0"/>
    <n v="0"/>
    <x v="7"/>
    <x v="1"/>
  </r>
  <r>
    <x v="771"/>
    <x v="20"/>
    <x v="3"/>
    <x v="6"/>
    <x v="0"/>
    <x v="0"/>
    <x v="764"/>
    <n v="1346.42"/>
    <n v="3"/>
    <x v="0"/>
    <x v="3"/>
    <n v="0.34181772023356183"/>
    <n v="0"/>
    <n v="0"/>
    <x v="6"/>
    <x v="1"/>
  </r>
  <r>
    <x v="772"/>
    <x v="105"/>
    <x v="0"/>
    <x v="0"/>
    <x v="1"/>
    <x v="1"/>
    <x v="765"/>
    <n v="4191.5600000000004"/>
    <n v="3"/>
    <x v="1"/>
    <x v="0"/>
    <n v="0.12182288487807715"/>
    <n v="34407"/>
    <n v="0"/>
    <x v="10"/>
    <x v="1"/>
  </r>
  <r>
    <x v="773"/>
    <x v="474"/>
    <x v="4"/>
    <x v="8"/>
    <x v="2"/>
    <x v="3"/>
    <x v="766"/>
    <n v="901.36"/>
    <n v="7"/>
    <x v="1"/>
    <x v="0"/>
    <n v="0.25812142038946162"/>
    <n v="0"/>
    <n v="0"/>
    <x v="8"/>
    <x v="1"/>
  </r>
  <r>
    <x v="774"/>
    <x v="404"/>
    <x v="2"/>
    <x v="3"/>
    <x v="3"/>
    <x v="9"/>
    <x v="767"/>
    <n v="-4793.6400000000003"/>
    <n v="10"/>
    <x v="1"/>
    <x v="1"/>
    <n v="-0.10384385425241541"/>
    <n v="0"/>
    <n v="1"/>
    <x v="0"/>
    <x v="1"/>
  </r>
  <r>
    <x v="775"/>
    <x v="153"/>
    <x v="0"/>
    <x v="0"/>
    <x v="0"/>
    <x v="0"/>
    <x v="768"/>
    <n v="-5966.53"/>
    <n v="3"/>
    <x v="1"/>
    <x v="2"/>
    <n v="-0.14993541739960797"/>
    <n v="0"/>
    <n v="1"/>
    <x v="5"/>
    <x v="0"/>
  </r>
  <r>
    <x v="776"/>
    <x v="234"/>
    <x v="0"/>
    <x v="7"/>
    <x v="1"/>
    <x v="1"/>
    <x v="769"/>
    <n v="40.119999999999997"/>
    <n v="4"/>
    <x v="0"/>
    <x v="3"/>
    <n v="2.3044227455485351E-2"/>
    <n v="1741"/>
    <n v="0"/>
    <x v="2"/>
    <x v="0"/>
  </r>
  <r>
    <x v="777"/>
    <x v="475"/>
    <x v="4"/>
    <x v="8"/>
    <x v="0"/>
    <x v="6"/>
    <x v="770"/>
    <n v="-5049.08"/>
    <n v="1"/>
    <x v="0"/>
    <x v="0"/>
    <n v="-0.13775728473207466"/>
    <n v="0"/>
    <n v="1"/>
    <x v="7"/>
    <x v="1"/>
  </r>
  <r>
    <x v="778"/>
    <x v="159"/>
    <x v="4"/>
    <x v="9"/>
    <x v="1"/>
    <x v="10"/>
    <x v="771"/>
    <n v="-3761.74"/>
    <n v="2"/>
    <x v="2"/>
    <x v="0"/>
    <n v="-0.18267081046957703"/>
    <n v="20593"/>
    <n v="1"/>
    <x v="0"/>
    <x v="1"/>
  </r>
  <r>
    <x v="779"/>
    <x v="177"/>
    <x v="3"/>
    <x v="6"/>
    <x v="0"/>
    <x v="6"/>
    <x v="772"/>
    <n v="3.05"/>
    <n v="8"/>
    <x v="1"/>
    <x v="0"/>
    <n v="6.0515873015873009E-3"/>
    <n v="0"/>
    <n v="0"/>
    <x v="11"/>
    <x v="1"/>
  </r>
  <r>
    <x v="780"/>
    <x v="476"/>
    <x v="3"/>
    <x v="5"/>
    <x v="3"/>
    <x v="4"/>
    <x v="773"/>
    <n v="531.14"/>
    <n v="10"/>
    <x v="1"/>
    <x v="3"/>
    <n v="3.536924818538989E-2"/>
    <n v="0"/>
    <n v="0"/>
    <x v="0"/>
    <x v="1"/>
  </r>
  <r>
    <x v="781"/>
    <x v="477"/>
    <x v="0"/>
    <x v="7"/>
    <x v="3"/>
    <x v="11"/>
    <x v="774"/>
    <n v="4321.82"/>
    <n v="6"/>
    <x v="0"/>
    <x v="1"/>
    <n v="0.18267900921464197"/>
    <n v="0"/>
    <n v="0"/>
    <x v="3"/>
    <x v="0"/>
  </r>
  <r>
    <x v="782"/>
    <x v="181"/>
    <x v="0"/>
    <x v="7"/>
    <x v="0"/>
    <x v="5"/>
    <x v="775"/>
    <n v="4695.1499999999996"/>
    <n v="5"/>
    <x v="1"/>
    <x v="3"/>
    <n v="0.14507771220220622"/>
    <n v="0"/>
    <n v="0"/>
    <x v="1"/>
    <x v="0"/>
  </r>
  <r>
    <x v="783"/>
    <x v="107"/>
    <x v="4"/>
    <x v="8"/>
    <x v="1"/>
    <x v="1"/>
    <x v="776"/>
    <n v="9672.39"/>
    <n v="10"/>
    <x v="0"/>
    <x v="1"/>
    <n v="0.30584632411067192"/>
    <n v="31625"/>
    <n v="0"/>
    <x v="6"/>
    <x v="0"/>
  </r>
  <r>
    <x v="784"/>
    <x v="304"/>
    <x v="3"/>
    <x v="6"/>
    <x v="2"/>
    <x v="7"/>
    <x v="777"/>
    <n v="713.12"/>
    <n v="4"/>
    <x v="0"/>
    <x v="2"/>
    <n v="0.32862672811059906"/>
    <n v="0"/>
    <n v="0"/>
    <x v="2"/>
    <x v="1"/>
  </r>
  <r>
    <x v="785"/>
    <x v="429"/>
    <x v="3"/>
    <x v="6"/>
    <x v="1"/>
    <x v="1"/>
    <x v="778"/>
    <n v="-2757.03"/>
    <n v="2"/>
    <x v="0"/>
    <x v="1"/>
    <n v="-8.5312064857505338E-2"/>
    <n v="32317"/>
    <n v="1"/>
    <x v="1"/>
    <x v="0"/>
  </r>
  <r>
    <x v="786"/>
    <x v="361"/>
    <x v="0"/>
    <x v="7"/>
    <x v="1"/>
    <x v="1"/>
    <x v="779"/>
    <n v="6269.17"/>
    <n v="7"/>
    <x v="2"/>
    <x v="2"/>
    <n v="0.19118569119575493"/>
    <n v="32791"/>
    <n v="0"/>
    <x v="4"/>
    <x v="0"/>
  </r>
  <r>
    <x v="787"/>
    <x v="478"/>
    <x v="0"/>
    <x v="7"/>
    <x v="1"/>
    <x v="8"/>
    <x v="780"/>
    <n v="8076.77"/>
    <n v="2"/>
    <x v="0"/>
    <x v="2"/>
    <n v="0.21188305044728351"/>
    <n v="38119"/>
    <n v="0"/>
    <x v="11"/>
    <x v="1"/>
  </r>
  <r>
    <x v="788"/>
    <x v="112"/>
    <x v="3"/>
    <x v="5"/>
    <x v="3"/>
    <x v="11"/>
    <x v="781"/>
    <n v="-1924.78"/>
    <n v="9"/>
    <x v="2"/>
    <x v="1"/>
    <n v="-4.8042631789137383E-2"/>
    <n v="0"/>
    <n v="1"/>
    <x v="9"/>
    <x v="0"/>
  </r>
  <r>
    <x v="789"/>
    <x v="366"/>
    <x v="4"/>
    <x v="9"/>
    <x v="1"/>
    <x v="10"/>
    <x v="782"/>
    <n v="1251.08"/>
    <n v="7"/>
    <x v="0"/>
    <x v="3"/>
    <n v="0.13326374094588836"/>
    <n v="9388"/>
    <n v="0"/>
    <x v="1"/>
    <x v="0"/>
  </r>
  <r>
    <x v="790"/>
    <x v="479"/>
    <x v="1"/>
    <x v="1"/>
    <x v="1"/>
    <x v="10"/>
    <x v="783"/>
    <n v="-5691.51"/>
    <n v="5"/>
    <x v="2"/>
    <x v="3"/>
    <n v="-0.11705386339798038"/>
    <n v="48623"/>
    <n v="1"/>
    <x v="8"/>
    <x v="1"/>
  </r>
  <r>
    <x v="791"/>
    <x v="210"/>
    <x v="1"/>
    <x v="1"/>
    <x v="1"/>
    <x v="8"/>
    <x v="784"/>
    <n v="7626.65"/>
    <n v="8"/>
    <x v="2"/>
    <x v="1"/>
    <n v="0.23154563118586435"/>
    <n v="32938"/>
    <n v="0"/>
    <x v="5"/>
    <x v="0"/>
  </r>
  <r>
    <x v="792"/>
    <x v="292"/>
    <x v="2"/>
    <x v="4"/>
    <x v="3"/>
    <x v="9"/>
    <x v="785"/>
    <n v="6749.63"/>
    <n v="4"/>
    <x v="1"/>
    <x v="3"/>
    <n v="0.17399092619802542"/>
    <n v="0"/>
    <n v="0"/>
    <x v="6"/>
    <x v="0"/>
  </r>
  <r>
    <x v="793"/>
    <x v="359"/>
    <x v="0"/>
    <x v="7"/>
    <x v="0"/>
    <x v="6"/>
    <x v="786"/>
    <n v="164.22"/>
    <n v="6"/>
    <x v="0"/>
    <x v="1"/>
    <n v="0.26066666666666666"/>
    <n v="0"/>
    <n v="0"/>
    <x v="2"/>
    <x v="0"/>
  </r>
  <r>
    <x v="794"/>
    <x v="58"/>
    <x v="0"/>
    <x v="0"/>
    <x v="3"/>
    <x v="11"/>
    <x v="787"/>
    <n v="496.77"/>
    <n v="8"/>
    <x v="1"/>
    <x v="0"/>
    <n v="1.0724509401783208E-2"/>
    <n v="0"/>
    <n v="0"/>
    <x v="8"/>
    <x v="0"/>
  </r>
  <r>
    <x v="795"/>
    <x v="304"/>
    <x v="1"/>
    <x v="1"/>
    <x v="1"/>
    <x v="10"/>
    <x v="788"/>
    <n v="131.91"/>
    <n v="6"/>
    <x v="1"/>
    <x v="0"/>
    <n v="0.3471315789473684"/>
    <n v="380"/>
    <n v="0"/>
    <x v="2"/>
    <x v="1"/>
  </r>
  <r>
    <x v="796"/>
    <x v="480"/>
    <x v="0"/>
    <x v="0"/>
    <x v="2"/>
    <x v="3"/>
    <x v="789"/>
    <n v="-4846.1000000000004"/>
    <n v="4"/>
    <x v="1"/>
    <x v="0"/>
    <n v="-0.18144750636513404"/>
    <n v="0"/>
    <n v="1"/>
    <x v="4"/>
    <x v="0"/>
  </r>
  <r>
    <x v="797"/>
    <x v="481"/>
    <x v="0"/>
    <x v="7"/>
    <x v="2"/>
    <x v="7"/>
    <x v="790"/>
    <n v="2330.86"/>
    <n v="5"/>
    <x v="1"/>
    <x v="1"/>
    <n v="0.17679459951456311"/>
    <n v="0"/>
    <n v="0"/>
    <x v="0"/>
    <x v="0"/>
  </r>
  <r>
    <x v="798"/>
    <x v="336"/>
    <x v="3"/>
    <x v="6"/>
    <x v="2"/>
    <x v="2"/>
    <x v="791"/>
    <n v="161.04"/>
    <n v="1"/>
    <x v="1"/>
    <x v="3"/>
    <n v="0.15149576669802445"/>
    <n v="0"/>
    <n v="0"/>
    <x v="5"/>
    <x v="0"/>
  </r>
  <r>
    <x v="799"/>
    <x v="23"/>
    <x v="0"/>
    <x v="0"/>
    <x v="3"/>
    <x v="11"/>
    <x v="792"/>
    <n v="11003.6"/>
    <n v="7"/>
    <x v="0"/>
    <x v="2"/>
    <n v="0.32722514645969014"/>
    <n v="0"/>
    <n v="0"/>
    <x v="3"/>
    <x v="0"/>
  </r>
  <r>
    <x v="800"/>
    <x v="442"/>
    <x v="1"/>
    <x v="1"/>
    <x v="3"/>
    <x v="11"/>
    <x v="793"/>
    <n v="178.09"/>
    <n v="4"/>
    <x v="2"/>
    <x v="3"/>
    <n v="4.1224537037037037E-3"/>
    <n v="0"/>
    <n v="0"/>
    <x v="3"/>
    <x v="0"/>
  </r>
  <r>
    <x v="801"/>
    <x v="172"/>
    <x v="1"/>
    <x v="2"/>
    <x v="3"/>
    <x v="9"/>
    <x v="794"/>
    <n v="-2340.6799999999998"/>
    <n v="5"/>
    <x v="1"/>
    <x v="1"/>
    <n v="-5.4237649457781069E-2"/>
    <n v="0"/>
    <n v="1"/>
    <x v="6"/>
    <x v="0"/>
  </r>
  <r>
    <x v="802"/>
    <x v="305"/>
    <x v="0"/>
    <x v="7"/>
    <x v="3"/>
    <x v="11"/>
    <x v="795"/>
    <n v="3964.28"/>
    <n v="3"/>
    <x v="2"/>
    <x v="3"/>
    <n v="0.17893387497178967"/>
    <n v="0"/>
    <n v="0"/>
    <x v="0"/>
    <x v="1"/>
  </r>
  <r>
    <x v="803"/>
    <x v="447"/>
    <x v="2"/>
    <x v="4"/>
    <x v="0"/>
    <x v="0"/>
    <x v="796"/>
    <n v="-251.97"/>
    <n v="1"/>
    <x v="1"/>
    <x v="0"/>
    <n v="-1.7495486737953061E-2"/>
    <n v="0"/>
    <n v="1"/>
    <x v="2"/>
    <x v="0"/>
  </r>
  <r>
    <x v="804"/>
    <x v="179"/>
    <x v="1"/>
    <x v="1"/>
    <x v="1"/>
    <x v="8"/>
    <x v="797"/>
    <n v="-2221.37"/>
    <n v="3"/>
    <x v="1"/>
    <x v="3"/>
    <n v="-8.5424165512998002E-2"/>
    <n v="26004"/>
    <n v="1"/>
    <x v="0"/>
    <x v="1"/>
  </r>
  <r>
    <x v="805"/>
    <x v="285"/>
    <x v="4"/>
    <x v="8"/>
    <x v="0"/>
    <x v="5"/>
    <x v="798"/>
    <n v="-2984.66"/>
    <n v="2"/>
    <x v="2"/>
    <x v="2"/>
    <n v="-0.1069195772881963"/>
    <n v="0"/>
    <n v="1"/>
    <x v="2"/>
    <x v="1"/>
  </r>
  <r>
    <x v="806"/>
    <x v="482"/>
    <x v="0"/>
    <x v="0"/>
    <x v="1"/>
    <x v="1"/>
    <x v="799"/>
    <n v="806.74"/>
    <n v="8"/>
    <x v="2"/>
    <x v="3"/>
    <n v="2.0640654982729947E-2"/>
    <n v="39085"/>
    <n v="0"/>
    <x v="5"/>
    <x v="0"/>
  </r>
  <r>
    <x v="807"/>
    <x v="451"/>
    <x v="4"/>
    <x v="8"/>
    <x v="0"/>
    <x v="6"/>
    <x v="800"/>
    <n v="-4739.97"/>
    <n v="8"/>
    <x v="0"/>
    <x v="1"/>
    <n v="-0.13856725231677727"/>
    <n v="0"/>
    <n v="1"/>
    <x v="1"/>
    <x v="1"/>
  </r>
  <r>
    <x v="808"/>
    <x v="483"/>
    <x v="1"/>
    <x v="2"/>
    <x v="1"/>
    <x v="10"/>
    <x v="801"/>
    <n v="3804.95"/>
    <n v="10"/>
    <x v="1"/>
    <x v="1"/>
    <n v="0.17975858647895307"/>
    <n v="21167"/>
    <n v="0"/>
    <x v="0"/>
    <x v="0"/>
  </r>
  <r>
    <x v="809"/>
    <x v="467"/>
    <x v="3"/>
    <x v="6"/>
    <x v="0"/>
    <x v="0"/>
    <x v="802"/>
    <n v="3926.51"/>
    <n v="5"/>
    <x v="1"/>
    <x v="3"/>
    <n v="0.28566824299745364"/>
    <n v="0"/>
    <n v="0"/>
    <x v="6"/>
    <x v="0"/>
  </r>
  <r>
    <x v="810"/>
    <x v="484"/>
    <x v="0"/>
    <x v="0"/>
    <x v="2"/>
    <x v="3"/>
    <x v="803"/>
    <n v="2054.7600000000002"/>
    <n v="3"/>
    <x v="2"/>
    <x v="0"/>
    <n v="4.9041959043391099E-2"/>
    <n v="0"/>
    <n v="0"/>
    <x v="9"/>
    <x v="1"/>
  </r>
  <r>
    <x v="811"/>
    <x v="446"/>
    <x v="1"/>
    <x v="2"/>
    <x v="3"/>
    <x v="11"/>
    <x v="804"/>
    <n v="6926.2"/>
    <n v="7"/>
    <x v="0"/>
    <x v="3"/>
    <n v="0.32365420560747665"/>
    <n v="0"/>
    <n v="0"/>
    <x v="11"/>
    <x v="1"/>
  </r>
  <r>
    <x v="812"/>
    <x v="236"/>
    <x v="1"/>
    <x v="2"/>
    <x v="2"/>
    <x v="3"/>
    <x v="805"/>
    <n v="-2041.81"/>
    <n v="1"/>
    <x v="1"/>
    <x v="2"/>
    <n v="-5.2248266332301237E-2"/>
    <n v="0"/>
    <n v="1"/>
    <x v="10"/>
    <x v="0"/>
  </r>
  <r>
    <x v="813"/>
    <x v="105"/>
    <x v="0"/>
    <x v="0"/>
    <x v="2"/>
    <x v="3"/>
    <x v="806"/>
    <n v="6941.64"/>
    <n v="5"/>
    <x v="0"/>
    <x v="3"/>
    <n v="0.16977621248807689"/>
    <n v="0"/>
    <n v="0"/>
    <x v="10"/>
    <x v="1"/>
  </r>
  <r>
    <x v="814"/>
    <x v="485"/>
    <x v="0"/>
    <x v="7"/>
    <x v="3"/>
    <x v="11"/>
    <x v="807"/>
    <n v="-2993.3"/>
    <n v="1"/>
    <x v="0"/>
    <x v="2"/>
    <n v="-0.18269653320312501"/>
    <n v="0"/>
    <n v="1"/>
    <x v="8"/>
    <x v="1"/>
  </r>
  <r>
    <x v="815"/>
    <x v="277"/>
    <x v="3"/>
    <x v="6"/>
    <x v="1"/>
    <x v="1"/>
    <x v="808"/>
    <n v="-250.66"/>
    <n v="10"/>
    <x v="0"/>
    <x v="1"/>
    <n v="-2.0625359993417264E-2"/>
    <n v="12153"/>
    <n v="1"/>
    <x v="2"/>
    <x v="0"/>
  </r>
  <r>
    <x v="816"/>
    <x v="442"/>
    <x v="1"/>
    <x v="1"/>
    <x v="3"/>
    <x v="11"/>
    <x v="449"/>
    <n v="1233.06"/>
    <n v="8"/>
    <x v="1"/>
    <x v="1"/>
    <n v="0.212633212622866"/>
    <n v="0"/>
    <n v="0"/>
    <x v="3"/>
    <x v="0"/>
  </r>
  <r>
    <x v="817"/>
    <x v="486"/>
    <x v="1"/>
    <x v="1"/>
    <x v="0"/>
    <x v="0"/>
    <x v="809"/>
    <n v="670.06"/>
    <n v="1"/>
    <x v="2"/>
    <x v="1"/>
    <n v="0.15435613913844734"/>
    <n v="0"/>
    <n v="0"/>
    <x v="2"/>
    <x v="0"/>
  </r>
  <r>
    <x v="818"/>
    <x v="89"/>
    <x v="3"/>
    <x v="6"/>
    <x v="1"/>
    <x v="1"/>
    <x v="810"/>
    <n v="8202.07"/>
    <n v="4"/>
    <x v="2"/>
    <x v="2"/>
    <n v="0.2414788317729494"/>
    <n v="33966"/>
    <n v="0"/>
    <x v="1"/>
    <x v="0"/>
  </r>
  <r>
    <x v="819"/>
    <x v="487"/>
    <x v="3"/>
    <x v="6"/>
    <x v="3"/>
    <x v="11"/>
    <x v="811"/>
    <n v="54.27"/>
    <n v="5"/>
    <x v="0"/>
    <x v="2"/>
    <n v="1.5730434782608698E-2"/>
    <n v="0"/>
    <n v="0"/>
    <x v="4"/>
    <x v="0"/>
  </r>
  <r>
    <x v="820"/>
    <x v="157"/>
    <x v="1"/>
    <x v="1"/>
    <x v="1"/>
    <x v="8"/>
    <x v="812"/>
    <n v="2423.36"/>
    <n v="8"/>
    <x v="0"/>
    <x v="2"/>
    <n v="6.2885613452356243E-2"/>
    <n v="38536"/>
    <n v="0"/>
    <x v="6"/>
    <x v="1"/>
  </r>
  <r>
    <x v="821"/>
    <x v="177"/>
    <x v="0"/>
    <x v="0"/>
    <x v="1"/>
    <x v="1"/>
    <x v="813"/>
    <n v="-4402.32"/>
    <n v="4"/>
    <x v="2"/>
    <x v="0"/>
    <n v="-0.10852508319980278"/>
    <n v="40565"/>
    <n v="1"/>
    <x v="11"/>
    <x v="1"/>
  </r>
  <r>
    <x v="822"/>
    <x v="274"/>
    <x v="2"/>
    <x v="4"/>
    <x v="3"/>
    <x v="4"/>
    <x v="814"/>
    <n v="-970.45"/>
    <n v="10"/>
    <x v="1"/>
    <x v="1"/>
    <n v="-3.7492273218976975E-2"/>
    <n v="0"/>
    <n v="1"/>
    <x v="7"/>
    <x v="0"/>
  </r>
  <r>
    <x v="823"/>
    <x v="130"/>
    <x v="2"/>
    <x v="4"/>
    <x v="3"/>
    <x v="11"/>
    <x v="815"/>
    <n v="-8738.25"/>
    <n v="3"/>
    <x v="1"/>
    <x v="1"/>
    <n v="-0.18062072386779388"/>
    <n v="0"/>
    <n v="1"/>
    <x v="6"/>
    <x v="1"/>
  </r>
  <r>
    <x v="824"/>
    <x v="45"/>
    <x v="2"/>
    <x v="3"/>
    <x v="1"/>
    <x v="10"/>
    <x v="816"/>
    <n v="271.83"/>
    <n v="6"/>
    <x v="2"/>
    <x v="0"/>
    <n v="1.9023724543355026E-2"/>
    <n v="14289"/>
    <n v="0"/>
    <x v="5"/>
    <x v="1"/>
  </r>
  <r>
    <x v="825"/>
    <x v="73"/>
    <x v="4"/>
    <x v="9"/>
    <x v="0"/>
    <x v="5"/>
    <x v="817"/>
    <n v="12867.07"/>
    <n v="10"/>
    <x v="1"/>
    <x v="1"/>
    <n v="0.27877350723632899"/>
    <n v="0"/>
    <n v="0"/>
    <x v="11"/>
    <x v="0"/>
  </r>
  <r>
    <x v="826"/>
    <x v="174"/>
    <x v="3"/>
    <x v="6"/>
    <x v="2"/>
    <x v="3"/>
    <x v="818"/>
    <n v="13017.84"/>
    <n v="8"/>
    <x v="2"/>
    <x v="2"/>
    <n v="0.30334715943514939"/>
    <n v="0"/>
    <n v="0"/>
    <x v="2"/>
    <x v="0"/>
  </r>
  <r>
    <x v="827"/>
    <x v="440"/>
    <x v="4"/>
    <x v="9"/>
    <x v="0"/>
    <x v="6"/>
    <x v="819"/>
    <n v="-2775.32"/>
    <n v="6"/>
    <x v="1"/>
    <x v="1"/>
    <n v="-8.7098920411749936E-2"/>
    <n v="0"/>
    <n v="1"/>
    <x v="0"/>
    <x v="1"/>
  </r>
  <r>
    <x v="828"/>
    <x v="34"/>
    <x v="2"/>
    <x v="3"/>
    <x v="0"/>
    <x v="6"/>
    <x v="820"/>
    <n v="5880.78"/>
    <n v="8"/>
    <x v="1"/>
    <x v="1"/>
    <n v="0.24359125176041752"/>
    <n v="0"/>
    <n v="0"/>
    <x v="10"/>
    <x v="1"/>
  </r>
  <r>
    <x v="829"/>
    <x v="488"/>
    <x v="1"/>
    <x v="1"/>
    <x v="2"/>
    <x v="3"/>
    <x v="821"/>
    <n v="-693.41"/>
    <n v="7"/>
    <x v="2"/>
    <x v="3"/>
    <n v="-4.6839367738449066E-2"/>
    <n v="0"/>
    <n v="1"/>
    <x v="4"/>
    <x v="1"/>
  </r>
  <r>
    <x v="830"/>
    <x v="111"/>
    <x v="3"/>
    <x v="6"/>
    <x v="2"/>
    <x v="3"/>
    <x v="822"/>
    <n v="-147.9"/>
    <n v="10"/>
    <x v="2"/>
    <x v="1"/>
    <n v="-3.1482821746349355E-3"/>
    <n v="0"/>
    <n v="1"/>
    <x v="5"/>
    <x v="0"/>
  </r>
  <r>
    <x v="831"/>
    <x v="489"/>
    <x v="4"/>
    <x v="9"/>
    <x v="2"/>
    <x v="7"/>
    <x v="823"/>
    <n v="11284.16"/>
    <n v="4"/>
    <x v="1"/>
    <x v="1"/>
    <n v="0.3104735176778099"/>
    <n v="0"/>
    <n v="0"/>
    <x v="7"/>
    <x v="1"/>
  </r>
  <r>
    <x v="832"/>
    <x v="326"/>
    <x v="2"/>
    <x v="3"/>
    <x v="2"/>
    <x v="2"/>
    <x v="824"/>
    <n v="689.7"/>
    <n v="4"/>
    <x v="0"/>
    <x v="3"/>
    <n v="4.1797466820192718E-2"/>
    <n v="0"/>
    <n v="0"/>
    <x v="3"/>
    <x v="0"/>
  </r>
  <r>
    <x v="833"/>
    <x v="385"/>
    <x v="1"/>
    <x v="2"/>
    <x v="3"/>
    <x v="11"/>
    <x v="295"/>
    <n v="3417.84"/>
    <n v="10"/>
    <x v="0"/>
    <x v="2"/>
    <n v="0.23850942079553386"/>
    <n v="0"/>
    <n v="0"/>
    <x v="7"/>
    <x v="1"/>
  </r>
  <r>
    <x v="834"/>
    <x v="490"/>
    <x v="0"/>
    <x v="0"/>
    <x v="0"/>
    <x v="0"/>
    <x v="825"/>
    <n v="610.6"/>
    <n v="8"/>
    <x v="0"/>
    <x v="3"/>
    <n v="6.7950144669485874E-2"/>
    <n v="0"/>
    <n v="0"/>
    <x v="3"/>
    <x v="1"/>
  </r>
  <r>
    <x v="835"/>
    <x v="182"/>
    <x v="3"/>
    <x v="5"/>
    <x v="1"/>
    <x v="10"/>
    <x v="826"/>
    <n v="-3881.7"/>
    <n v="5"/>
    <x v="2"/>
    <x v="0"/>
    <n v="-8.3185821743136962E-2"/>
    <n v="46663"/>
    <n v="1"/>
    <x v="9"/>
    <x v="0"/>
  </r>
  <r>
    <x v="836"/>
    <x v="47"/>
    <x v="4"/>
    <x v="9"/>
    <x v="1"/>
    <x v="8"/>
    <x v="827"/>
    <n v="375.14"/>
    <n v="2"/>
    <x v="2"/>
    <x v="3"/>
    <n v="0.33918625678119346"/>
    <n v="1106"/>
    <n v="0"/>
    <x v="4"/>
    <x v="0"/>
  </r>
  <r>
    <x v="837"/>
    <x v="316"/>
    <x v="4"/>
    <x v="8"/>
    <x v="0"/>
    <x v="0"/>
    <x v="828"/>
    <n v="227.22"/>
    <n v="4"/>
    <x v="0"/>
    <x v="1"/>
    <n v="1.2813398748096769E-2"/>
    <n v="0"/>
    <n v="0"/>
    <x v="7"/>
    <x v="0"/>
  </r>
  <r>
    <x v="838"/>
    <x v="125"/>
    <x v="2"/>
    <x v="3"/>
    <x v="0"/>
    <x v="6"/>
    <x v="829"/>
    <n v="-5105.82"/>
    <n v="2"/>
    <x v="1"/>
    <x v="1"/>
    <n v="-0.1460641949879849"/>
    <n v="0"/>
    <n v="1"/>
    <x v="3"/>
    <x v="1"/>
  </r>
  <r>
    <x v="839"/>
    <x v="491"/>
    <x v="0"/>
    <x v="7"/>
    <x v="3"/>
    <x v="9"/>
    <x v="830"/>
    <n v="1586.83"/>
    <n v="8"/>
    <x v="2"/>
    <x v="3"/>
    <n v="3.2385607575819417E-2"/>
    <n v="0"/>
    <n v="0"/>
    <x v="9"/>
    <x v="1"/>
  </r>
  <r>
    <x v="840"/>
    <x v="492"/>
    <x v="1"/>
    <x v="2"/>
    <x v="3"/>
    <x v="11"/>
    <x v="831"/>
    <n v="2529.5300000000002"/>
    <n v="7"/>
    <x v="1"/>
    <x v="2"/>
    <n v="0.17572282042375825"/>
    <n v="0"/>
    <n v="0"/>
    <x v="7"/>
    <x v="1"/>
  </r>
  <r>
    <x v="841"/>
    <x v="493"/>
    <x v="3"/>
    <x v="6"/>
    <x v="2"/>
    <x v="7"/>
    <x v="832"/>
    <n v="702.36"/>
    <n v="5"/>
    <x v="2"/>
    <x v="0"/>
    <n v="8.4949201741654573E-2"/>
    <n v="0"/>
    <n v="0"/>
    <x v="6"/>
    <x v="1"/>
  </r>
  <r>
    <x v="842"/>
    <x v="166"/>
    <x v="4"/>
    <x v="8"/>
    <x v="1"/>
    <x v="1"/>
    <x v="833"/>
    <n v="8212.64"/>
    <n v="6"/>
    <x v="1"/>
    <x v="2"/>
    <n v="0.30158049353701527"/>
    <n v="27232"/>
    <n v="0"/>
    <x v="3"/>
    <x v="1"/>
  </r>
  <r>
    <x v="843"/>
    <x v="224"/>
    <x v="2"/>
    <x v="3"/>
    <x v="3"/>
    <x v="11"/>
    <x v="834"/>
    <n v="196.43"/>
    <n v="5"/>
    <x v="0"/>
    <x v="3"/>
    <n v="5.456692038446581E-3"/>
    <n v="0"/>
    <n v="0"/>
    <x v="1"/>
    <x v="0"/>
  </r>
  <r>
    <x v="844"/>
    <x v="201"/>
    <x v="2"/>
    <x v="3"/>
    <x v="1"/>
    <x v="10"/>
    <x v="835"/>
    <n v="1029.1500000000001"/>
    <n v="7"/>
    <x v="1"/>
    <x v="3"/>
    <n v="0.30511414171360807"/>
    <n v="3373"/>
    <n v="0"/>
    <x v="7"/>
    <x v="0"/>
  </r>
  <r>
    <x v="845"/>
    <x v="370"/>
    <x v="4"/>
    <x v="9"/>
    <x v="1"/>
    <x v="8"/>
    <x v="836"/>
    <n v="14986.64"/>
    <n v="8"/>
    <x v="2"/>
    <x v="2"/>
    <n v="0.30260757193336696"/>
    <n v="49525"/>
    <n v="0"/>
    <x v="7"/>
    <x v="0"/>
  </r>
  <r>
    <x v="846"/>
    <x v="494"/>
    <x v="3"/>
    <x v="6"/>
    <x v="3"/>
    <x v="4"/>
    <x v="837"/>
    <n v="4859.43"/>
    <n v="3"/>
    <x v="1"/>
    <x v="2"/>
    <n v="0.14253453788167661"/>
    <n v="0"/>
    <n v="0"/>
    <x v="10"/>
    <x v="0"/>
  </r>
  <r>
    <x v="847"/>
    <x v="344"/>
    <x v="4"/>
    <x v="8"/>
    <x v="2"/>
    <x v="3"/>
    <x v="838"/>
    <n v="-4540.29"/>
    <n v="1"/>
    <x v="2"/>
    <x v="2"/>
    <n v="-0.11837235373865888"/>
    <n v="0"/>
    <n v="1"/>
    <x v="7"/>
    <x v="0"/>
  </r>
  <r>
    <x v="848"/>
    <x v="448"/>
    <x v="0"/>
    <x v="7"/>
    <x v="0"/>
    <x v="0"/>
    <x v="839"/>
    <n v="1212.53"/>
    <n v="3"/>
    <x v="1"/>
    <x v="1"/>
    <n v="5.1784326286568441E-2"/>
    <n v="0"/>
    <n v="0"/>
    <x v="0"/>
    <x v="1"/>
  </r>
  <r>
    <x v="849"/>
    <x v="58"/>
    <x v="3"/>
    <x v="6"/>
    <x v="3"/>
    <x v="9"/>
    <x v="840"/>
    <n v="-362.09"/>
    <n v="3"/>
    <x v="0"/>
    <x v="1"/>
    <n v="-5.3069031217939322E-2"/>
    <n v="0"/>
    <n v="1"/>
    <x v="8"/>
    <x v="0"/>
  </r>
  <r>
    <x v="850"/>
    <x v="139"/>
    <x v="0"/>
    <x v="7"/>
    <x v="0"/>
    <x v="5"/>
    <x v="841"/>
    <n v="6838.99"/>
    <n v="5"/>
    <x v="2"/>
    <x v="2"/>
    <n v="0.27503378106651655"/>
    <n v="0"/>
    <n v="0"/>
    <x v="11"/>
    <x v="0"/>
  </r>
  <r>
    <x v="851"/>
    <x v="495"/>
    <x v="3"/>
    <x v="5"/>
    <x v="3"/>
    <x v="9"/>
    <x v="842"/>
    <n v="-288.44"/>
    <n v="5"/>
    <x v="0"/>
    <x v="2"/>
    <n v="-0.19919889502762431"/>
    <n v="0"/>
    <n v="1"/>
    <x v="1"/>
    <x v="0"/>
  </r>
  <r>
    <x v="852"/>
    <x v="420"/>
    <x v="1"/>
    <x v="2"/>
    <x v="0"/>
    <x v="5"/>
    <x v="843"/>
    <n v="3509.66"/>
    <n v="5"/>
    <x v="0"/>
    <x v="0"/>
    <n v="0.31042455333451263"/>
    <n v="0"/>
    <n v="0"/>
    <x v="11"/>
    <x v="1"/>
  </r>
  <r>
    <x v="853"/>
    <x v="186"/>
    <x v="2"/>
    <x v="4"/>
    <x v="3"/>
    <x v="9"/>
    <x v="844"/>
    <n v="2779.1"/>
    <n v="9"/>
    <x v="2"/>
    <x v="0"/>
    <n v="0.32787871637564886"/>
    <n v="0"/>
    <n v="0"/>
    <x v="10"/>
    <x v="1"/>
  </r>
  <r>
    <x v="854"/>
    <x v="496"/>
    <x v="4"/>
    <x v="9"/>
    <x v="3"/>
    <x v="11"/>
    <x v="845"/>
    <n v="9248.08"/>
    <n v="9"/>
    <x v="0"/>
    <x v="0"/>
    <n v="0.19147956437119548"/>
    <n v="0"/>
    <n v="0"/>
    <x v="7"/>
    <x v="0"/>
  </r>
  <r>
    <x v="855"/>
    <x v="497"/>
    <x v="2"/>
    <x v="4"/>
    <x v="0"/>
    <x v="5"/>
    <x v="846"/>
    <n v="5456.88"/>
    <n v="2"/>
    <x v="2"/>
    <x v="1"/>
    <n v="0.28259347488348008"/>
    <n v="0"/>
    <n v="0"/>
    <x v="9"/>
    <x v="1"/>
  </r>
  <r>
    <x v="856"/>
    <x v="498"/>
    <x v="2"/>
    <x v="3"/>
    <x v="1"/>
    <x v="8"/>
    <x v="847"/>
    <n v="3113.89"/>
    <n v="6"/>
    <x v="0"/>
    <x v="0"/>
    <n v="0.29670223916150545"/>
    <n v="10495"/>
    <n v="0"/>
    <x v="4"/>
    <x v="1"/>
  </r>
  <r>
    <x v="857"/>
    <x v="110"/>
    <x v="2"/>
    <x v="3"/>
    <x v="2"/>
    <x v="3"/>
    <x v="848"/>
    <n v="-1012.24"/>
    <n v="1"/>
    <x v="0"/>
    <x v="3"/>
    <n v="-3.1284460378291509E-2"/>
    <n v="0"/>
    <n v="1"/>
    <x v="8"/>
    <x v="0"/>
  </r>
  <r>
    <x v="858"/>
    <x v="192"/>
    <x v="3"/>
    <x v="6"/>
    <x v="0"/>
    <x v="6"/>
    <x v="849"/>
    <n v="6965.94"/>
    <n v="3"/>
    <x v="1"/>
    <x v="0"/>
    <n v="0.20570340184266475"/>
    <n v="0"/>
    <n v="0"/>
    <x v="8"/>
    <x v="0"/>
  </r>
  <r>
    <x v="859"/>
    <x v="402"/>
    <x v="0"/>
    <x v="7"/>
    <x v="1"/>
    <x v="10"/>
    <x v="850"/>
    <n v="1370.65"/>
    <n v="5"/>
    <x v="0"/>
    <x v="3"/>
    <n v="0.25822343632253203"/>
    <n v="5308"/>
    <n v="0"/>
    <x v="5"/>
    <x v="0"/>
  </r>
  <r>
    <x v="860"/>
    <x v="378"/>
    <x v="2"/>
    <x v="4"/>
    <x v="2"/>
    <x v="2"/>
    <x v="851"/>
    <n v="404.88"/>
    <n v="4"/>
    <x v="0"/>
    <x v="1"/>
    <n v="0.25241895261845387"/>
    <n v="0"/>
    <n v="0"/>
    <x v="9"/>
    <x v="0"/>
  </r>
  <r>
    <x v="861"/>
    <x v="17"/>
    <x v="4"/>
    <x v="9"/>
    <x v="1"/>
    <x v="10"/>
    <x v="852"/>
    <n v="2453.2600000000002"/>
    <n v="2"/>
    <x v="0"/>
    <x v="3"/>
    <n v="0.12258332084145307"/>
    <n v="20013"/>
    <n v="0"/>
    <x v="8"/>
    <x v="0"/>
  </r>
  <r>
    <x v="862"/>
    <x v="111"/>
    <x v="1"/>
    <x v="1"/>
    <x v="3"/>
    <x v="11"/>
    <x v="853"/>
    <n v="1163.53"/>
    <n v="10"/>
    <x v="1"/>
    <x v="2"/>
    <n v="0.15710640021604105"/>
    <n v="0"/>
    <n v="0"/>
    <x v="5"/>
    <x v="0"/>
  </r>
  <r>
    <x v="863"/>
    <x v="499"/>
    <x v="4"/>
    <x v="8"/>
    <x v="2"/>
    <x v="2"/>
    <x v="854"/>
    <n v="3.52"/>
    <n v="7"/>
    <x v="0"/>
    <x v="3"/>
    <n v="6.285714285714286E-3"/>
    <n v="0"/>
    <n v="0"/>
    <x v="10"/>
    <x v="1"/>
  </r>
  <r>
    <x v="864"/>
    <x v="57"/>
    <x v="3"/>
    <x v="6"/>
    <x v="2"/>
    <x v="2"/>
    <x v="855"/>
    <n v="4199.97"/>
    <n v="4"/>
    <x v="0"/>
    <x v="1"/>
    <n v="0.34392155257124141"/>
    <n v="0"/>
    <n v="0"/>
    <x v="0"/>
    <x v="0"/>
  </r>
  <r>
    <x v="865"/>
    <x v="41"/>
    <x v="1"/>
    <x v="1"/>
    <x v="0"/>
    <x v="5"/>
    <x v="856"/>
    <n v="44.58"/>
    <n v="7"/>
    <x v="1"/>
    <x v="1"/>
    <n v="1.5282824820020569E-2"/>
    <n v="0"/>
    <n v="0"/>
    <x v="1"/>
    <x v="0"/>
  </r>
  <r>
    <x v="866"/>
    <x v="477"/>
    <x v="4"/>
    <x v="8"/>
    <x v="0"/>
    <x v="5"/>
    <x v="857"/>
    <n v="3982.28"/>
    <n v="6"/>
    <x v="1"/>
    <x v="1"/>
    <n v="0.13850445186421814"/>
    <n v="0"/>
    <n v="0"/>
    <x v="3"/>
    <x v="0"/>
  </r>
  <r>
    <x v="867"/>
    <x v="500"/>
    <x v="0"/>
    <x v="7"/>
    <x v="1"/>
    <x v="1"/>
    <x v="418"/>
    <n v="-3742.99"/>
    <n v="10"/>
    <x v="2"/>
    <x v="2"/>
    <n v="-0.10648923155708555"/>
    <n v="35149"/>
    <n v="1"/>
    <x v="6"/>
    <x v="0"/>
  </r>
  <r>
    <x v="868"/>
    <x v="501"/>
    <x v="4"/>
    <x v="9"/>
    <x v="1"/>
    <x v="8"/>
    <x v="858"/>
    <n v="1807.4"/>
    <n v="6"/>
    <x v="1"/>
    <x v="1"/>
    <n v="0.23595300261096608"/>
    <n v="7660"/>
    <n v="0"/>
    <x v="0"/>
    <x v="1"/>
  </r>
  <r>
    <x v="869"/>
    <x v="489"/>
    <x v="0"/>
    <x v="7"/>
    <x v="2"/>
    <x v="7"/>
    <x v="859"/>
    <n v="8084.36"/>
    <n v="3"/>
    <x v="0"/>
    <x v="2"/>
    <n v="0.33983605868258437"/>
    <n v="0"/>
    <n v="0"/>
    <x v="7"/>
    <x v="1"/>
  </r>
  <r>
    <x v="870"/>
    <x v="502"/>
    <x v="4"/>
    <x v="9"/>
    <x v="3"/>
    <x v="11"/>
    <x v="860"/>
    <n v="-2476.46"/>
    <n v="5"/>
    <x v="0"/>
    <x v="2"/>
    <n v="-0.17584747567989775"/>
    <n v="0"/>
    <n v="1"/>
    <x v="4"/>
    <x v="1"/>
  </r>
  <r>
    <x v="871"/>
    <x v="503"/>
    <x v="0"/>
    <x v="0"/>
    <x v="1"/>
    <x v="10"/>
    <x v="861"/>
    <n v="3393.84"/>
    <n v="7"/>
    <x v="2"/>
    <x v="2"/>
    <n v="6.8608163017769425E-2"/>
    <n v="49467"/>
    <n v="0"/>
    <x v="11"/>
    <x v="1"/>
  </r>
  <r>
    <x v="872"/>
    <x v="13"/>
    <x v="4"/>
    <x v="8"/>
    <x v="2"/>
    <x v="3"/>
    <x v="862"/>
    <n v="-2665.43"/>
    <n v="8"/>
    <x v="2"/>
    <x v="3"/>
    <n v="-6.6261373241187291E-2"/>
    <n v="0"/>
    <n v="1"/>
    <x v="8"/>
    <x v="0"/>
  </r>
  <r>
    <x v="873"/>
    <x v="479"/>
    <x v="4"/>
    <x v="9"/>
    <x v="2"/>
    <x v="7"/>
    <x v="863"/>
    <n v="6602.56"/>
    <n v="8"/>
    <x v="1"/>
    <x v="0"/>
    <n v="0.17800496063841262"/>
    <n v="0"/>
    <n v="0"/>
    <x v="8"/>
    <x v="1"/>
  </r>
  <r>
    <x v="874"/>
    <x v="368"/>
    <x v="0"/>
    <x v="7"/>
    <x v="1"/>
    <x v="10"/>
    <x v="864"/>
    <n v="14038.41"/>
    <n v="4"/>
    <x v="1"/>
    <x v="0"/>
    <n v="0.30596769975153654"/>
    <n v="45882"/>
    <n v="0"/>
    <x v="11"/>
    <x v="1"/>
  </r>
  <r>
    <x v="875"/>
    <x v="386"/>
    <x v="1"/>
    <x v="2"/>
    <x v="3"/>
    <x v="11"/>
    <x v="865"/>
    <n v="7704.34"/>
    <n v="4"/>
    <x v="1"/>
    <x v="1"/>
    <n v="0.23598198970840481"/>
    <n v="0"/>
    <n v="0"/>
    <x v="2"/>
    <x v="1"/>
  </r>
  <r>
    <x v="876"/>
    <x v="504"/>
    <x v="3"/>
    <x v="5"/>
    <x v="1"/>
    <x v="1"/>
    <x v="866"/>
    <n v="-412.3"/>
    <n v="6"/>
    <x v="2"/>
    <x v="0"/>
    <n v="-2.3191585105186187E-2"/>
    <n v="17778"/>
    <n v="1"/>
    <x v="9"/>
    <x v="0"/>
  </r>
  <r>
    <x v="877"/>
    <x v="236"/>
    <x v="1"/>
    <x v="1"/>
    <x v="3"/>
    <x v="9"/>
    <x v="867"/>
    <n v="9246.43"/>
    <n v="9"/>
    <x v="2"/>
    <x v="3"/>
    <n v="0.24672937346568471"/>
    <n v="0"/>
    <n v="0"/>
    <x v="10"/>
    <x v="0"/>
  </r>
  <r>
    <x v="878"/>
    <x v="303"/>
    <x v="1"/>
    <x v="2"/>
    <x v="1"/>
    <x v="10"/>
    <x v="868"/>
    <n v="5941.51"/>
    <n v="7"/>
    <x v="1"/>
    <x v="1"/>
    <n v="0.22786232023010547"/>
    <n v="26075"/>
    <n v="0"/>
    <x v="4"/>
    <x v="0"/>
  </r>
  <r>
    <x v="879"/>
    <x v="307"/>
    <x v="1"/>
    <x v="2"/>
    <x v="3"/>
    <x v="11"/>
    <x v="869"/>
    <n v="2782.42"/>
    <n v="1"/>
    <x v="1"/>
    <x v="1"/>
    <n v="7.6310131095386979E-2"/>
    <n v="0"/>
    <n v="0"/>
    <x v="11"/>
    <x v="1"/>
  </r>
  <r>
    <x v="880"/>
    <x v="505"/>
    <x v="1"/>
    <x v="2"/>
    <x v="2"/>
    <x v="7"/>
    <x v="870"/>
    <n v="8005.76"/>
    <n v="2"/>
    <x v="1"/>
    <x v="3"/>
    <n v="0.2225182055700706"/>
    <n v="0"/>
    <n v="0"/>
    <x v="6"/>
    <x v="1"/>
  </r>
  <r>
    <x v="881"/>
    <x v="18"/>
    <x v="1"/>
    <x v="1"/>
    <x v="3"/>
    <x v="11"/>
    <x v="871"/>
    <n v="18.45"/>
    <n v="4"/>
    <x v="2"/>
    <x v="0"/>
    <n v="8.8701923076923067E-2"/>
    <n v="0"/>
    <n v="0"/>
    <x v="4"/>
    <x v="0"/>
  </r>
  <r>
    <x v="882"/>
    <x v="506"/>
    <x v="3"/>
    <x v="6"/>
    <x v="2"/>
    <x v="7"/>
    <x v="872"/>
    <n v="-5207.96"/>
    <n v="1"/>
    <x v="0"/>
    <x v="0"/>
    <n v="-0.15010693183455828"/>
    <n v="0"/>
    <n v="1"/>
    <x v="5"/>
    <x v="1"/>
  </r>
  <r>
    <x v="883"/>
    <x v="138"/>
    <x v="1"/>
    <x v="2"/>
    <x v="0"/>
    <x v="0"/>
    <x v="287"/>
    <n v="1853.4"/>
    <n v="10"/>
    <x v="1"/>
    <x v="2"/>
    <n v="4.4765953335587652E-2"/>
    <n v="0"/>
    <n v="0"/>
    <x v="6"/>
    <x v="0"/>
  </r>
  <r>
    <x v="884"/>
    <x v="283"/>
    <x v="4"/>
    <x v="8"/>
    <x v="2"/>
    <x v="2"/>
    <x v="873"/>
    <n v="-1507.34"/>
    <n v="7"/>
    <x v="1"/>
    <x v="0"/>
    <n v="-0.19172475197150851"/>
    <n v="0"/>
    <n v="1"/>
    <x v="10"/>
    <x v="0"/>
  </r>
  <r>
    <x v="885"/>
    <x v="122"/>
    <x v="1"/>
    <x v="1"/>
    <x v="3"/>
    <x v="11"/>
    <x v="874"/>
    <n v="5544.95"/>
    <n v="8"/>
    <x v="1"/>
    <x v="2"/>
    <n v="0.1753122134749755"/>
    <n v="0"/>
    <n v="0"/>
    <x v="3"/>
    <x v="0"/>
  </r>
  <r>
    <x v="886"/>
    <x v="507"/>
    <x v="3"/>
    <x v="6"/>
    <x v="1"/>
    <x v="8"/>
    <x v="875"/>
    <n v="-1217.99"/>
    <n v="10"/>
    <x v="2"/>
    <x v="3"/>
    <n v="-0.17001535455053043"/>
    <n v="7164"/>
    <n v="1"/>
    <x v="1"/>
    <x v="1"/>
  </r>
  <r>
    <x v="887"/>
    <x v="21"/>
    <x v="4"/>
    <x v="8"/>
    <x v="0"/>
    <x v="6"/>
    <x v="876"/>
    <n v="-1610.24"/>
    <n v="8"/>
    <x v="0"/>
    <x v="3"/>
    <n v="-4.8635979219523985E-2"/>
    <n v="0"/>
    <n v="1"/>
    <x v="3"/>
    <x v="1"/>
  </r>
  <r>
    <x v="888"/>
    <x v="112"/>
    <x v="4"/>
    <x v="8"/>
    <x v="0"/>
    <x v="6"/>
    <x v="877"/>
    <n v="4606.3"/>
    <n v="9"/>
    <x v="1"/>
    <x v="0"/>
    <n v="0.17112976929078277"/>
    <n v="0"/>
    <n v="0"/>
    <x v="9"/>
    <x v="0"/>
  </r>
  <r>
    <x v="889"/>
    <x v="508"/>
    <x v="1"/>
    <x v="1"/>
    <x v="0"/>
    <x v="6"/>
    <x v="878"/>
    <n v="636.85"/>
    <n v="10"/>
    <x v="2"/>
    <x v="0"/>
    <n v="0.22834349229114378"/>
    <n v="0"/>
    <n v="0"/>
    <x v="6"/>
    <x v="0"/>
  </r>
  <r>
    <x v="890"/>
    <x v="509"/>
    <x v="1"/>
    <x v="2"/>
    <x v="2"/>
    <x v="3"/>
    <x v="879"/>
    <n v="-2401.85"/>
    <n v="4"/>
    <x v="0"/>
    <x v="1"/>
    <n v="-6.146611730985771E-2"/>
    <n v="0"/>
    <n v="1"/>
    <x v="3"/>
    <x v="1"/>
  </r>
  <r>
    <x v="891"/>
    <x v="204"/>
    <x v="2"/>
    <x v="3"/>
    <x v="0"/>
    <x v="5"/>
    <x v="880"/>
    <n v="4293.34"/>
    <n v="8"/>
    <x v="0"/>
    <x v="3"/>
    <n v="0.11845330390398676"/>
    <n v="0"/>
    <n v="0"/>
    <x v="9"/>
    <x v="1"/>
  </r>
  <r>
    <x v="892"/>
    <x v="64"/>
    <x v="1"/>
    <x v="2"/>
    <x v="2"/>
    <x v="3"/>
    <x v="881"/>
    <n v="-1443.82"/>
    <n v="2"/>
    <x v="0"/>
    <x v="0"/>
    <n v="-0.10757115184026225"/>
    <n v="0"/>
    <n v="1"/>
    <x v="11"/>
    <x v="0"/>
  </r>
  <r>
    <x v="893"/>
    <x v="510"/>
    <x v="1"/>
    <x v="1"/>
    <x v="1"/>
    <x v="8"/>
    <x v="882"/>
    <n v="-2653.54"/>
    <n v="2"/>
    <x v="1"/>
    <x v="0"/>
    <n v="-7.9233801134667062E-2"/>
    <n v="33490"/>
    <n v="1"/>
    <x v="8"/>
    <x v="0"/>
  </r>
  <r>
    <x v="894"/>
    <x v="511"/>
    <x v="3"/>
    <x v="6"/>
    <x v="1"/>
    <x v="8"/>
    <x v="883"/>
    <n v="-4968.09"/>
    <n v="7"/>
    <x v="0"/>
    <x v="2"/>
    <n v="-0.13144833972747719"/>
    <n v="37795"/>
    <n v="1"/>
    <x v="3"/>
    <x v="0"/>
  </r>
  <r>
    <x v="895"/>
    <x v="377"/>
    <x v="0"/>
    <x v="0"/>
    <x v="3"/>
    <x v="9"/>
    <x v="884"/>
    <n v="3713.39"/>
    <n v="3"/>
    <x v="2"/>
    <x v="3"/>
    <n v="0.15297808354618109"/>
    <n v="0"/>
    <n v="0"/>
    <x v="11"/>
    <x v="0"/>
  </r>
  <r>
    <x v="896"/>
    <x v="512"/>
    <x v="3"/>
    <x v="6"/>
    <x v="2"/>
    <x v="3"/>
    <x v="885"/>
    <n v="749.47"/>
    <n v="1"/>
    <x v="0"/>
    <x v="2"/>
    <n v="0.130501480062685"/>
    <n v="0"/>
    <n v="0"/>
    <x v="0"/>
    <x v="1"/>
  </r>
  <r>
    <x v="897"/>
    <x v="513"/>
    <x v="0"/>
    <x v="7"/>
    <x v="2"/>
    <x v="2"/>
    <x v="886"/>
    <n v="2895.47"/>
    <n v="6"/>
    <x v="1"/>
    <x v="0"/>
    <n v="0.15389975550122248"/>
    <n v="0"/>
    <n v="0"/>
    <x v="11"/>
    <x v="0"/>
  </r>
  <r>
    <x v="898"/>
    <x v="485"/>
    <x v="1"/>
    <x v="2"/>
    <x v="3"/>
    <x v="9"/>
    <x v="887"/>
    <n v="140.29"/>
    <n v="10"/>
    <x v="2"/>
    <x v="0"/>
    <n v="9.5467846206192582E-3"/>
    <n v="0"/>
    <n v="0"/>
    <x v="8"/>
    <x v="1"/>
  </r>
  <r>
    <x v="899"/>
    <x v="346"/>
    <x v="2"/>
    <x v="4"/>
    <x v="1"/>
    <x v="8"/>
    <x v="888"/>
    <n v="7043.67"/>
    <n v="7"/>
    <x v="0"/>
    <x v="3"/>
    <n v="0.27640662402385907"/>
    <n v="25483"/>
    <n v="0"/>
    <x v="0"/>
    <x v="1"/>
  </r>
  <r>
    <x v="900"/>
    <x v="177"/>
    <x v="1"/>
    <x v="2"/>
    <x v="0"/>
    <x v="5"/>
    <x v="889"/>
    <n v="-4297.78"/>
    <n v="6"/>
    <x v="1"/>
    <x v="0"/>
    <n v="-0.15934228088387956"/>
    <n v="0"/>
    <n v="1"/>
    <x v="11"/>
    <x v="1"/>
  </r>
  <r>
    <x v="901"/>
    <x v="261"/>
    <x v="1"/>
    <x v="2"/>
    <x v="0"/>
    <x v="0"/>
    <x v="890"/>
    <n v="7149.8"/>
    <n v="2"/>
    <x v="0"/>
    <x v="1"/>
    <n v="0.2710619099973462"/>
    <n v="0"/>
    <n v="0"/>
    <x v="4"/>
    <x v="0"/>
  </r>
  <r>
    <x v="902"/>
    <x v="514"/>
    <x v="4"/>
    <x v="9"/>
    <x v="2"/>
    <x v="7"/>
    <x v="891"/>
    <n v="-34.619999999999997"/>
    <n v="4"/>
    <x v="2"/>
    <x v="3"/>
    <n v="-0.10785046728971961"/>
    <n v="0"/>
    <n v="1"/>
    <x v="2"/>
    <x v="1"/>
  </r>
  <r>
    <x v="903"/>
    <x v="231"/>
    <x v="0"/>
    <x v="7"/>
    <x v="3"/>
    <x v="11"/>
    <x v="892"/>
    <n v="13170.07"/>
    <n v="8"/>
    <x v="0"/>
    <x v="0"/>
    <n v="0.26882631503745585"/>
    <n v="0"/>
    <n v="0"/>
    <x v="0"/>
    <x v="0"/>
  </r>
  <r>
    <x v="904"/>
    <x v="225"/>
    <x v="0"/>
    <x v="7"/>
    <x v="0"/>
    <x v="5"/>
    <x v="893"/>
    <n v="5147.93"/>
    <n v="7"/>
    <x v="2"/>
    <x v="0"/>
    <n v="0.1331384161795893"/>
    <n v="0"/>
    <n v="0"/>
    <x v="0"/>
    <x v="0"/>
  </r>
  <r>
    <x v="905"/>
    <x v="252"/>
    <x v="1"/>
    <x v="1"/>
    <x v="1"/>
    <x v="8"/>
    <x v="894"/>
    <n v="7938"/>
    <n v="5"/>
    <x v="2"/>
    <x v="0"/>
    <n v="0.24540901502504173"/>
    <n v="32346"/>
    <n v="0"/>
    <x v="11"/>
    <x v="0"/>
  </r>
  <r>
    <x v="906"/>
    <x v="481"/>
    <x v="0"/>
    <x v="0"/>
    <x v="1"/>
    <x v="8"/>
    <x v="895"/>
    <n v="597.25"/>
    <n v="1"/>
    <x v="0"/>
    <x v="2"/>
    <n v="0.12077856420626897"/>
    <n v="4945"/>
    <n v="0"/>
    <x v="0"/>
    <x v="0"/>
  </r>
  <r>
    <x v="907"/>
    <x v="175"/>
    <x v="0"/>
    <x v="0"/>
    <x v="0"/>
    <x v="6"/>
    <x v="896"/>
    <n v="3056.28"/>
    <n v="2"/>
    <x v="2"/>
    <x v="1"/>
    <n v="0.1328817391304348"/>
    <n v="0"/>
    <n v="0"/>
    <x v="2"/>
    <x v="0"/>
  </r>
  <r>
    <x v="908"/>
    <x v="130"/>
    <x v="2"/>
    <x v="3"/>
    <x v="2"/>
    <x v="7"/>
    <x v="897"/>
    <n v="11642.86"/>
    <n v="4"/>
    <x v="0"/>
    <x v="2"/>
    <n v="0.30008917985463168"/>
    <n v="0"/>
    <n v="0"/>
    <x v="6"/>
    <x v="1"/>
  </r>
  <r>
    <x v="909"/>
    <x v="273"/>
    <x v="4"/>
    <x v="8"/>
    <x v="0"/>
    <x v="5"/>
    <x v="898"/>
    <n v="-288.75"/>
    <n v="5"/>
    <x v="2"/>
    <x v="1"/>
    <n v="-1.1492079917217225E-2"/>
    <n v="0"/>
    <n v="1"/>
    <x v="9"/>
    <x v="0"/>
  </r>
  <r>
    <x v="910"/>
    <x v="515"/>
    <x v="4"/>
    <x v="8"/>
    <x v="1"/>
    <x v="10"/>
    <x v="263"/>
    <n v="-1064.99"/>
    <n v="4"/>
    <x v="2"/>
    <x v="1"/>
    <n v="-8.2181495485762784E-2"/>
    <n v="12959"/>
    <n v="1"/>
    <x v="8"/>
    <x v="1"/>
  </r>
  <r>
    <x v="911"/>
    <x v="372"/>
    <x v="2"/>
    <x v="4"/>
    <x v="0"/>
    <x v="5"/>
    <x v="899"/>
    <n v="118.03"/>
    <n v="10"/>
    <x v="1"/>
    <x v="0"/>
    <n v="2.583844133099825E-2"/>
    <n v="0"/>
    <n v="0"/>
    <x v="9"/>
    <x v="1"/>
  </r>
  <r>
    <x v="912"/>
    <x v="450"/>
    <x v="2"/>
    <x v="3"/>
    <x v="1"/>
    <x v="8"/>
    <x v="900"/>
    <n v="8053.34"/>
    <n v="6"/>
    <x v="0"/>
    <x v="3"/>
    <n v="0.33276889384736169"/>
    <n v="24201"/>
    <n v="0"/>
    <x v="8"/>
    <x v="1"/>
  </r>
  <r>
    <x v="913"/>
    <x v="111"/>
    <x v="4"/>
    <x v="9"/>
    <x v="1"/>
    <x v="1"/>
    <x v="901"/>
    <n v="-519.96"/>
    <n v="9"/>
    <x v="1"/>
    <x v="3"/>
    <n v="-3.7555796316359698E-2"/>
    <n v="13845"/>
    <n v="1"/>
    <x v="5"/>
    <x v="0"/>
  </r>
  <r>
    <x v="914"/>
    <x v="79"/>
    <x v="2"/>
    <x v="4"/>
    <x v="2"/>
    <x v="3"/>
    <x v="902"/>
    <n v="2060.27"/>
    <n v="3"/>
    <x v="1"/>
    <x v="1"/>
    <n v="0.25695559990022449"/>
    <n v="0"/>
    <n v="0"/>
    <x v="10"/>
    <x v="0"/>
  </r>
  <r>
    <x v="915"/>
    <x v="365"/>
    <x v="1"/>
    <x v="1"/>
    <x v="2"/>
    <x v="3"/>
    <x v="903"/>
    <n v="13419.29"/>
    <n v="3"/>
    <x v="0"/>
    <x v="2"/>
    <n v="0.31775170486834631"/>
    <n v="0"/>
    <n v="0"/>
    <x v="11"/>
    <x v="1"/>
  </r>
  <r>
    <x v="916"/>
    <x v="52"/>
    <x v="3"/>
    <x v="6"/>
    <x v="1"/>
    <x v="10"/>
    <x v="904"/>
    <n v="3378.58"/>
    <n v="7"/>
    <x v="0"/>
    <x v="2"/>
    <n v="0.18506682734443469"/>
    <n v="18256"/>
    <n v="0"/>
    <x v="9"/>
    <x v="1"/>
  </r>
  <r>
    <x v="917"/>
    <x v="197"/>
    <x v="2"/>
    <x v="3"/>
    <x v="0"/>
    <x v="0"/>
    <x v="905"/>
    <n v="2321.98"/>
    <n v="2"/>
    <x v="1"/>
    <x v="2"/>
    <n v="0.12897022883803599"/>
    <n v="0"/>
    <n v="0"/>
    <x v="2"/>
    <x v="1"/>
  </r>
  <r>
    <x v="918"/>
    <x v="516"/>
    <x v="2"/>
    <x v="3"/>
    <x v="2"/>
    <x v="7"/>
    <x v="906"/>
    <n v="7604.31"/>
    <n v="4"/>
    <x v="0"/>
    <x v="3"/>
    <n v="0.32490108951078833"/>
    <n v="0"/>
    <n v="0"/>
    <x v="3"/>
    <x v="1"/>
  </r>
  <r>
    <x v="919"/>
    <x v="517"/>
    <x v="1"/>
    <x v="2"/>
    <x v="3"/>
    <x v="4"/>
    <x v="907"/>
    <n v="1354.17"/>
    <n v="6"/>
    <x v="1"/>
    <x v="3"/>
    <n v="0.18479394104803495"/>
    <n v="0"/>
    <n v="0"/>
    <x v="4"/>
    <x v="0"/>
  </r>
  <r>
    <x v="920"/>
    <x v="440"/>
    <x v="3"/>
    <x v="6"/>
    <x v="1"/>
    <x v="8"/>
    <x v="908"/>
    <n v="-229.83"/>
    <n v="4"/>
    <x v="1"/>
    <x v="1"/>
    <n v="-9.493184634448576E-2"/>
    <n v="2421"/>
    <n v="1"/>
    <x v="0"/>
    <x v="1"/>
  </r>
  <r>
    <x v="921"/>
    <x v="518"/>
    <x v="4"/>
    <x v="8"/>
    <x v="1"/>
    <x v="1"/>
    <x v="909"/>
    <n v="12703.75"/>
    <n v="10"/>
    <x v="0"/>
    <x v="3"/>
    <n v="0.2562221415461568"/>
    <n v="49581"/>
    <n v="0"/>
    <x v="3"/>
    <x v="1"/>
  </r>
  <r>
    <x v="922"/>
    <x v="463"/>
    <x v="0"/>
    <x v="7"/>
    <x v="3"/>
    <x v="9"/>
    <x v="910"/>
    <n v="8506.6"/>
    <n v="6"/>
    <x v="2"/>
    <x v="3"/>
    <n v="0.23832016585420521"/>
    <n v="0"/>
    <n v="0"/>
    <x v="6"/>
    <x v="1"/>
  </r>
  <r>
    <x v="923"/>
    <x v="289"/>
    <x v="2"/>
    <x v="3"/>
    <x v="0"/>
    <x v="5"/>
    <x v="911"/>
    <n v="410.26"/>
    <n v="1"/>
    <x v="0"/>
    <x v="2"/>
    <n v="2.854578346785416E-2"/>
    <n v="0"/>
    <n v="0"/>
    <x v="1"/>
    <x v="0"/>
  </r>
  <r>
    <x v="924"/>
    <x v="492"/>
    <x v="2"/>
    <x v="4"/>
    <x v="2"/>
    <x v="2"/>
    <x v="912"/>
    <n v="-5852.03"/>
    <n v="4"/>
    <x v="2"/>
    <x v="2"/>
    <n v="-0.13849647370663132"/>
    <n v="0"/>
    <n v="1"/>
    <x v="7"/>
    <x v="1"/>
  </r>
  <r>
    <x v="925"/>
    <x v="519"/>
    <x v="4"/>
    <x v="8"/>
    <x v="0"/>
    <x v="0"/>
    <x v="913"/>
    <n v="1563.91"/>
    <n v="8"/>
    <x v="0"/>
    <x v="1"/>
    <n v="0.17075117370892021"/>
    <n v="0"/>
    <n v="0"/>
    <x v="8"/>
    <x v="0"/>
  </r>
  <r>
    <x v="926"/>
    <x v="377"/>
    <x v="3"/>
    <x v="5"/>
    <x v="3"/>
    <x v="11"/>
    <x v="914"/>
    <n v="5070.8"/>
    <n v="2"/>
    <x v="1"/>
    <x v="2"/>
    <n v="0.18411822373915254"/>
    <n v="0"/>
    <n v="0"/>
    <x v="11"/>
    <x v="0"/>
  </r>
  <r>
    <x v="927"/>
    <x v="403"/>
    <x v="3"/>
    <x v="5"/>
    <x v="1"/>
    <x v="1"/>
    <x v="915"/>
    <n v="5013.53"/>
    <n v="9"/>
    <x v="2"/>
    <x v="1"/>
    <n v="0.32938243216608631"/>
    <n v="15221"/>
    <n v="0"/>
    <x v="6"/>
    <x v="0"/>
  </r>
  <r>
    <x v="928"/>
    <x v="520"/>
    <x v="4"/>
    <x v="9"/>
    <x v="2"/>
    <x v="2"/>
    <x v="916"/>
    <n v="3712.77"/>
    <n v="2"/>
    <x v="2"/>
    <x v="2"/>
    <n v="9.7124283883119264E-2"/>
    <n v="0"/>
    <n v="0"/>
    <x v="1"/>
    <x v="1"/>
  </r>
  <r>
    <x v="929"/>
    <x v="521"/>
    <x v="1"/>
    <x v="1"/>
    <x v="3"/>
    <x v="9"/>
    <x v="917"/>
    <n v="6365.98"/>
    <n v="2"/>
    <x v="1"/>
    <x v="2"/>
    <n v="0.33244451407384196"/>
    <n v="0"/>
    <n v="0"/>
    <x v="5"/>
    <x v="1"/>
  </r>
  <r>
    <x v="930"/>
    <x v="522"/>
    <x v="3"/>
    <x v="5"/>
    <x v="3"/>
    <x v="4"/>
    <x v="918"/>
    <n v="-2467.91"/>
    <n v="2"/>
    <x v="2"/>
    <x v="3"/>
    <n v="-5.9815070651251842E-2"/>
    <n v="0"/>
    <n v="1"/>
    <x v="2"/>
    <x v="1"/>
  </r>
  <r>
    <x v="931"/>
    <x v="523"/>
    <x v="0"/>
    <x v="0"/>
    <x v="1"/>
    <x v="1"/>
    <x v="919"/>
    <n v="-2327"/>
    <n v="3"/>
    <x v="2"/>
    <x v="1"/>
    <n v="-0.17518632838967102"/>
    <n v="13283"/>
    <n v="1"/>
    <x v="3"/>
    <x v="1"/>
  </r>
  <r>
    <x v="932"/>
    <x v="524"/>
    <x v="2"/>
    <x v="4"/>
    <x v="2"/>
    <x v="3"/>
    <x v="920"/>
    <n v="1380.82"/>
    <n v="3"/>
    <x v="2"/>
    <x v="2"/>
    <n v="0.13111955179944923"/>
    <n v="0"/>
    <n v="0"/>
    <x v="6"/>
    <x v="1"/>
  </r>
  <r>
    <x v="933"/>
    <x v="525"/>
    <x v="4"/>
    <x v="9"/>
    <x v="3"/>
    <x v="4"/>
    <x v="921"/>
    <n v="6271.79"/>
    <n v="3"/>
    <x v="2"/>
    <x v="1"/>
    <n v="0.29374689710083834"/>
    <n v="0"/>
    <n v="0"/>
    <x v="4"/>
    <x v="1"/>
  </r>
  <r>
    <x v="934"/>
    <x v="526"/>
    <x v="3"/>
    <x v="6"/>
    <x v="3"/>
    <x v="9"/>
    <x v="922"/>
    <n v="-7615.87"/>
    <n v="4"/>
    <x v="1"/>
    <x v="0"/>
    <n v="-0.17404520316285021"/>
    <n v="0"/>
    <n v="1"/>
    <x v="4"/>
    <x v="0"/>
  </r>
  <r>
    <x v="935"/>
    <x v="348"/>
    <x v="2"/>
    <x v="4"/>
    <x v="2"/>
    <x v="7"/>
    <x v="923"/>
    <n v="839.27"/>
    <n v="6"/>
    <x v="0"/>
    <x v="1"/>
    <n v="4.5957178841309822E-2"/>
    <n v="0"/>
    <n v="0"/>
    <x v="2"/>
    <x v="1"/>
  </r>
  <r>
    <x v="936"/>
    <x v="527"/>
    <x v="0"/>
    <x v="7"/>
    <x v="1"/>
    <x v="10"/>
    <x v="233"/>
    <n v="9754.64"/>
    <n v="6"/>
    <x v="0"/>
    <x v="3"/>
    <n v="0.29618752656828806"/>
    <n v="32934"/>
    <n v="0"/>
    <x v="11"/>
    <x v="0"/>
  </r>
  <r>
    <x v="937"/>
    <x v="362"/>
    <x v="1"/>
    <x v="1"/>
    <x v="1"/>
    <x v="8"/>
    <x v="924"/>
    <n v="-7108.57"/>
    <n v="2"/>
    <x v="1"/>
    <x v="0"/>
    <n v="-0.1698664213343529"/>
    <n v="41848"/>
    <n v="1"/>
    <x v="1"/>
    <x v="0"/>
  </r>
  <r>
    <x v="938"/>
    <x v="429"/>
    <x v="2"/>
    <x v="4"/>
    <x v="2"/>
    <x v="2"/>
    <x v="925"/>
    <n v="7678"/>
    <n v="8"/>
    <x v="1"/>
    <x v="0"/>
    <n v="0.22358765288293536"/>
    <n v="0"/>
    <n v="0"/>
    <x v="1"/>
    <x v="0"/>
  </r>
  <r>
    <x v="939"/>
    <x v="292"/>
    <x v="4"/>
    <x v="9"/>
    <x v="1"/>
    <x v="1"/>
    <x v="926"/>
    <n v="1392.4"/>
    <n v="9"/>
    <x v="2"/>
    <x v="1"/>
    <n v="6.4071415424259162E-2"/>
    <n v="21732"/>
    <n v="0"/>
    <x v="6"/>
    <x v="0"/>
  </r>
  <r>
    <x v="940"/>
    <x v="39"/>
    <x v="2"/>
    <x v="3"/>
    <x v="0"/>
    <x v="6"/>
    <x v="927"/>
    <n v="235.4"/>
    <n v="1"/>
    <x v="0"/>
    <x v="3"/>
    <n v="8.8546172653752118E-3"/>
    <n v="0"/>
    <n v="0"/>
    <x v="1"/>
    <x v="1"/>
  </r>
  <r>
    <x v="941"/>
    <x v="493"/>
    <x v="4"/>
    <x v="9"/>
    <x v="1"/>
    <x v="1"/>
    <x v="928"/>
    <n v="5964.17"/>
    <n v="2"/>
    <x v="2"/>
    <x v="0"/>
    <n v="0.19364188311688313"/>
    <n v="30800"/>
    <n v="0"/>
    <x v="6"/>
    <x v="1"/>
  </r>
  <r>
    <x v="942"/>
    <x v="528"/>
    <x v="1"/>
    <x v="1"/>
    <x v="2"/>
    <x v="2"/>
    <x v="929"/>
    <n v="1807.56"/>
    <n v="7"/>
    <x v="2"/>
    <x v="2"/>
    <n v="6.0233929821053682E-2"/>
    <n v="0"/>
    <n v="0"/>
    <x v="9"/>
    <x v="1"/>
  </r>
  <r>
    <x v="943"/>
    <x v="202"/>
    <x v="3"/>
    <x v="6"/>
    <x v="0"/>
    <x v="5"/>
    <x v="930"/>
    <n v="-1131.74"/>
    <n v="10"/>
    <x v="1"/>
    <x v="2"/>
    <n v="-6.474855540934836E-2"/>
    <n v="0"/>
    <n v="1"/>
    <x v="11"/>
    <x v="1"/>
  </r>
  <r>
    <x v="944"/>
    <x v="529"/>
    <x v="2"/>
    <x v="4"/>
    <x v="2"/>
    <x v="2"/>
    <x v="931"/>
    <n v="3075.16"/>
    <n v="5"/>
    <x v="1"/>
    <x v="2"/>
    <n v="0.14272533184813885"/>
    <n v="0"/>
    <n v="0"/>
    <x v="9"/>
    <x v="0"/>
  </r>
  <r>
    <x v="945"/>
    <x v="291"/>
    <x v="3"/>
    <x v="6"/>
    <x v="3"/>
    <x v="9"/>
    <x v="932"/>
    <n v="257.47000000000003"/>
    <n v="4"/>
    <x v="0"/>
    <x v="0"/>
    <n v="1.8069338199171874E-2"/>
    <n v="0"/>
    <n v="0"/>
    <x v="7"/>
    <x v="1"/>
  </r>
  <r>
    <x v="946"/>
    <x v="530"/>
    <x v="4"/>
    <x v="8"/>
    <x v="3"/>
    <x v="9"/>
    <x v="933"/>
    <n v="-1399.99"/>
    <n v="3"/>
    <x v="2"/>
    <x v="1"/>
    <n v="-4.8338857813686902E-2"/>
    <n v="0"/>
    <n v="1"/>
    <x v="9"/>
    <x v="0"/>
  </r>
  <r>
    <x v="947"/>
    <x v="252"/>
    <x v="1"/>
    <x v="2"/>
    <x v="3"/>
    <x v="11"/>
    <x v="934"/>
    <n v="-687.99"/>
    <n v="6"/>
    <x v="1"/>
    <x v="1"/>
    <n v="-9.6859073630860201E-2"/>
    <n v="0"/>
    <n v="1"/>
    <x v="11"/>
    <x v="0"/>
  </r>
  <r>
    <x v="948"/>
    <x v="531"/>
    <x v="0"/>
    <x v="0"/>
    <x v="2"/>
    <x v="3"/>
    <x v="935"/>
    <n v="-5691.08"/>
    <n v="1"/>
    <x v="0"/>
    <x v="1"/>
    <n v="-0.11944256721304594"/>
    <n v="0"/>
    <n v="1"/>
    <x v="2"/>
    <x v="1"/>
  </r>
  <r>
    <x v="949"/>
    <x v="532"/>
    <x v="1"/>
    <x v="2"/>
    <x v="0"/>
    <x v="0"/>
    <x v="936"/>
    <n v="1751.24"/>
    <n v="6"/>
    <x v="1"/>
    <x v="2"/>
    <n v="0.33846926942404332"/>
    <n v="0"/>
    <n v="0"/>
    <x v="1"/>
    <x v="1"/>
  </r>
  <r>
    <x v="950"/>
    <x v="348"/>
    <x v="3"/>
    <x v="5"/>
    <x v="0"/>
    <x v="0"/>
    <x v="937"/>
    <n v="13468.94"/>
    <n v="4"/>
    <x v="0"/>
    <x v="3"/>
    <n v="0.31371267526901758"/>
    <n v="0"/>
    <n v="0"/>
    <x v="2"/>
    <x v="1"/>
  </r>
  <r>
    <x v="951"/>
    <x v="533"/>
    <x v="3"/>
    <x v="6"/>
    <x v="2"/>
    <x v="2"/>
    <x v="938"/>
    <n v="-3872.04"/>
    <n v="5"/>
    <x v="2"/>
    <x v="3"/>
    <n v="-0.10840888092504969"/>
    <n v="0"/>
    <n v="1"/>
    <x v="1"/>
    <x v="0"/>
  </r>
  <r>
    <x v="952"/>
    <x v="285"/>
    <x v="1"/>
    <x v="1"/>
    <x v="2"/>
    <x v="7"/>
    <x v="939"/>
    <n v="1042.75"/>
    <n v="8"/>
    <x v="2"/>
    <x v="1"/>
    <n v="0.34289707333114106"/>
    <n v="0"/>
    <n v="0"/>
    <x v="2"/>
    <x v="1"/>
  </r>
  <r>
    <x v="953"/>
    <x v="156"/>
    <x v="4"/>
    <x v="9"/>
    <x v="1"/>
    <x v="8"/>
    <x v="940"/>
    <n v="340.03"/>
    <n v="9"/>
    <x v="1"/>
    <x v="1"/>
    <n v="1.514610244988864E-2"/>
    <n v="22450"/>
    <n v="0"/>
    <x v="9"/>
    <x v="1"/>
  </r>
  <r>
    <x v="954"/>
    <x v="188"/>
    <x v="1"/>
    <x v="2"/>
    <x v="1"/>
    <x v="8"/>
    <x v="941"/>
    <n v="-1017.39"/>
    <n v="6"/>
    <x v="0"/>
    <x v="1"/>
    <n v="-2.3098351723198473E-2"/>
    <n v="44046"/>
    <n v="1"/>
    <x v="0"/>
    <x v="0"/>
  </r>
  <r>
    <x v="955"/>
    <x v="534"/>
    <x v="1"/>
    <x v="2"/>
    <x v="1"/>
    <x v="10"/>
    <x v="942"/>
    <n v="-1152.29"/>
    <n v="2"/>
    <x v="1"/>
    <x v="0"/>
    <n v="-2.9061538461538462E-2"/>
    <n v="39650"/>
    <n v="1"/>
    <x v="5"/>
    <x v="0"/>
  </r>
  <r>
    <x v="956"/>
    <x v="491"/>
    <x v="0"/>
    <x v="7"/>
    <x v="3"/>
    <x v="9"/>
    <x v="943"/>
    <n v="8866.89"/>
    <n v="10"/>
    <x v="0"/>
    <x v="0"/>
    <n v="0.33279124756042633"/>
    <n v="0"/>
    <n v="0"/>
    <x v="9"/>
    <x v="1"/>
  </r>
  <r>
    <x v="957"/>
    <x v="181"/>
    <x v="0"/>
    <x v="0"/>
    <x v="0"/>
    <x v="0"/>
    <x v="944"/>
    <n v="6512.73"/>
    <n v="6"/>
    <x v="2"/>
    <x v="3"/>
    <n v="0.30507448004496907"/>
    <n v="0"/>
    <n v="0"/>
    <x v="1"/>
    <x v="0"/>
  </r>
  <r>
    <x v="958"/>
    <x v="17"/>
    <x v="2"/>
    <x v="3"/>
    <x v="1"/>
    <x v="8"/>
    <x v="945"/>
    <n v="2744.05"/>
    <n v="10"/>
    <x v="0"/>
    <x v="1"/>
    <n v="5.7705086955607429E-2"/>
    <n v="47553"/>
    <n v="0"/>
    <x v="8"/>
    <x v="0"/>
  </r>
  <r>
    <x v="959"/>
    <x v="535"/>
    <x v="0"/>
    <x v="0"/>
    <x v="0"/>
    <x v="5"/>
    <x v="946"/>
    <n v="2226.12"/>
    <n v="2"/>
    <x v="0"/>
    <x v="1"/>
    <n v="8.9900654228252969E-2"/>
    <n v="0"/>
    <n v="0"/>
    <x v="7"/>
    <x v="1"/>
  </r>
  <r>
    <x v="960"/>
    <x v="459"/>
    <x v="1"/>
    <x v="2"/>
    <x v="1"/>
    <x v="8"/>
    <x v="947"/>
    <n v="-2272.77"/>
    <n v="5"/>
    <x v="0"/>
    <x v="1"/>
    <n v="-5.9502827521206406E-2"/>
    <n v="38196"/>
    <n v="1"/>
    <x v="10"/>
    <x v="1"/>
  </r>
  <r>
    <x v="961"/>
    <x v="404"/>
    <x v="4"/>
    <x v="8"/>
    <x v="0"/>
    <x v="0"/>
    <x v="948"/>
    <n v="71.010000000000005"/>
    <n v="3"/>
    <x v="2"/>
    <x v="1"/>
    <n v="2.1105662059741417E-3"/>
    <n v="0"/>
    <n v="0"/>
    <x v="0"/>
    <x v="1"/>
  </r>
  <r>
    <x v="962"/>
    <x v="129"/>
    <x v="3"/>
    <x v="5"/>
    <x v="0"/>
    <x v="5"/>
    <x v="949"/>
    <n v="-2422.44"/>
    <n v="2"/>
    <x v="0"/>
    <x v="2"/>
    <n v="-0.13262742950999179"/>
    <n v="0"/>
    <n v="1"/>
    <x v="5"/>
    <x v="1"/>
  </r>
  <r>
    <x v="963"/>
    <x v="536"/>
    <x v="2"/>
    <x v="4"/>
    <x v="0"/>
    <x v="0"/>
    <x v="950"/>
    <n v="6787.5"/>
    <n v="7"/>
    <x v="0"/>
    <x v="2"/>
    <n v="0.225438421681945"/>
    <n v="0"/>
    <n v="0"/>
    <x v="4"/>
    <x v="0"/>
  </r>
  <r>
    <x v="964"/>
    <x v="230"/>
    <x v="0"/>
    <x v="7"/>
    <x v="3"/>
    <x v="4"/>
    <x v="951"/>
    <n v="1872.18"/>
    <n v="4"/>
    <x v="2"/>
    <x v="3"/>
    <n v="0.11900457665903891"/>
    <n v="0"/>
    <n v="0"/>
    <x v="2"/>
    <x v="0"/>
  </r>
  <r>
    <x v="965"/>
    <x v="537"/>
    <x v="1"/>
    <x v="2"/>
    <x v="3"/>
    <x v="9"/>
    <x v="952"/>
    <n v="-3067.22"/>
    <n v="1"/>
    <x v="1"/>
    <x v="2"/>
    <n v="-6.3343521539795958E-2"/>
    <n v="0"/>
    <n v="1"/>
    <x v="3"/>
    <x v="0"/>
  </r>
  <r>
    <x v="966"/>
    <x v="161"/>
    <x v="3"/>
    <x v="6"/>
    <x v="3"/>
    <x v="11"/>
    <x v="953"/>
    <n v="4176.5600000000004"/>
    <n v="5"/>
    <x v="0"/>
    <x v="3"/>
    <n v="8.8499565613544384E-2"/>
    <n v="0"/>
    <n v="0"/>
    <x v="10"/>
    <x v="1"/>
  </r>
  <r>
    <x v="967"/>
    <x v="538"/>
    <x v="4"/>
    <x v="9"/>
    <x v="2"/>
    <x v="3"/>
    <x v="954"/>
    <n v="-2402.1799999999998"/>
    <n v="9"/>
    <x v="0"/>
    <x v="3"/>
    <n v="-0.1292745667850608"/>
    <n v="0"/>
    <n v="1"/>
    <x v="6"/>
    <x v="0"/>
  </r>
  <r>
    <x v="968"/>
    <x v="539"/>
    <x v="2"/>
    <x v="3"/>
    <x v="3"/>
    <x v="11"/>
    <x v="955"/>
    <n v="-2291.08"/>
    <n v="7"/>
    <x v="0"/>
    <x v="1"/>
    <n v="-6.9553126897389184E-2"/>
    <n v="0"/>
    <n v="1"/>
    <x v="2"/>
    <x v="0"/>
  </r>
  <r>
    <x v="969"/>
    <x v="98"/>
    <x v="4"/>
    <x v="9"/>
    <x v="1"/>
    <x v="1"/>
    <x v="956"/>
    <n v="86.66"/>
    <n v="5"/>
    <x v="2"/>
    <x v="3"/>
    <n v="2.1334318069916296E-2"/>
    <n v="4062"/>
    <n v="0"/>
    <x v="5"/>
    <x v="1"/>
  </r>
  <r>
    <x v="970"/>
    <x v="76"/>
    <x v="0"/>
    <x v="7"/>
    <x v="1"/>
    <x v="8"/>
    <x v="957"/>
    <n v="-3350.35"/>
    <n v="2"/>
    <x v="2"/>
    <x v="1"/>
    <n v="-7.0397335686670032E-2"/>
    <n v="47592"/>
    <n v="1"/>
    <x v="7"/>
    <x v="1"/>
  </r>
  <r>
    <x v="971"/>
    <x v="540"/>
    <x v="1"/>
    <x v="2"/>
    <x v="0"/>
    <x v="5"/>
    <x v="958"/>
    <n v="1575.36"/>
    <n v="2"/>
    <x v="1"/>
    <x v="3"/>
    <n v="3.9820029321065667E-2"/>
    <n v="0"/>
    <n v="0"/>
    <x v="6"/>
    <x v="1"/>
  </r>
  <r>
    <x v="972"/>
    <x v="495"/>
    <x v="2"/>
    <x v="4"/>
    <x v="1"/>
    <x v="1"/>
    <x v="959"/>
    <n v="9864.1"/>
    <n v="5"/>
    <x v="1"/>
    <x v="2"/>
    <n v="0.22364023851089396"/>
    <n v="44107"/>
    <n v="0"/>
    <x v="1"/>
    <x v="0"/>
  </r>
  <r>
    <x v="973"/>
    <x v="362"/>
    <x v="3"/>
    <x v="6"/>
    <x v="2"/>
    <x v="2"/>
    <x v="960"/>
    <n v="11664.51"/>
    <n v="3"/>
    <x v="0"/>
    <x v="1"/>
    <n v="0.28401533966398834"/>
    <n v="0"/>
    <n v="0"/>
    <x v="1"/>
    <x v="0"/>
  </r>
  <r>
    <x v="974"/>
    <x v="332"/>
    <x v="1"/>
    <x v="2"/>
    <x v="2"/>
    <x v="7"/>
    <x v="961"/>
    <n v="9818.83"/>
    <n v="4"/>
    <x v="2"/>
    <x v="3"/>
    <n v="0.21168571058985858"/>
    <n v="0"/>
    <n v="0"/>
    <x v="1"/>
    <x v="1"/>
  </r>
  <r>
    <x v="975"/>
    <x v="541"/>
    <x v="2"/>
    <x v="4"/>
    <x v="1"/>
    <x v="1"/>
    <x v="962"/>
    <n v="4608.25"/>
    <n v="2"/>
    <x v="0"/>
    <x v="3"/>
    <n v="0.25103502750994172"/>
    <n v="18357"/>
    <n v="0"/>
    <x v="0"/>
    <x v="0"/>
  </r>
  <r>
    <x v="976"/>
    <x v="518"/>
    <x v="2"/>
    <x v="3"/>
    <x v="2"/>
    <x v="7"/>
    <x v="963"/>
    <n v="661.03"/>
    <n v="9"/>
    <x v="0"/>
    <x v="3"/>
    <n v="0.20985079365079365"/>
    <n v="0"/>
    <n v="0"/>
    <x v="3"/>
    <x v="1"/>
  </r>
  <r>
    <x v="977"/>
    <x v="542"/>
    <x v="3"/>
    <x v="6"/>
    <x v="3"/>
    <x v="11"/>
    <x v="964"/>
    <n v="-4307.8"/>
    <n v="8"/>
    <x v="2"/>
    <x v="2"/>
    <n v="-0.15093374443782628"/>
    <n v="0"/>
    <n v="1"/>
    <x v="8"/>
    <x v="0"/>
  </r>
  <r>
    <x v="978"/>
    <x v="543"/>
    <x v="1"/>
    <x v="1"/>
    <x v="1"/>
    <x v="10"/>
    <x v="965"/>
    <n v="-164.64"/>
    <n v="10"/>
    <x v="1"/>
    <x v="0"/>
    <n v="-1.1465979525036562E-2"/>
    <n v="14359"/>
    <n v="1"/>
    <x v="6"/>
    <x v="1"/>
  </r>
  <r>
    <x v="979"/>
    <x v="46"/>
    <x v="3"/>
    <x v="5"/>
    <x v="2"/>
    <x v="2"/>
    <x v="966"/>
    <n v="-1008.02"/>
    <n v="8"/>
    <x v="1"/>
    <x v="2"/>
    <n v="-4.378507514551299E-2"/>
    <n v="0"/>
    <n v="1"/>
    <x v="1"/>
    <x v="0"/>
  </r>
  <r>
    <x v="980"/>
    <x v="544"/>
    <x v="2"/>
    <x v="3"/>
    <x v="1"/>
    <x v="10"/>
    <x v="967"/>
    <n v="255.72"/>
    <n v="5"/>
    <x v="1"/>
    <x v="1"/>
    <n v="0.30846803377563331"/>
    <n v="829"/>
    <n v="0"/>
    <x v="9"/>
    <x v="0"/>
  </r>
  <r>
    <x v="981"/>
    <x v="514"/>
    <x v="2"/>
    <x v="4"/>
    <x v="3"/>
    <x v="9"/>
    <x v="968"/>
    <n v="-2335.77"/>
    <n v="10"/>
    <x v="2"/>
    <x v="1"/>
    <n v="-0.15516973360791869"/>
    <n v="0"/>
    <n v="1"/>
    <x v="2"/>
    <x v="1"/>
  </r>
  <r>
    <x v="982"/>
    <x v="465"/>
    <x v="0"/>
    <x v="7"/>
    <x v="2"/>
    <x v="2"/>
    <x v="969"/>
    <n v="8653.4"/>
    <n v="2"/>
    <x v="1"/>
    <x v="2"/>
    <n v="0.30202785243097968"/>
    <n v="0"/>
    <n v="0"/>
    <x v="3"/>
    <x v="1"/>
  </r>
  <r>
    <x v="983"/>
    <x v="157"/>
    <x v="2"/>
    <x v="3"/>
    <x v="2"/>
    <x v="2"/>
    <x v="970"/>
    <n v="-1546.19"/>
    <n v="3"/>
    <x v="0"/>
    <x v="0"/>
    <n v="-8.7846713254928696E-2"/>
    <n v="0"/>
    <n v="1"/>
    <x v="6"/>
    <x v="1"/>
  </r>
  <r>
    <x v="984"/>
    <x v="477"/>
    <x v="4"/>
    <x v="8"/>
    <x v="1"/>
    <x v="8"/>
    <x v="971"/>
    <n v="-6269.76"/>
    <n v="7"/>
    <x v="1"/>
    <x v="1"/>
    <n v="-0.15212694715387975"/>
    <n v="41214"/>
    <n v="1"/>
    <x v="3"/>
    <x v="0"/>
  </r>
  <r>
    <x v="985"/>
    <x v="545"/>
    <x v="4"/>
    <x v="8"/>
    <x v="0"/>
    <x v="6"/>
    <x v="972"/>
    <n v="-1655.91"/>
    <n v="3"/>
    <x v="0"/>
    <x v="3"/>
    <n v="-9.277326460866156E-2"/>
    <n v="0"/>
    <n v="1"/>
    <x v="1"/>
    <x v="0"/>
  </r>
  <r>
    <x v="986"/>
    <x v="415"/>
    <x v="2"/>
    <x v="3"/>
    <x v="1"/>
    <x v="1"/>
    <x v="973"/>
    <n v="1561.56"/>
    <n v="5"/>
    <x v="1"/>
    <x v="2"/>
    <n v="7.1167623735302152E-2"/>
    <n v="21942"/>
    <n v="0"/>
    <x v="6"/>
    <x v="0"/>
  </r>
  <r>
    <x v="987"/>
    <x v="414"/>
    <x v="2"/>
    <x v="3"/>
    <x v="2"/>
    <x v="3"/>
    <x v="974"/>
    <n v="5714.28"/>
    <n v="3"/>
    <x v="0"/>
    <x v="2"/>
    <n v="0.17758344210330038"/>
    <n v="0"/>
    <n v="0"/>
    <x v="9"/>
    <x v="1"/>
  </r>
  <r>
    <x v="988"/>
    <x v="348"/>
    <x v="1"/>
    <x v="2"/>
    <x v="0"/>
    <x v="6"/>
    <x v="975"/>
    <n v="15730.47"/>
    <n v="10"/>
    <x v="0"/>
    <x v="3"/>
    <n v="0.34784224841341793"/>
    <n v="0"/>
    <n v="0"/>
    <x v="2"/>
    <x v="1"/>
  </r>
  <r>
    <x v="989"/>
    <x v="250"/>
    <x v="0"/>
    <x v="7"/>
    <x v="1"/>
    <x v="1"/>
    <x v="976"/>
    <n v="-99.34"/>
    <n v="7"/>
    <x v="1"/>
    <x v="1"/>
    <n v="-9.6935987509758001E-3"/>
    <n v="10248"/>
    <n v="1"/>
    <x v="2"/>
    <x v="0"/>
  </r>
  <r>
    <x v="990"/>
    <x v="546"/>
    <x v="1"/>
    <x v="2"/>
    <x v="0"/>
    <x v="0"/>
    <x v="977"/>
    <n v="3876.3"/>
    <n v="2"/>
    <x v="2"/>
    <x v="0"/>
    <n v="8.8191932291311184E-2"/>
    <n v="0"/>
    <n v="0"/>
    <x v="1"/>
    <x v="0"/>
  </r>
  <r>
    <x v="991"/>
    <x v="48"/>
    <x v="4"/>
    <x v="9"/>
    <x v="3"/>
    <x v="9"/>
    <x v="978"/>
    <n v="-4077.54"/>
    <n v="5"/>
    <x v="2"/>
    <x v="2"/>
    <n v="-9.0984023563013203E-2"/>
    <n v="0"/>
    <n v="1"/>
    <x v="8"/>
    <x v="0"/>
  </r>
  <r>
    <x v="992"/>
    <x v="79"/>
    <x v="3"/>
    <x v="5"/>
    <x v="0"/>
    <x v="0"/>
    <x v="979"/>
    <n v="472.19"/>
    <n v="8"/>
    <x v="2"/>
    <x v="1"/>
    <n v="0.21921541318477253"/>
    <n v="0"/>
    <n v="0"/>
    <x v="10"/>
    <x v="0"/>
  </r>
  <r>
    <x v="993"/>
    <x v="104"/>
    <x v="2"/>
    <x v="4"/>
    <x v="1"/>
    <x v="1"/>
    <x v="980"/>
    <n v="-5541.38"/>
    <n v="5"/>
    <x v="2"/>
    <x v="0"/>
    <n v="-0.19014446007617611"/>
    <n v="29143"/>
    <n v="1"/>
    <x v="3"/>
    <x v="0"/>
  </r>
  <r>
    <x v="994"/>
    <x v="94"/>
    <x v="4"/>
    <x v="8"/>
    <x v="2"/>
    <x v="3"/>
    <x v="981"/>
    <n v="8596.1"/>
    <n v="1"/>
    <x v="2"/>
    <x v="3"/>
    <n v="0.34068246670894103"/>
    <n v="0"/>
    <n v="0"/>
    <x v="10"/>
    <x v="0"/>
  </r>
  <r>
    <x v="995"/>
    <x v="35"/>
    <x v="0"/>
    <x v="0"/>
    <x v="3"/>
    <x v="4"/>
    <x v="982"/>
    <n v="1683.12"/>
    <n v="8"/>
    <x v="1"/>
    <x v="1"/>
    <n v="0.12675050832140974"/>
    <n v="0"/>
    <n v="0"/>
    <x v="10"/>
    <x v="1"/>
  </r>
  <r>
    <x v="996"/>
    <x v="547"/>
    <x v="4"/>
    <x v="8"/>
    <x v="3"/>
    <x v="9"/>
    <x v="983"/>
    <n v="6961.77"/>
    <n v="7"/>
    <x v="0"/>
    <x v="1"/>
    <n v="0.19565976223265227"/>
    <n v="0"/>
    <n v="0"/>
    <x v="11"/>
    <x v="0"/>
  </r>
  <r>
    <x v="997"/>
    <x v="548"/>
    <x v="1"/>
    <x v="1"/>
    <x v="1"/>
    <x v="8"/>
    <x v="984"/>
    <n v="12658.85"/>
    <n v="8"/>
    <x v="0"/>
    <x v="2"/>
    <n v="0.29807973062070264"/>
    <n v="42468"/>
    <n v="0"/>
    <x v="7"/>
    <x v="1"/>
  </r>
  <r>
    <x v="998"/>
    <x v="299"/>
    <x v="4"/>
    <x v="9"/>
    <x v="0"/>
    <x v="6"/>
    <x v="985"/>
    <n v="2749.71"/>
    <n v="10"/>
    <x v="2"/>
    <x v="1"/>
    <n v="0.15580859020852222"/>
    <n v="0"/>
    <n v="0"/>
    <x v="5"/>
    <x v="1"/>
  </r>
  <r>
    <x v="999"/>
    <x v="549"/>
    <x v="0"/>
    <x v="0"/>
    <x v="3"/>
    <x v="9"/>
    <x v="986"/>
    <n v="3977.54"/>
    <n v="5"/>
    <x v="2"/>
    <x v="3"/>
    <n v="0.14225822603719598"/>
    <n v="0"/>
    <n v="0"/>
    <x v="8"/>
    <x v="1"/>
  </r>
  <r>
    <x v="1000"/>
    <x v="550"/>
    <x v="0"/>
    <x v="7"/>
    <x v="2"/>
    <x v="2"/>
    <x v="987"/>
    <n v="8940.43"/>
    <n v="1"/>
    <x v="2"/>
    <x v="0"/>
    <n v="0.30398252354561217"/>
    <n v="0"/>
    <n v="0"/>
    <x v="3"/>
    <x v="1"/>
  </r>
  <r>
    <x v="1001"/>
    <x v="342"/>
    <x v="3"/>
    <x v="5"/>
    <x v="1"/>
    <x v="1"/>
    <x v="988"/>
    <n v="-4256.92"/>
    <n v="8"/>
    <x v="1"/>
    <x v="0"/>
    <n v="-0.14422903608334744"/>
    <n v="29515"/>
    <n v="1"/>
    <x v="10"/>
    <x v="1"/>
  </r>
  <r>
    <x v="1002"/>
    <x v="517"/>
    <x v="1"/>
    <x v="2"/>
    <x v="2"/>
    <x v="7"/>
    <x v="989"/>
    <n v="7208.73"/>
    <n v="10"/>
    <x v="2"/>
    <x v="1"/>
    <n v="0.17629135995695874"/>
    <n v="0"/>
    <n v="0"/>
    <x v="4"/>
    <x v="0"/>
  </r>
  <r>
    <x v="1003"/>
    <x v="389"/>
    <x v="0"/>
    <x v="7"/>
    <x v="3"/>
    <x v="11"/>
    <x v="990"/>
    <n v="11330.79"/>
    <n v="9"/>
    <x v="2"/>
    <x v="3"/>
    <n v="0.23813185658442271"/>
    <n v="0"/>
    <n v="0"/>
    <x v="5"/>
    <x v="0"/>
  </r>
  <r>
    <x v="1004"/>
    <x v="97"/>
    <x v="0"/>
    <x v="0"/>
    <x v="3"/>
    <x v="9"/>
    <x v="991"/>
    <n v="-134.83000000000001"/>
    <n v="10"/>
    <x v="1"/>
    <x v="1"/>
    <n v="-3.0866260702348798E-3"/>
    <n v="0"/>
    <n v="1"/>
    <x v="5"/>
    <x v="1"/>
  </r>
  <r>
    <x v="1005"/>
    <x v="546"/>
    <x v="0"/>
    <x v="0"/>
    <x v="0"/>
    <x v="6"/>
    <x v="992"/>
    <n v="-2357.1"/>
    <n v="4"/>
    <x v="0"/>
    <x v="2"/>
    <n v="-5.069577373911173E-2"/>
    <n v="0"/>
    <n v="1"/>
    <x v="1"/>
    <x v="0"/>
  </r>
  <r>
    <x v="1006"/>
    <x v="492"/>
    <x v="3"/>
    <x v="5"/>
    <x v="2"/>
    <x v="2"/>
    <x v="993"/>
    <n v="547.6"/>
    <n v="2"/>
    <x v="1"/>
    <x v="3"/>
    <n v="5.6424523441524987E-2"/>
    <n v="0"/>
    <n v="0"/>
    <x v="7"/>
    <x v="1"/>
  </r>
  <r>
    <x v="1007"/>
    <x v="551"/>
    <x v="4"/>
    <x v="8"/>
    <x v="0"/>
    <x v="6"/>
    <x v="994"/>
    <n v="-677.02"/>
    <n v="5"/>
    <x v="2"/>
    <x v="3"/>
    <n v="-8.9683401775069546E-2"/>
    <n v="0"/>
    <n v="1"/>
    <x v="9"/>
    <x v="1"/>
  </r>
  <r>
    <x v="1008"/>
    <x v="2"/>
    <x v="0"/>
    <x v="0"/>
    <x v="2"/>
    <x v="3"/>
    <x v="995"/>
    <n v="-1594.73"/>
    <n v="2"/>
    <x v="0"/>
    <x v="3"/>
    <n v="-0.14319206249438807"/>
    <n v="0"/>
    <n v="1"/>
    <x v="2"/>
    <x v="0"/>
  </r>
  <r>
    <x v="1009"/>
    <x v="19"/>
    <x v="3"/>
    <x v="6"/>
    <x v="0"/>
    <x v="6"/>
    <x v="996"/>
    <n v="-1628.35"/>
    <n v="4"/>
    <x v="1"/>
    <x v="0"/>
    <n v="-0.16723323405566395"/>
    <n v="0"/>
    <n v="1"/>
    <x v="2"/>
    <x v="1"/>
  </r>
  <r>
    <x v="1010"/>
    <x v="355"/>
    <x v="4"/>
    <x v="8"/>
    <x v="1"/>
    <x v="1"/>
    <x v="997"/>
    <n v="914.83"/>
    <n v="3"/>
    <x v="2"/>
    <x v="2"/>
    <n v="0.2882262129804663"/>
    <n v="3174"/>
    <n v="0"/>
    <x v="3"/>
    <x v="0"/>
  </r>
  <r>
    <x v="1011"/>
    <x v="204"/>
    <x v="0"/>
    <x v="7"/>
    <x v="2"/>
    <x v="7"/>
    <x v="998"/>
    <n v="10364.61"/>
    <n v="7"/>
    <x v="2"/>
    <x v="3"/>
    <n v="0.30262518613682154"/>
    <n v="0"/>
    <n v="0"/>
    <x v="9"/>
    <x v="1"/>
  </r>
  <r>
    <x v="1012"/>
    <x v="552"/>
    <x v="1"/>
    <x v="2"/>
    <x v="2"/>
    <x v="3"/>
    <x v="999"/>
    <n v="2219.9699999999998"/>
    <n v="3"/>
    <x v="2"/>
    <x v="2"/>
    <n v="0.11254030213930852"/>
    <n v="0"/>
    <n v="0"/>
    <x v="9"/>
    <x v="1"/>
  </r>
  <r>
    <x v="1013"/>
    <x v="171"/>
    <x v="3"/>
    <x v="6"/>
    <x v="3"/>
    <x v="4"/>
    <x v="1000"/>
    <n v="-90.58"/>
    <n v="9"/>
    <x v="0"/>
    <x v="0"/>
    <n v="-6.360955056179775E-3"/>
    <n v="0"/>
    <n v="1"/>
    <x v="0"/>
    <x v="0"/>
  </r>
  <r>
    <x v="1014"/>
    <x v="345"/>
    <x v="0"/>
    <x v="0"/>
    <x v="0"/>
    <x v="0"/>
    <x v="1001"/>
    <n v="-3287.71"/>
    <n v="1"/>
    <x v="1"/>
    <x v="2"/>
    <n v="-0.12239715572763486"/>
    <n v="0"/>
    <n v="1"/>
    <x v="6"/>
    <x v="1"/>
  </r>
  <r>
    <x v="1015"/>
    <x v="13"/>
    <x v="0"/>
    <x v="7"/>
    <x v="0"/>
    <x v="5"/>
    <x v="1002"/>
    <n v="8613.9699999999993"/>
    <n v="1"/>
    <x v="1"/>
    <x v="0"/>
    <n v="0.34167506247273011"/>
    <n v="0"/>
    <n v="0"/>
    <x v="8"/>
    <x v="0"/>
  </r>
  <r>
    <x v="1016"/>
    <x v="510"/>
    <x v="2"/>
    <x v="3"/>
    <x v="2"/>
    <x v="2"/>
    <x v="1003"/>
    <n v="-4386.76"/>
    <n v="7"/>
    <x v="0"/>
    <x v="2"/>
    <n v="-0.17673582853229122"/>
    <n v="0"/>
    <n v="1"/>
    <x v="8"/>
    <x v="0"/>
  </r>
  <r>
    <x v="1017"/>
    <x v="287"/>
    <x v="4"/>
    <x v="8"/>
    <x v="1"/>
    <x v="1"/>
    <x v="1004"/>
    <n v="2414.0500000000002"/>
    <n v="9"/>
    <x v="2"/>
    <x v="0"/>
    <n v="0.24663363302002453"/>
    <n v="9788"/>
    <n v="0"/>
    <x v="11"/>
    <x v="1"/>
  </r>
  <r>
    <x v="1018"/>
    <x v="223"/>
    <x v="1"/>
    <x v="1"/>
    <x v="0"/>
    <x v="5"/>
    <x v="1005"/>
    <n v="2386.16"/>
    <n v="4"/>
    <x v="0"/>
    <x v="1"/>
    <n v="0.10905667276051188"/>
    <n v="0"/>
    <n v="0"/>
    <x v="11"/>
    <x v="1"/>
  </r>
  <r>
    <x v="1019"/>
    <x v="385"/>
    <x v="1"/>
    <x v="1"/>
    <x v="3"/>
    <x v="9"/>
    <x v="1006"/>
    <n v="1637.83"/>
    <n v="9"/>
    <x v="0"/>
    <x v="3"/>
    <n v="0.12596754345485309"/>
    <n v="0"/>
    <n v="0"/>
    <x v="7"/>
    <x v="1"/>
  </r>
  <r>
    <x v="1020"/>
    <x v="553"/>
    <x v="3"/>
    <x v="5"/>
    <x v="1"/>
    <x v="8"/>
    <x v="1007"/>
    <n v="-1923.91"/>
    <n v="5"/>
    <x v="0"/>
    <x v="3"/>
    <n v="-0.17888516968851698"/>
    <n v="10755"/>
    <n v="1"/>
    <x v="6"/>
    <x v="1"/>
  </r>
  <r>
    <x v="1021"/>
    <x v="482"/>
    <x v="1"/>
    <x v="1"/>
    <x v="3"/>
    <x v="11"/>
    <x v="1008"/>
    <n v="5222.75"/>
    <n v="9"/>
    <x v="1"/>
    <x v="3"/>
    <n v="0.19042367010609984"/>
    <n v="0"/>
    <n v="0"/>
    <x v="5"/>
    <x v="0"/>
  </r>
  <r>
    <x v="1022"/>
    <x v="221"/>
    <x v="3"/>
    <x v="5"/>
    <x v="0"/>
    <x v="5"/>
    <x v="1009"/>
    <n v="-484.76"/>
    <n v="3"/>
    <x v="0"/>
    <x v="0"/>
    <n v="-1.3492916191165419E-2"/>
    <n v="0"/>
    <n v="1"/>
    <x v="11"/>
    <x v="1"/>
  </r>
  <r>
    <x v="1023"/>
    <x v="554"/>
    <x v="3"/>
    <x v="6"/>
    <x v="1"/>
    <x v="10"/>
    <x v="1010"/>
    <n v="-3727.51"/>
    <n v="7"/>
    <x v="1"/>
    <x v="1"/>
    <n v="-0.13950261976047906"/>
    <n v="26720"/>
    <n v="1"/>
    <x v="7"/>
    <x v="1"/>
  </r>
  <r>
    <x v="1024"/>
    <x v="19"/>
    <x v="0"/>
    <x v="0"/>
    <x v="1"/>
    <x v="10"/>
    <x v="1011"/>
    <n v="-3282.08"/>
    <n v="5"/>
    <x v="0"/>
    <x v="0"/>
    <n v="-0.19339343586117494"/>
    <n v="16971"/>
    <n v="1"/>
    <x v="2"/>
    <x v="1"/>
  </r>
  <r>
    <x v="1025"/>
    <x v="4"/>
    <x v="0"/>
    <x v="7"/>
    <x v="3"/>
    <x v="4"/>
    <x v="1012"/>
    <n v="4363.62"/>
    <n v="1"/>
    <x v="0"/>
    <x v="1"/>
    <n v="0.14006612313025615"/>
    <n v="0"/>
    <n v="0"/>
    <x v="4"/>
    <x v="0"/>
  </r>
  <r>
    <x v="1026"/>
    <x v="555"/>
    <x v="1"/>
    <x v="1"/>
    <x v="0"/>
    <x v="5"/>
    <x v="1013"/>
    <n v="7643.66"/>
    <n v="3"/>
    <x v="0"/>
    <x v="0"/>
    <n v="0.19530021973529563"/>
    <n v="0"/>
    <n v="0"/>
    <x v="11"/>
    <x v="0"/>
  </r>
  <r>
    <x v="1027"/>
    <x v="17"/>
    <x v="2"/>
    <x v="3"/>
    <x v="1"/>
    <x v="10"/>
    <x v="1014"/>
    <n v="654.69000000000005"/>
    <n v="2"/>
    <x v="2"/>
    <x v="3"/>
    <n v="2.2993362132546626E-2"/>
    <n v="28473"/>
    <n v="0"/>
    <x v="8"/>
    <x v="0"/>
  </r>
  <r>
    <x v="1028"/>
    <x v="538"/>
    <x v="1"/>
    <x v="1"/>
    <x v="1"/>
    <x v="8"/>
    <x v="1015"/>
    <n v="-471.07"/>
    <n v="5"/>
    <x v="1"/>
    <x v="1"/>
    <n v="-9.440280561122244E-2"/>
    <n v="4990"/>
    <n v="1"/>
    <x v="6"/>
    <x v="0"/>
  </r>
  <r>
    <x v="1029"/>
    <x v="67"/>
    <x v="3"/>
    <x v="6"/>
    <x v="0"/>
    <x v="0"/>
    <x v="1016"/>
    <n v="3736.95"/>
    <n v="2"/>
    <x v="0"/>
    <x v="3"/>
    <n v="0.27609530845954933"/>
    <n v="0"/>
    <n v="0"/>
    <x v="3"/>
    <x v="0"/>
  </r>
  <r>
    <x v="1030"/>
    <x v="102"/>
    <x v="1"/>
    <x v="1"/>
    <x v="1"/>
    <x v="8"/>
    <x v="1017"/>
    <n v="-3502.62"/>
    <n v="6"/>
    <x v="2"/>
    <x v="2"/>
    <n v="-9.7392392392392391E-2"/>
    <n v="35964"/>
    <n v="1"/>
    <x v="5"/>
    <x v="0"/>
  </r>
  <r>
    <x v="1031"/>
    <x v="65"/>
    <x v="3"/>
    <x v="6"/>
    <x v="3"/>
    <x v="11"/>
    <x v="1018"/>
    <n v="5887.52"/>
    <n v="8"/>
    <x v="2"/>
    <x v="0"/>
    <n v="0.33764523713941619"/>
    <n v="0"/>
    <n v="0"/>
    <x v="3"/>
    <x v="0"/>
  </r>
  <r>
    <x v="1032"/>
    <x v="177"/>
    <x v="4"/>
    <x v="9"/>
    <x v="1"/>
    <x v="1"/>
    <x v="1019"/>
    <n v="2379.36"/>
    <n v="7"/>
    <x v="2"/>
    <x v="0"/>
    <n v="0.34284726224783862"/>
    <n v="6940"/>
    <n v="0"/>
    <x v="11"/>
    <x v="1"/>
  </r>
  <r>
    <x v="1033"/>
    <x v="556"/>
    <x v="0"/>
    <x v="7"/>
    <x v="1"/>
    <x v="10"/>
    <x v="1020"/>
    <n v="959.45"/>
    <n v="10"/>
    <x v="1"/>
    <x v="1"/>
    <n v="3.3323492636843567E-2"/>
    <n v="28792"/>
    <n v="0"/>
    <x v="5"/>
    <x v="0"/>
  </r>
  <r>
    <x v="1034"/>
    <x v="395"/>
    <x v="0"/>
    <x v="0"/>
    <x v="1"/>
    <x v="10"/>
    <x v="1021"/>
    <n v="-1165.3"/>
    <n v="1"/>
    <x v="1"/>
    <x v="3"/>
    <n v="-8.2798067358249253E-2"/>
    <n v="14074"/>
    <n v="1"/>
    <x v="11"/>
    <x v="1"/>
  </r>
  <r>
    <x v="1035"/>
    <x v="109"/>
    <x v="1"/>
    <x v="1"/>
    <x v="0"/>
    <x v="5"/>
    <x v="1022"/>
    <n v="6101.58"/>
    <n v="2"/>
    <x v="1"/>
    <x v="2"/>
    <n v="0.29713075237399561"/>
    <n v="0"/>
    <n v="0"/>
    <x v="10"/>
    <x v="1"/>
  </r>
  <r>
    <x v="1036"/>
    <x v="166"/>
    <x v="4"/>
    <x v="9"/>
    <x v="1"/>
    <x v="8"/>
    <x v="1023"/>
    <n v="5015.6499999999996"/>
    <n v="6"/>
    <x v="0"/>
    <x v="1"/>
    <n v="0.15294413612246141"/>
    <n v="32794"/>
    <n v="0"/>
    <x v="3"/>
    <x v="1"/>
  </r>
  <r>
    <x v="1037"/>
    <x v="372"/>
    <x v="0"/>
    <x v="7"/>
    <x v="0"/>
    <x v="5"/>
    <x v="1024"/>
    <n v="119.27"/>
    <n v="1"/>
    <x v="0"/>
    <x v="2"/>
    <n v="4.196692470091485E-2"/>
    <n v="0"/>
    <n v="0"/>
    <x v="9"/>
    <x v="1"/>
  </r>
  <r>
    <x v="1038"/>
    <x v="231"/>
    <x v="2"/>
    <x v="4"/>
    <x v="2"/>
    <x v="3"/>
    <x v="1025"/>
    <n v="1834.63"/>
    <n v="1"/>
    <x v="1"/>
    <x v="2"/>
    <n v="4.4199431434904117E-2"/>
    <n v="0"/>
    <n v="0"/>
    <x v="0"/>
    <x v="0"/>
  </r>
  <r>
    <x v="1039"/>
    <x v="303"/>
    <x v="2"/>
    <x v="3"/>
    <x v="3"/>
    <x v="11"/>
    <x v="1026"/>
    <n v="4463.5600000000004"/>
    <n v="10"/>
    <x v="2"/>
    <x v="1"/>
    <n v="0.17862814150792383"/>
    <n v="0"/>
    <n v="0"/>
    <x v="4"/>
    <x v="0"/>
  </r>
  <r>
    <x v="1040"/>
    <x v="221"/>
    <x v="3"/>
    <x v="6"/>
    <x v="0"/>
    <x v="6"/>
    <x v="1027"/>
    <n v="13248.55"/>
    <n v="8"/>
    <x v="0"/>
    <x v="2"/>
    <n v="0.28068367195610261"/>
    <n v="0"/>
    <n v="0"/>
    <x v="11"/>
    <x v="1"/>
  </r>
  <r>
    <x v="1041"/>
    <x v="557"/>
    <x v="0"/>
    <x v="0"/>
    <x v="2"/>
    <x v="7"/>
    <x v="1028"/>
    <n v="1131.44"/>
    <n v="4"/>
    <x v="0"/>
    <x v="2"/>
    <n v="6.7889115564622585E-2"/>
    <n v="0"/>
    <n v="0"/>
    <x v="4"/>
    <x v="0"/>
  </r>
  <r>
    <x v="1042"/>
    <x v="340"/>
    <x v="2"/>
    <x v="4"/>
    <x v="1"/>
    <x v="8"/>
    <x v="1029"/>
    <n v="846.87"/>
    <n v="3"/>
    <x v="2"/>
    <x v="0"/>
    <n v="1.8356345507748999E-2"/>
    <n v="46135"/>
    <n v="0"/>
    <x v="7"/>
    <x v="1"/>
  </r>
  <r>
    <x v="1043"/>
    <x v="129"/>
    <x v="3"/>
    <x v="5"/>
    <x v="2"/>
    <x v="3"/>
    <x v="1030"/>
    <n v="185.51"/>
    <n v="6"/>
    <x v="1"/>
    <x v="2"/>
    <n v="1.3909424908150258E-2"/>
    <n v="0"/>
    <n v="0"/>
    <x v="5"/>
    <x v="1"/>
  </r>
  <r>
    <x v="1044"/>
    <x v="254"/>
    <x v="0"/>
    <x v="0"/>
    <x v="1"/>
    <x v="8"/>
    <x v="1031"/>
    <n v="9581.73"/>
    <n v="10"/>
    <x v="0"/>
    <x v="2"/>
    <n v="0.19770819577418289"/>
    <n v="48464"/>
    <n v="0"/>
    <x v="5"/>
    <x v="1"/>
  </r>
  <r>
    <x v="1045"/>
    <x v="558"/>
    <x v="4"/>
    <x v="9"/>
    <x v="2"/>
    <x v="2"/>
    <x v="1032"/>
    <n v="8255.34"/>
    <n v="3"/>
    <x v="0"/>
    <x v="3"/>
    <n v="0.16897289995087605"/>
    <n v="0"/>
    <n v="0"/>
    <x v="1"/>
    <x v="1"/>
  </r>
  <r>
    <x v="1046"/>
    <x v="559"/>
    <x v="3"/>
    <x v="5"/>
    <x v="3"/>
    <x v="4"/>
    <x v="1033"/>
    <n v="-1762.23"/>
    <n v="6"/>
    <x v="1"/>
    <x v="3"/>
    <n v="-5.3478696285506194E-2"/>
    <n v="0"/>
    <n v="1"/>
    <x v="6"/>
    <x v="0"/>
  </r>
  <r>
    <x v="1047"/>
    <x v="214"/>
    <x v="2"/>
    <x v="4"/>
    <x v="2"/>
    <x v="3"/>
    <x v="1034"/>
    <n v="1229.9000000000001"/>
    <n v="1"/>
    <x v="0"/>
    <x v="1"/>
    <n v="2.7458641244892949E-2"/>
    <n v="0"/>
    <n v="0"/>
    <x v="10"/>
    <x v="1"/>
  </r>
  <r>
    <x v="1048"/>
    <x v="295"/>
    <x v="3"/>
    <x v="5"/>
    <x v="3"/>
    <x v="11"/>
    <x v="1035"/>
    <n v="5517.89"/>
    <n v="2"/>
    <x v="0"/>
    <x v="1"/>
    <n v="0.21586299976527659"/>
    <n v="0"/>
    <n v="0"/>
    <x v="1"/>
    <x v="1"/>
  </r>
  <r>
    <x v="1049"/>
    <x v="465"/>
    <x v="1"/>
    <x v="1"/>
    <x v="1"/>
    <x v="8"/>
    <x v="1036"/>
    <n v="8012.33"/>
    <n v="2"/>
    <x v="2"/>
    <x v="1"/>
    <n v="0.300560057018531"/>
    <n v="26658"/>
    <n v="0"/>
    <x v="3"/>
    <x v="1"/>
  </r>
  <r>
    <x v="1050"/>
    <x v="5"/>
    <x v="3"/>
    <x v="5"/>
    <x v="3"/>
    <x v="11"/>
    <x v="1037"/>
    <n v="3370.76"/>
    <n v="4"/>
    <x v="0"/>
    <x v="1"/>
    <n v="0.24663496012292385"/>
    <n v="0"/>
    <n v="0"/>
    <x v="5"/>
    <x v="1"/>
  </r>
  <r>
    <x v="1051"/>
    <x v="243"/>
    <x v="1"/>
    <x v="2"/>
    <x v="3"/>
    <x v="11"/>
    <x v="1038"/>
    <n v="10206.209999999999"/>
    <n v="5"/>
    <x v="0"/>
    <x v="0"/>
    <n v="0.24684281810046677"/>
    <n v="0"/>
    <n v="0"/>
    <x v="0"/>
    <x v="1"/>
  </r>
  <r>
    <x v="1052"/>
    <x v="560"/>
    <x v="1"/>
    <x v="1"/>
    <x v="0"/>
    <x v="5"/>
    <x v="944"/>
    <n v="4296.6099999999997"/>
    <n v="5"/>
    <x v="1"/>
    <x v="0"/>
    <n v="0.20126522390856286"/>
    <n v="0"/>
    <n v="0"/>
    <x v="11"/>
    <x v="0"/>
  </r>
  <r>
    <x v="1053"/>
    <x v="79"/>
    <x v="0"/>
    <x v="7"/>
    <x v="3"/>
    <x v="4"/>
    <x v="1039"/>
    <n v="-3168.63"/>
    <n v="3"/>
    <x v="1"/>
    <x v="2"/>
    <n v="-0.11839591973993947"/>
    <n v="0"/>
    <n v="1"/>
    <x v="10"/>
    <x v="0"/>
  </r>
  <r>
    <x v="1054"/>
    <x v="561"/>
    <x v="1"/>
    <x v="2"/>
    <x v="0"/>
    <x v="6"/>
    <x v="1040"/>
    <n v="4831.9799999999996"/>
    <n v="9"/>
    <x v="2"/>
    <x v="2"/>
    <n v="0.13233588037137456"/>
    <n v="0"/>
    <n v="0"/>
    <x v="0"/>
    <x v="0"/>
  </r>
  <r>
    <x v="1055"/>
    <x v="489"/>
    <x v="3"/>
    <x v="6"/>
    <x v="2"/>
    <x v="2"/>
    <x v="1041"/>
    <n v="179.81"/>
    <n v="1"/>
    <x v="1"/>
    <x v="1"/>
    <n v="6.0292391778157799E-3"/>
    <n v="0"/>
    <n v="0"/>
    <x v="7"/>
    <x v="1"/>
  </r>
  <r>
    <x v="1056"/>
    <x v="389"/>
    <x v="1"/>
    <x v="1"/>
    <x v="1"/>
    <x v="1"/>
    <x v="1042"/>
    <n v="-3441.7"/>
    <n v="10"/>
    <x v="0"/>
    <x v="2"/>
    <n v="-9.6960220869957175E-2"/>
    <n v="35496"/>
    <n v="1"/>
    <x v="5"/>
    <x v="0"/>
  </r>
  <r>
    <x v="1057"/>
    <x v="255"/>
    <x v="4"/>
    <x v="9"/>
    <x v="3"/>
    <x v="11"/>
    <x v="1043"/>
    <n v="112.87"/>
    <n v="1"/>
    <x v="0"/>
    <x v="3"/>
    <n v="1.8007338864071475E-2"/>
    <n v="0"/>
    <n v="0"/>
    <x v="2"/>
    <x v="1"/>
  </r>
  <r>
    <x v="1058"/>
    <x v="557"/>
    <x v="3"/>
    <x v="5"/>
    <x v="0"/>
    <x v="0"/>
    <x v="1044"/>
    <n v="3852.37"/>
    <n v="6"/>
    <x v="1"/>
    <x v="3"/>
    <n v="7.851084209668216E-2"/>
    <n v="0"/>
    <n v="0"/>
    <x v="4"/>
    <x v="0"/>
  </r>
  <r>
    <x v="1059"/>
    <x v="442"/>
    <x v="1"/>
    <x v="2"/>
    <x v="0"/>
    <x v="6"/>
    <x v="1045"/>
    <n v="-3525.85"/>
    <n v="6"/>
    <x v="0"/>
    <x v="0"/>
    <n v="-0.1767963696535125"/>
    <n v="0"/>
    <n v="1"/>
    <x v="3"/>
    <x v="0"/>
  </r>
  <r>
    <x v="1060"/>
    <x v="124"/>
    <x v="3"/>
    <x v="6"/>
    <x v="3"/>
    <x v="4"/>
    <x v="1046"/>
    <n v="-3518.42"/>
    <n v="10"/>
    <x v="2"/>
    <x v="2"/>
    <n v="-0.15159722521435651"/>
    <n v="0"/>
    <n v="1"/>
    <x v="6"/>
    <x v="0"/>
  </r>
  <r>
    <x v="1061"/>
    <x v="112"/>
    <x v="0"/>
    <x v="7"/>
    <x v="3"/>
    <x v="4"/>
    <x v="1047"/>
    <n v="-910.31"/>
    <n v="4"/>
    <x v="1"/>
    <x v="3"/>
    <n v="-2.6604804769698384E-2"/>
    <n v="0"/>
    <n v="1"/>
    <x v="9"/>
    <x v="0"/>
  </r>
  <r>
    <x v="1062"/>
    <x v="428"/>
    <x v="2"/>
    <x v="3"/>
    <x v="0"/>
    <x v="6"/>
    <x v="1048"/>
    <n v="5778.81"/>
    <n v="9"/>
    <x v="0"/>
    <x v="2"/>
    <n v="0.34311898824367654"/>
    <n v="0"/>
    <n v="0"/>
    <x v="5"/>
    <x v="1"/>
  </r>
  <r>
    <x v="1063"/>
    <x v="240"/>
    <x v="4"/>
    <x v="9"/>
    <x v="3"/>
    <x v="4"/>
    <x v="1049"/>
    <n v="10719.1"/>
    <n v="5"/>
    <x v="1"/>
    <x v="1"/>
    <n v="0.30143700787401578"/>
    <n v="0"/>
    <n v="0"/>
    <x v="5"/>
    <x v="1"/>
  </r>
  <r>
    <x v="1064"/>
    <x v="562"/>
    <x v="0"/>
    <x v="0"/>
    <x v="3"/>
    <x v="11"/>
    <x v="1050"/>
    <n v="3243.59"/>
    <n v="2"/>
    <x v="0"/>
    <x v="1"/>
    <n v="8.652572891935871E-2"/>
    <n v="0"/>
    <n v="0"/>
    <x v="8"/>
    <x v="1"/>
  </r>
  <r>
    <x v="1065"/>
    <x v="312"/>
    <x v="2"/>
    <x v="3"/>
    <x v="3"/>
    <x v="11"/>
    <x v="1051"/>
    <n v="67.150000000000006"/>
    <n v="4"/>
    <x v="0"/>
    <x v="1"/>
    <n v="0.32597087378640782"/>
    <n v="0"/>
    <n v="0"/>
    <x v="8"/>
    <x v="0"/>
  </r>
  <r>
    <x v="1066"/>
    <x v="227"/>
    <x v="1"/>
    <x v="2"/>
    <x v="0"/>
    <x v="0"/>
    <x v="1052"/>
    <n v="-1686.3"/>
    <n v="8"/>
    <x v="0"/>
    <x v="2"/>
    <n v="-6.8716381418092914E-2"/>
    <n v="0"/>
    <n v="1"/>
    <x v="10"/>
    <x v="1"/>
  </r>
  <r>
    <x v="1067"/>
    <x v="455"/>
    <x v="1"/>
    <x v="1"/>
    <x v="0"/>
    <x v="0"/>
    <x v="1053"/>
    <n v="3831.19"/>
    <n v="1"/>
    <x v="2"/>
    <x v="2"/>
    <n v="0.19021845985800109"/>
    <n v="0"/>
    <n v="0"/>
    <x v="1"/>
    <x v="1"/>
  </r>
  <r>
    <x v="1068"/>
    <x v="501"/>
    <x v="2"/>
    <x v="4"/>
    <x v="1"/>
    <x v="8"/>
    <x v="1054"/>
    <n v="1928.68"/>
    <n v="7"/>
    <x v="1"/>
    <x v="2"/>
    <n v="4.1798795024056173E-2"/>
    <n v="46142"/>
    <n v="0"/>
    <x v="0"/>
    <x v="1"/>
  </r>
  <r>
    <x v="1069"/>
    <x v="196"/>
    <x v="4"/>
    <x v="9"/>
    <x v="3"/>
    <x v="11"/>
    <x v="1055"/>
    <n v="1535.71"/>
    <n v="9"/>
    <x v="0"/>
    <x v="1"/>
    <n v="0.13026634998727626"/>
    <n v="0"/>
    <n v="0"/>
    <x v="6"/>
    <x v="1"/>
  </r>
  <r>
    <x v="1070"/>
    <x v="563"/>
    <x v="3"/>
    <x v="6"/>
    <x v="1"/>
    <x v="8"/>
    <x v="1056"/>
    <n v="-1543.94"/>
    <n v="10"/>
    <x v="0"/>
    <x v="0"/>
    <n v="-4.0983754512635383E-2"/>
    <n v="37672"/>
    <n v="1"/>
    <x v="1"/>
    <x v="1"/>
  </r>
  <r>
    <x v="1071"/>
    <x v="564"/>
    <x v="4"/>
    <x v="8"/>
    <x v="1"/>
    <x v="1"/>
    <x v="1057"/>
    <n v="4490.62"/>
    <n v="6"/>
    <x v="0"/>
    <x v="1"/>
    <n v="0.27089461301803702"/>
    <n v="16577"/>
    <n v="0"/>
    <x v="6"/>
    <x v="1"/>
  </r>
  <r>
    <x v="1072"/>
    <x v="38"/>
    <x v="4"/>
    <x v="9"/>
    <x v="0"/>
    <x v="6"/>
    <x v="1058"/>
    <n v="-3542.68"/>
    <n v="6"/>
    <x v="1"/>
    <x v="1"/>
    <n v="-0.16574716945822027"/>
    <n v="0"/>
    <n v="1"/>
    <x v="2"/>
    <x v="1"/>
  </r>
  <r>
    <x v="1073"/>
    <x v="96"/>
    <x v="0"/>
    <x v="0"/>
    <x v="0"/>
    <x v="0"/>
    <x v="1059"/>
    <n v="-2238.3000000000002"/>
    <n v="8"/>
    <x v="2"/>
    <x v="2"/>
    <n v="-6.3894836002397884E-2"/>
    <n v="0"/>
    <n v="1"/>
    <x v="1"/>
    <x v="1"/>
  </r>
  <r>
    <x v="1074"/>
    <x v="7"/>
    <x v="4"/>
    <x v="8"/>
    <x v="2"/>
    <x v="3"/>
    <x v="1060"/>
    <n v="11918.97"/>
    <n v="4"/>
    <x v="2"/>
    <x v="0"/>
    <n v="0.26536724924858063"/>
    <n v="0"/>
    <n v="0"/>
    <x v="3"/>
    <x v="1"/>
  </r>
  <r>
    <x v="1075"/>
    <x v="565"/>
    <x v="1"/>
    <x v="2"/>
    <x v="0"/>
    <x v="5"/>
    <x v="1061"/>
    <n v="-104.08"/>
    <n v="2"/>
    <x v="0"/>
    <x v="2"/>
    <n v="-3.7048375040045563E-3"/>
    <n v="0"/>
    <n v="1"/>
    <x v="0"/>
    <x v="0"/>
  </r>
  <r>
    <x v="1076"/>
    <x v="462"/>
    <x v="4"/>
    <x v="8"/>
    <x v="0"/>
    <x v="5"/>
    <x v="1062"/>
    <n v="1343.66"/>
    <n v="10"/>
    <x v="1"/>
    <x v="1"/>
    <n v="0.26212641435817402"/>
    <n v="0"/>
    <n v="0"/>
    <x v="9"/>
    <x v="0"/>
  </r>
  <r>
    <x v="1077"/>
    <x v="555"/>
    <x v="0"/>
    <x v="0"/>
    <x v="2"/>
    <x v="7"/>
    <x v="1063"/>
    <n v="-788"/>
    <n v="9"/>
    <x v="1"/>
    <x v="0"/>
    <n v="-0.11803475134811264"/>
    <n v="0"/>
    <n v="1"/>
    <x v="11"/>
    <x v="0"/>
  </r>
  <r>
    <x v="1078"/>
    <x v="566"/>
    <x v="0"/>
    <x v="0"/>
    <x v="2"/>
    <x v="3"/>
    <x v="1064"/>
    <n v="3600.64"/>
    <n v="4"/>
    <x v="2"/>
    <x v="1"/>
    <n v="0.20039180765805875"/>
    <n v="0"/>
    <n v="0"/>
    <x v="4"/>
    <x v="0"/>
  </r>
  <r>
    <x v="1079"/>
    <x v="567"/>
    <x v="3"/>
    <x v="5"/>
    <x v="2"/>
    <x v="2"/>
    <x v="1065"/>
    <n v="2093.52"/>
    <n v="7"/>
    <x v="2"/>
    <x v="0"/>
    <n v="6.6655629139072844E-2"/>
    <n v="0"/>
    <n v="0"/>
    <x v="1"/>
    <x v="0"/>
  </r>
  <r>
    <x v="1080"/>
    <x v="94"/>
    <x v="4"/>
    <x v="9"/>
    <x v="1"/>
    <x v="1"/>
    <x v="1066"/>
    <n v="2843.59"/>
    <n v="3"/>
    <x v="2"/>
    <x v="3"/>
    <n v="0.29995675105485231"/>
    <n v="9480"/>
    <n v="0"/>
    <x v="10"/>
    <x v="0"/>
  </r>
  <r>
    <x v="1081"/>
    <x v="568"/>
    <x v="3"/>
    <x v="5"/>
    <x v="1"/>
    <x v="1"/>
    <x v="1067"/>
    <n v="7782.2"/>
    <n v="9"/>
    <x v="2"/>
    <x v="0"/>
    <n v="0.18334786193897984"/>
    <n v="42445"/>
    <n v="0"/>
    <x v="9"/>
    <x v="1"/>
  </r>
  <r>
    <x v="1082"/>
    <x v="569"/>
    <x v="0"/>
    <x v="0"/>
    <x v="1"/>
    <x v="1"/>
    <x v="1068"/>
    <n v="97.63"/>
    <n v="1"/>
    <x v="2"/>
    <x v="0"/>
    <n v="6.5819456617002628E-3"/>
    <n v="14833"/>
    <n v="0"/>
    <x v="3"/>
    <x v="0"/>
  </r>
  <r>
    <x v="1083"/>
    <x v="560"/>
    <x v="3"/>
    <x v="6"/>
    <x v="2"/>
    <x v="3"/>
    <x v="1069"/>
    <n v="-228.69"/>
    <n v="6"/>
    <x v="1"/>
    <x v="3"/>
    <n v="-4.6175746072769858E-3"/>
    <n v="0"/>
    <n v="1"/>
    <x v="11"/>
    <x v="0"/>
  </r>
  <r>
    <x v="1084"/>
    <x v="570"/>
    <x v="3"/>
    <x v="6"/>
    <x v="3"/>
    <x v="11"/>
    <x v="1070"/>
    <n v="-6214.97"/>
    <n v="1"/>
    <x v="1"/>
    <x v="0"/>
    <n v="-0.18563231780167264"/>
    <n v="0"/>
    <n v="1"/>
    <x v="2"/>
    <x v="0"/>
  </r>
  <r>
    <x v="1085"/>
    <x v="465"/>
    <x v="3"/>
    <x v="5"/>
    <x v="3"/>
    <x v="11"/>
    <x v="1071"/>
    <n v="-761.31"/>
    <n v="3"/>
    <x v="1"/>
    <x v="1"/>
    <n v="-0.16688075405523892"/>
    <n v="0"/>
    <n v="1"/>
    <x v="3"/>
    <x v="1"/>
  </r>
  <r>
    <x v="1086"/>
    <x v="443"/>
    <x v="4"/>
    <x v="9"/>
    <x v="3"/>
    <x v="9"/>
    <x v="1072"/>
    <n v="-1020.91"/>
    <n v="10"/>
    <x v="2"/>
    <x v="1"/>
    <n v="-2.2321803393388139E-2"/>
    <n v="0"/>
    <n v="1"/>
    <x v="9"/>
    <x v="0"/>
  </r>
  <r>
    <x v="1087"/>
    <x v="168"/>
    <x v="2"/>
    <x v="4"/>
    <x v="3"/>
    <x v="4"/>
    <x v="1073"/>
    <n v="3265.09"/>
    <n v="1"/>
    <x v="2"/>
    <x v="0"/>
    <n v="0.16412435910324721"/>
    <n v="0"/>
    <n v="0"/>
    <x v="5"/>
    <x v="0"/>
  </r>
  <r>
    <x v="1088"/>
    <x v="41"/>
    <x v="3"/>
    <x v="5"/>
    <x v="1"/>
    <x v="8"/>
    <x v="1074"/>
    <n v="-9163.51"/>
    <n v="4"/>
    <x v="1"/>
    <x v="3"/>
    <n v="-0.19315591998482326"/>
    <n v="47441"/>
    <n v="1"/>
    <x v="1"/>
    <x v="0"/>
  </r>
  <r>
    <x v="1089"/>
    <x v="126"/>
    <x v="0"/>
    <x v="7"/>
    <x v="2"/>
    <x v="2"/>
    <x v="1075"/>
    <n v="-1971.99"/>
    <n v="7"/>
    <x v="2"/>
    <x v="2"/>
    <n v="-0.16423669526109769"/>
    <n v="0"/>
    <n v="1"/>
    <x v="9"/>
    <x v="1"/>
  </r>
  <r>
    <x v="1090"/>
    <x v="478"/>
    <x v="1"/>
    <x v="2"/>
    <x v="0"/>
    <x v="5"/>
    <x v="488"/>
    <n v="-1649.85"/>
    <n v="2"/>
    <x v="2"/>
    <x v="0"/>
    <n v="-0.19102118791246961"/>
    <n v="0"/>
    <n v="1"/>
    <x v="11"/>
    <x v="1"/>
  </r>
  <r>
    <x v="1091"/>
    <x v="347"/>
    <x v="4"/>
    <x v="9"/>
    <x v="1"/>
    <x v="8"/>
    <x v="1076"/>
    <n v="191.14"/>
    <n v="4"/>
    <x v="1"/>
    <x v="2"/>
    <n v="8.664551223934723E-2"/>
    <n v="2206"/>
    <n v="0"/>
    <x v="7"/>
    <x v="1"/>
  </r>
  <r>
    <x v="1092"/>
    <x v="520"/>
    <x v="1"/>
    <x v="1"/>
    <x v="1"/>
    <x v="8"/>
    <x v="1077"/>
    <n v="1462.54"/>
    <n v="2"/>
    <x v="2"/>
    <x v="0"/>
    <n v="6.6852859167161854E-2"/>
    <n v="21877"/>
    <n v="0"/>
    <x v="1"/>
    <x v="1"/>
  </r>
  <r>
    <x v="1093"/>
    <x v="37"/>
    <x v="1"/>
    <x v="1"/>
    <x v="1"/>
    <x v="1"/>
    <x v="1078"/>
    <n v="4831.49"/>
    <n v="10"/>
    <x v="1"/>
    <x v="0"/>
    <n v="0.31769397685428719"/>
    <n v="15208"/>
    <n v="0"/>
    <x v="10"/>
    <x v="1"/>
  </r>
  <r>
    <x v="1094"/>
    <x v="571"/>
    <x v="0"/>
    <x v="0"/>
    <x v="2"/>
    <x v="2"/>
    <x v="1079"/>
    <n v="2744.02"/>
    <n v="3"/>
    <x v="0"/>
    <x v="1"/>
    <n v="0.21273121947437787"/>
    <n v="0"/>
    <n v="0"/>
    <x v="8"/>
    <x v="0"/>
  </r>
  <r>
    <x v="1095"/>
    <x v="509"/>
    <x v="2"/>
    <x v="3"/>
    <x v="0"/>
    <x v="5"/>
    <x v="1080"/>
    <n v="1578.48"/>
    <n v="7"/>
    <x v="1"/>
    <x v="3"/>
    <n v="3.4551384480682935E-2"/>
    <n v="0"/>
    <n v="0"/>
    <x v="3"/>
    <x v="1"/>
  </r>
  <r>
    <x v="1096"/>
    <x v="190"/>
    <x v="2"/>
    <x v="4"/>
    <x v="0"/>
    <x v="0"/>
    <x v="1081"/>
    <n v="-2135.9499999999998"/>
    <n v="2"/>
    <x v="2"/>
    <x v="1"/>
    <n v="-4.649434044405746E-2"/>
    <n v="0"/>
    <n v="1"/>
    <x v="7"/>
    <x v="1"/>
  </r>
  <r>
    <x v="1097"/>
    <x v="458"/>
    <x v="3"/>
    <x v="6"/>
    <x v="2"/>
    <x v="2"/>
    <x v="506"/>
    <n v="8698.2199999999993"/>
    <n v="6"/>
    <x v="2"/>
    <x v="2"/>
    <n v="0.2366347461777028"/>
    <n v="0"/>
    <n v="0"/>
    <x v="2"/>
    <x v="0"/>
  </r>
  <r>
    <x v="1098"/>
    <x v="340"/>
    <x v="0"/>
    <x v="0"/>
    <x v="1"/>
    <x v="1"/>
    <x v="1082"/>
    <n v="-4720.8"/>
    <n v="4"/>
    <x v="2"/>
    <x v="2"/>
    <n v="-0.19176212527418962"/>
    <n v="24618"/>
    <n v="1"/>
    <x v="7"/>
    <x v="1"/>
  </r>
  <r>
    <x v="1099"/>
    <x v="572"/>
    <x v="4"/>
    <x v="9"/>
    <x v="2"/>
    <x v="7"/>
    <x v="1083"/>
    <n v="1567.96"/>
    <n v="8"/>
    <x v="0"/>
    <x v="0"/>
    <n v="0.27570951292421314"/>
    <n v="0"/>
    <n v="0"/>
    <x v="9"/>
    <x v="0"/>
  </r>
  <r>
    <x v="1100"/>
    <x v="556"/>
    <x v="0"/>
    <x v="0"/>
    <x v="2"/>
    <x v="3"/>
    <x v="1084"/>
    <n v="-617.02"/>
    <n v="2"/>
    <x v="0"/>
    <x v="0"/>
    <n v="-1.6061954965508263E-2"/>
    <n v="0"/>
    <n v="1"/>
    <x v="5"/>
    <x v="0"/>
  </r>
  <r>
    <x v="1101"/>
    <x v="312"/>
    <x v="1"/>
    <x v="2"/>
    <x v="2"/>
    <x v="3"/>
    <x v="1085"/>
    <n v="-1797.04"/>
    <n v="10"/>
    <x v="2"/>
    <x v="0"/>
    <n v="-0.14484081566857418"/>
    <n v="0"/>
    <n v="1"/>
    <x v="8"/>
    <x v="0"/>
  </r>
  <r>
    <x v="1102"/>
    <x v="509"/>
    <x v="2"/>
    <x v="4"/>
    <x v="0"/>
    <x v="0"/>
    <x v="1086"/>
    <n v="3851.38"/>
    <n v="6"/>
    <x v="2"/>
    <x v="2"/>
    <n v="0.11262332953183028"/>
    <n v="0"/>
    <n v="0"/>
    <x v="3"/>
    <x v="1"/>
  </r>
  <r>
    <x v="1103"/>
    <x v="23"/>
    <x v="3"/>
    <x v="5"/>
    <x v="1"/>
    <x v="1"/>
    <x v="1087"/>
    <n v="1834.58"/>
    <n v="5"/>
    <x v="2"/>
    <x v="1"/>
    <n v="9.4288944852752216E-2"/>
    <n v="19457"/>
    <n v="0"/>
    <x v="3"/>
    <x v="0"/>
  </r>
  <r>
    <x v="1104"/>
    <x v="573"/>
    <x v="2"/>
    <x v="4"/>
    <x v="0"/>
    <x v="5"/>
    <x v="1088"/>
    <n v="4680.1099999999997"/>
    <n v="1"/>
    <x v="2"/>
    <x v="0"/>
    <n v="0.12218013314188747"/>
    <n v="0"/>
    <n v="0"/>
    <x v="4"/>
    <x v="1"/>
  </r>
  <r>
    <x v="1105"/>
    <x v="490"/>
    <x v="1"/>
    <x v="2"/>
    <x v="3"/>
    <x v="11"/>
    <x v="1089"/>
    <n v="718.14"/>
    <n v="3"/>
    <x v="1"/>
    <x v="3"/>
    <n v="2.4468143100511073E-2"/>
    <n v="0"/>
    <n v="0"/>
    <x v="3"/>
    <x v="1"/>
  </r>
  <r>
    <x v="1106"/>
    <x v="356"/>
    <x v="4"/>
    <x v="9"/>
    <x v="1"/>
    <x v="8"/>
    <x v="1090"/>
    <n v="1663.74"/>
    <n v="3"/>
    <x v="2"/>
    <x v="0"/>
    <n v="0.11087904031989337"/>
    <n v="15005"/>
    <n v="0"/>
    <x v="6"/>
    <x v="1"/>
  </r>
  <r>
    <x v="1107"/>
    <x v="392"/>
    <x v="1"/>
    <x v="1"/>
    <x v="0"/>
    <x v="0"/>
    <x v="1091"/>
    <n v="188.21"/>
    <n v="5"/>
    <x v="1"/>
    <x v="2"/>
    <n v="7.0162162162162164E-3"/>
    <n v="0"/>
    <n v="0"/>
    <x v="8"/>
    <x v="0"/>
  </r>
  <r>
    <x v="1108"/>
    <x v="574"/>
    <x v="3"/>
    <x v="6"/>
    <x v="3"/>
    <x v="11"/>
    <x v="1092"/>
    <n v="78.069999999999993"/>
    <n v="4"/>
    <x v="1"/>
    <x v="2"/>
    <n v="2.5317810351537162E-3"/>
    <n v="0"/>
    <n v="0"/>
    <x v="3"/>
    <x v="0"/>
  </r>
  <r>
    <x v="1109"/>
    <x v="401"/>
    <x v="0"/>
    <x v="0"/>
    <x v="0"/>
    <x v="5"/>
    <x v="1093"/>
    <n v="-5457.79"/>
    <n v="5"/>
    <x v="1"/>
    <x v="2"/>
    <n v="-0.19660626801152736"/>
    <n v="0"/>
    <n v="1"/>
    <x v="7"/>
    <x v="0"/>
  </r>
  <r>
    <x v="1110"/>
    <x v="160"/>
    <x v="1"/>
    <x v="1"/>
    <x v="1"/>
    <x v="1"/>
    <x v="1094"/>
    <n v="1661.67"/>
    <n v="7"/>
    <x v="0"/>
    <x v="3"/>
    <n v="6.265015269765864E-2"/>
    <n v="26523"/>
    <n v="0"/>
    <x v="9"/>
    <x v="0"/>
  </r>
  <r>
    <x v="1111"/>
    <x v="483"/>
    <x v="3"/>
    <x v="6"/>
    <x v="0"/>
    <x v="0"/>
    <x v="1095"/>
    <n v="-639.52"/>
    <n v="3"/>
    <x v="1"/>
    <x v="0"/>
    <n v="-2.6320944972630364E-2"/>
    <n v="0"/>
    <n v="1"/>
    <x v="0"/>
    <x v="0"/>
  </r>
  <r>
    <x v="1112"/>
    <x v="340"/>
    <x v="2"/>
    <x v="3"/>
    <x v="2"/>
    <x v="7"/>
    <x v="1096"/>
    <n v="976.45"/>
    <n v="8"/>
    <x v="2"/>
    <x v="1"/>
    <n v="4.4818010740349752E-2"/>
    <n v="0"/>
    <n v="0"/>
    <x v="7"/>
    <x v="1"/>
  </r>
  <r>
    <x v="1113"/>
    <x v="435"/>
    <x v="2"/>
    <x v="3"/>
    <x v="0"/>
    <x v="0"/>
    <x v="1097"/>
    <n v="-2640.82"/>
    <n v="3"/>
    <x v="2"/>
    <x v="0"/>
    <n v="-9.4052995227580316E-2"/>
    <n v="0"/>
    <n v="1"/>
    <x v="1"/>
    <x v="1"/>
  </r>
  <r>
    <x v="1114"/>
    <x v="170"/>
    <x v="1"/>
    <x v="1"/>
    <x v="0"/>
    <x v="0"/>
    <x v="1098"/>
    <n v="-5795.16"/>
    <n v="5"/>
    <x v="0"/>
    <x v="0"/>
    <n v="-0.18941526393201502"/>
    <n v="0"/>
    <n v="1"/>
    <x v="4"/>
    <x v="1"/>
  </r>
  <r>
    <x v="1115"/>
    <x v="357"/>
    <x v="2"/>
    <x v="3"/>
    <x v="2"/>
    <x v="2"/>
    <x v="1099"/>
    <n v="5038.09"/>
    <n v="2"/>
    <x v="0"/>
    <x v="3"/>
    <n v="0.21468828567776027"/>
    <n v="0"/>
    <n v="0"/>
    <x v="8"/>
    <x v="1"/>
  </r>
  <r>
    <x v="1116"/>
    <x v="529"/>
    <x v="3"/>
    <x v="5"/>
    <x v="2"/>
    <x v="7"/>
    <x v="1100"/>
    <n v="-4390.57"/>
    <n v="10"/>
    <x v="0"/>
    <x v="0"/>
    <n v="-0.19502376404743924"/>
    <n v="0"/>
    <n v="1"/>
    <x v="9"/>
    <x v="0"/>
  </r>
  <r>
    <x v="1117"/>
    <x v="552"/>
    <x v="4"/>
    <x v="8"/>
    <x v="1"/>
    <x v="10"/>
    <x v="1101"/>
    <n v="-4648.03"/>
    <n v="4"/>
    <x v="0"/>
    <x v="0"/>
    <n v="-0.15351686098358489"/>
    <n v="30277"/>
    <n v="1"/>
    <x v="9"/>
    <x v="1"/>
  </r>
  <r>
    <x v="1118"/>
    <x v="523"/>
    <x v="4"/>
    <x v="8"/>
    <x v="0"/>
    <x v="6"/>
    <x v="1102"/>
    <n v="-332.2"/>
    <n v="9"/>
    <x v="0"/>
    <x v="2"/>
    <n v="-7.365853658536585E-2"/>
    <n v="0"/>
    <n v="1"/>
    <x v="3"/>
    <x v="1"/>
  </r>
  <r>
    <x v="1119"/>
    <x v="262"/>
    <x v="2"/>
    <x v="3"/>
    <x v="1"/>
    <x v="8"/>
    <x v="1103"/>
    <n v="3096.24"/>
    <n v="7"/>
    <x v="0"/>
    <x v="0"/>
    <n v="0.12153556288271314"/>
    <n v="25476"/>
    <n v="0"/>
    <x v="10"/>
    <x v="0"/>
  </r>
  <r>
    <x v="1120"/>
    <x v="545"/>
    <x v="1"/>
    <x v="1"/>
    <x v="2"/>
    <x v="3"/>
    <x v="1104"/>
    <n v="-3524.35"/>
    <n v="10"/>
    <x v="1"/>
    <x v="3"/>
    <n v="-8.6427730639070083E-2"/>
    <n v="0"/>
    <n v="1"/>
    <x v="1"/>
    <x v="0"/>
  </r>
  <r>
    <x v="1121"/>
    <x v="575"/>
    <x v="4"/>
    <x v="8"/>
    <x v="1"/>
    <x v="10"/>
    <x v="1105"/>
    <n v="11420.88"/>
    <n v="7"/>
    <x v="1"/>
    <x v="1"/>
    <n v="0.25002473784452373"/>
    <n v="45679"/>
    <n v="0"/>
    <x v="6"/>
    <x v="1"/>
  </r>
  <r>
    <x v="1122"/>
    <x v="260"/>
    <x v="4"/>
    <x v="8"/>
    <x v="0"/>
    <x v="0"/>
    <x v="1106"/>
    <n v="5009.01"/>
    <n v="5"/>
    <x v="0"/>
    <x v="3"/>
    <n v="0.20917066855973609"/>
    <n v="0"/>
    <n v="0"/>
    <x v="7"/>
    <x v="1"/>
  </r>
  <r>
    <x v="1123"/>
    <x v="169"/>
    <x v="4"/>
    <x v="8"/>
    <x v="1"/>
    <x v="10"/>
    <x v="1107"/>
    <n v="849.82"/>
    <n v="2"/>
    <x v="1"/>
    <x v="3"/>
    <n v="0.1450947584087417"/>
    <n v="5857"/>
    <n v="0"/>
    <x v="2"/>
    <x v="0"/>
  </r>
  <r>
    <x v="1124"/>
    <x v="484"/>
    <x v="1"/>
    <x v="2"/>
    <x v="3"/>
    <x v="4"/>
    <x v="1108"/>
    <n v="-973.21"/>
    <n v="9"/>
    <x v="0"/>
    <x v="3"/>
    <n v="-4.9102421796165488E-2"/>
    <n v="0"/>
    <n v="1"/>
    <x v="9"/>
    <x v="1"/>
  </r>
  <r>
    <x v="1125"/>
    <x v="441"/>
    <x v="2"/>
    <x v="3"/>
    <x v="0"/>
    <x v="6"/>
    <x v="1109"/>
    <n v="-130.9"/>
    <n v="1"/>
    <x v="2"/>
    <x v="0"/>
    <n v="-3.5012170005616927E-3"/>
    <n v="0"/>
    <n v="1"/>
    <x v="11"/>
    <x v="0"/>
  </r>
  <r>
    <x v="1126"/>
    <x v="122"/>
    <x v="2"/>
    <x v="3"/>
    <x v="0"/>
    <x v="6"/>
    <x v="1110"/>
    <n v="8729.86"/>
    <n v="2"/>
    <x v="1"/>
    <x v="0"/>
    <n v="0.27497354164041832"/>
    <n v="0"/>
    <n v="0"/>
    <x v="3"/>
    <x v="0"/>
  </r>
  <r>
    <x v="1127"/>
    <x v="576"/>
    <x v="1"/>
    <x v="2"/>
    <x v="2"/>
    <x v="7"/>
    <x v="1111"/>
    <n v="9699.58"/>
    <n v="4"/>
    <x v="1"/>
    <x v="3"/>
    <n v="0.23455565497061881"/>
    <n v="0"/>
    <n v="0"/>
    <x v="4"/>
    <x v="1"/>
  </r>
  <r>
    <x v="1128"/>
    <x v="393"/>
    <x v="0"/>
    <x v="7"/>
    <x v="1"/>
    <x v="8"/>
    <x v="1112"/>
    <n v="793.54"/>
    <n v="7"/>
    <x v="1"/>
    <x v="3"/>
    <n v="4.6007653061224486E-2"/>
    <n v="17248"/>
    <n v="0"/>
    <x v="5"/>
    <x v="0"/>
  </r>
  <r>
    <x v="1129"/>
    <x v="281"/>
    <x v="0"/>
    <x v="0"/>
    <x v="1"/>
    <x v="10"/>
    <x v="1113"/>
    <n v="13949.99"/>
    <n v="3"/>
    <x v="1"/>
    <x v="1"/>
    <n v="0.27948050647113032"/>
    <n v="49914"/>
    <n v="0"/>
    <x v="10"/>
    <x v="1"/>
  </r>
  <r>
    <x v="1130"/>
    <x v="577"/>
    <x v="1"/>
    <x v="2"/>
    <x v="0"/>
    <x v="0"/>
    <x v="1114"/>
    <n v="1376.71"/>
    <n v="7"/>
    <x v="1"/>
    <x v="2"/>
    <n v="6.8890612489991995E-2"/>
    <n v="0"/>
    <n v="0"/>
    <x v="1"/>
    <x v="0"/>
  </r>
  <r>
    <x v="1131"/>
    <x v="86"/>
    <x v="2"/>
    <x v="3"/>
    <x v="2"/>
    <x v="3"/>
    <x v="1115"/>
    <n v="2750.52"/>
    <n v="8"/>
    <x v="2"/>
    <x v="1"/>
    <n v="0.15582799841368761"/>
    <n v="0"/>
    <n v="0"/>
    <x v="10"/>
    <x v="0"/>
  </r>
  <r>
    <x v="1132"/>
    <x v="131"/>
    <x v="2"/>
    <x v="4"/>
    <x v="0"/>
    <x v="6"/>
    <x v="1116"/>
    <n v="2051.3200000000002"/>
    <n v="5"/>
    <x v="1"/>
    <x v="1"/>
    <n v="9.0923274677540897E-2"/>
    <n v="0"/>
    <n v="0"/>
    <x v="6"/>
    <x v="0"/>
  </r>
  <r>
    <x v="1133"/>
    <x v="182"/>
    <x v="3"/>
    <x v="6"/>
    <x v="3"/>
    <x v="4"/>
    <x v="1117"/>
    <n v="3450.19"/>
    <n v="6"/>
    <x v="0"/>
    <x v="1"/>
    <n v="0.14511840168243953"/>
    <n v="0"/>
    <n v="0"/>
    <x v="9"/>
    <x v="0"/>
  </r>
  <r>
    <x v="1134"/>
    <x v="57"/>
    <x v="2"/>
    <x v="4"/>
    <x v="3"/>
    <x v="9"/>
    <x v="1118"/>
    <n v="-964.43"/>
    <n v="1"/>
    <x v="1"/>
    <x v="0"/>
    <n v="-8.4237051270853347E-2"/>
    <n v="0"/>
    <n v="1"/>
    <x v="0"/>
    <x v="0"/>
  </r>
  <r>
    <x v="1135"/>
    <x v="578"/>
    <x v="3"/>
    <x v="5"/>
    <x v="2"/>
    <x v="2"/>
    <x v="1119"/>
    <n v="3167.71"/>
    <n v="10"/>
    <x v="0"/>
    <x v="0"/>
    <n v="0.20540202308390612"/>
    <n v="0"/>
    <n v="0"/>
    <x v="1"/>
    <x v="0"/>
  </r>
  <r>
    <x v="1136"/>
    <x v="265"/>
    <x v="0"/>
    <x v="0"/>
    <x v="0"/>
    <x v="0"/>
    <x v="1120"/>
    <n v="-27.3"/>
    <n v="1"/>
    <x v="1"/>
    <x v="0"/>
    <n v="-7.8223495702005735E-2"/>
    <n v="0"/>
    <n v="1"/>
    <x v="10"/>
    <x v="1"/>
  </r>
  <r>
    <x v="1137"/>
    <x v="579"/>
    <x v="3"/>
    <x v="5"/>
    <x v="0"/>
    <x v="5"/>
    <x v="1121"/>
    <n v="660.82"/>
    <n v="10"/>
    <x v="1"/>
    <x v="1"/>
    <n v="7.8296208530805697E-2"/>
    <n v="0"/>
    <n v="0"/>
    <x v="7"/>
    <x v="1"/>
  </r>
  <r>
    <x v="1138"/>
    <x v="6"/>
    <x v="4"/>
    <x v="8"/>
    <x v="1"/>
    <x v="8"/>
    <x v="1122"/>
    <n v="-6137.06"/>
    <n v="8"/>
    <x v="1"/>
    <x v="3"/>
    <n v="-0.16256681942200207"/>
    <n v="37751"/>
    <n v="1"/>
    <x v="2"/>
    <x v="0"/>
  </r>
  <r>
    <x v="1139"/>
    <x v="222"/>
    <x v="0"/>
    <x v="0"/>
    <x v="2"/>
    <x v="2"/>
    <x v="1123"/>
    <n v="139.66"/>
    <n v="3"/>
    <x v="0"/>
    <x v="0"/>
    <n v="1.7207984228684081E-2"/>
    <n v="0"/>
    <n v="0"/>
    <x v="7"/>
    <x v="1"/>
  </r>
  <r>
    <x v="1140"/>
    <x v="580"/>
    <x v="0"/>
    <x v="7"/>
    <x v="0"/>
    <x v="6"/>
    <x v="1124"/>
    <n v="-735.83"/>
    <n v="6"/>
    <x v="1"/>
    <x v="2"/>
    <n v="-5.243568730848714E-2"/>
    <n v="0"/>
    <n v="1"/>
    <x v="4"/>
    <x v="0"/>
  </r>
  <r>
    <x v="1141"/>
    <x v="262"/>
    <x v="3"/>
    <x v="6"/>
    <x v="3"/>
    <x v="11"/>
    <x v="1125"/>
    <n v="-5428.24"/>
    <n v="3"/>
    <x v="2"/>
    <x v="0"/>
    <n v="-0.1159632557145909"/>
    <n v="0"/>
    <n v="1"/>
    <x v="10"/>
    <x v="0"/>
  </r>
  <r>
    <x v="1142"/>
    <x v="400"/>
    <x v="2"/>
    <x v="3"/>
    <x v="1"/>
    <x v="1"/>
    <x v="1126"/>
    <n v="-608.28"/>
    <n v="1"/>
    <x v="1"/>
    <x v="1"/>
    <n v="-3.8564635769986685E-2"/>
    <n v="15773"/>
    <n v="1"/>
    <x v="7"/>
    <x v="0"/>
  </r>
  <r>
    <x v="1143"/>
    <x v="482"/>
    <x v="4"/>
    <x v="8"/>
    <x v="2"/>
    <x v="2"/>
    <x v="1127"/>
    <n v="-3894.46"/>
    <n v="9"/>
    <x v="0"/>
    <x v="2"/>
    <n v="-0.1083088133047807"/>
    <n v="0"/>
    <n v="1"/>
    <x v="5"/>
    <x v="0"/>
  </r>
  <r>
    <x v="1144"/>
    <x v="25"/>
    <x v="0"/>
    <x v="0"/>
    <x v="1"/>
    <x v="10"/>
    <x v="1128"/>
    <n v="890.7"/>
    <n v="7"/>
    <x v="0"/>
    <x v="3"/>
    <n v="2.7749392485513117E-2"/>
    <n v="32098"/>
    <n v="0"/>
    <x v="0"/>
    <x v="0"/>
  </r>
  <r>
    <x v="1145"/>
    <x v="581"/>
    <x v="2"/>
    <x v="3"/>
    <x v="2"/>
    <x v="3"/>
    <x v="1129"/>
    <n v="-562.32000000000005"/>
    <n v="4"/>
    <x v="1"/>
    <x v="0"/>
    <n v="-4.9661750419500134E-2"/>
    <n v="0"/>
    <n v="1"/>
    <x v="0"/>
    <x v="1"/>
  </r>
  <r>
    <x v="1146"/>
    <x v="182"/>
    <x v="2"/>
    <x v="3"/>
    <x v="3"/>
    <x v="9"/>
    <x v="1130"/>
    <n v="-1967.68"/>
    <n v="4"/>
    <x v="0"/>
    <x v="1"/>
    <n v="-7.0216607786461119E-2"/>
    <n v="0"/>
    <n v="1"/>
    <x v="9"/>
    <x v="0"/>
  </r>
  <r>
    <x v="1147"/>
    <x v="582"/>
    <x v="2"/>
    <x v="3"/>
    <x v="3"/>
    <x v="11"/>
    <x v="1131"/>
    <n v="-3235.89"/>
    <n v="7"/>
    <x v="0"/>
    <x v="2"/>
    <n v="-9.925129589301597E-2"/>
    <n v="0"/>
    <n v="1"/>
    <x v="4"/>
    <x v="0"/>
  </r>
  <r>
    <x v="1148"/>
    <x v="583"/>
    <x v="0"/>
    <x v="0"/>
    <x v="0"/>
    <x v="5"/>
    <x v="1132"/>
    <n v="-972.21"/>
    <n v="5"/>
    <x v="1"/>
    <x v="2"/>
    <n v="-2.0623886296139159E-2"/>
    <n v="0"/>
    <n v="1"/>
    <x v="1"/>
    <x v="0"/>
  </r>
  <r>
    <x v="1149"/>
    <x v="360"/>
    <x v="1"/>
    <x v="2"/>
    <x v="2"/>
    <x v="2"/>
    <x v="1133"/>
    <n v="7554.72"/>
    <n v="6"/>
    <x v="1"/>
    <x v="1"/>
    <n v="0.26731962775556423"/>
    <n v="0"/>
    <n v="0"/>
    <x v="5"/>
    <x v="0"/>
  </r>
  <r>
    <x v="1150"/>
    <x v="83"/>
    <x v="2"/>
    <x v="3"/>
    <x v="2"/>
    <x v="2"/>
    <x v="1134"/>
    <n v="5573.07"/>
    <n v="1"/>
    <x v="0"/>
    <x v="3"/>
    <n v="0.13395836838689518"/>
    <n v="0"/>
    <n v="0"/>
    <x v="9"/>
    <x v="0"/>
  </r>
  <r>
    <x v="1151"/>
    <x v="267"/>
    <x v="2"/>
    <x v="4"/>
    <x v="2"/>
    <x v="7"/>
    <x v="1135"/>
    <n v="-6691.8"/>
    <n v="7"/>
    <x v="1"/>
    <x v="3"/>
    <n v="-0.15846831486217675"/>
    <n v="0"/>
    <n v="1"/>
    <x v="7"/>
    <x v="1"/>
  </r>
  <r>
    <x v="1152"/>
    <x v="556"/>
    <x v="3"/>
    <x v="6"/>
    <x v="3"/>
    <x v="11"/>
    <x v="1136"/>
    <n v="7976.34"/>
    <n v="5"/>
    <x v="1"/>
    <x v="0"/>
    <n v="0.312075589811808"/>
    <n v="0"/>
    <n v="0"/>
    <x v="5"/>
    <x v="0"/>
  </r>
  <r>
    <x v="1153"/>
    <x v="584"/>
    <x v="0"/>
    <x v="0"/>
    <x v="2"/>
    <x v="3"/>
    <x v="1137"/>
    <n v="7382.22"/>
    <n v="4"/>
    <x v="0"/>
    <x v="3"/>
    <n v="0.2713153735896211"/>
    <n v="0"/>
    <n v="0"/>
    <x v="6"/>
    <x v="1"/>
  </r>
  <r>
    <x v="1154"/>
    <x v="585"/>
    <x v="1"/>
    <x v="2"/>
    <x v="0"/>
    <x v="0"/>
    <x v="1138"/>
    <n v="-1542.77"/>
    <n v="8"/>
    <x v="2"/>
    <x v="0"/>
    <n v="-8.9586551303640904E-2"/>
    <n v="0"/>
    <n v="1"/>
    <x v="9"/>
    <x v="1"/>
  </r>
  <r>
    <x v="1155"/>
    <x v="239"/>
    <x v="0"/>
    <x v="7"/>
    <x v="0"/>
    <x v="6"/>
    <x v="1139"/>
    <n v="-1358.79"/>
    <n v="7"/>
    <x v="2"/>
    <x v="3"/>
    <n v="-7.1485164141414134E-2"/>
    <n v="0"/>
    <n v="1"/>
    <x v="2"/>
    <x v="1"/>
  </r>
  <r>
    <x v="1156"/>
    <x v="556"/>
    <x v="2"/>
    <x v="4"/>
    <x v="1"/>
    <x v="8"/>
    <x v="1140"/>
    <n v="1387.69"/>
    <n v="5"/>
    <x v="0"/>
    <x v="3"/>
    <n v="0.29855636833046473"/>
    <n v="4648"/>
    <n v="0"/>
    <x v="5"/>
    <x v="0"/>
  </r>
  <r>
    <x v="1157"/>
    <x v="426"/>
    <x v="3"/>
    <x v="6"/>
    <x v="2"/>
    <x v="2"/>
    <x v="1141"/>
    <n v="3065.44"/>
    <n v="3"/>
    <x v="0"/>
    <x v="2"/>
    <n v="0.33218899003034247"/>
    <n v="0"/>
    <n v="0"/>
    <x v="5"/>
    <x v="1"/>
  </r>
  <r>
    <x v="1158"/>
    <x v="586"/>
    <x v="0"/>
    <x v="7"/>
    <x v="3"/>
    <x v="9"/>
    <x v="1142"/>
    <n v="270.27999999999997"/>
    <n v="2"/>
    <x v="0"/>
    <x v="1"/>
    <n v="2.8233573592395277E-2"/>
    <n v="0"/>
    <n v="0"/>
    <x v="3"/>
    <x v="0"/>
  </r>
  <r>
    <x v="1159"/>
    <x v="390"/>
    <x v="0"/>
    <x v="0"/>
    <x v="1"/>
    <x v="1"/>
    <x v="1143"/>
    <n v="-6628.62"/>
    <n v="8"/>
    <x v="1"/>
    <x v="2"/>
    <n v="-0.14965389564942541"/>
    <n v="44293"/>
    <n v="1"/>
    <x v="1"/>
    <x v="0"/>
  </r>
  <r>
    <x v="1160"/>
    <x v="145"/>
    <x v="2"/>
    <x v="3"/>
    <x v="0"/>
    <x v="6"/>
    <x v="1144"/>
    <n v="-3938.78"/>
    <n v="4"/>
    <x v="2"/>
    <x v="0"/>
    <n v="-0.12344177008900589"/>
    <n v="0"/>
    <n v="1"/>
    <x v="3"/>
    <x v="1"/>
  </r>
  <r>
    <x v="1161"/>
    <x v="64"/>
    <x v="2"/>
    <x v="4"/>
    <x v="1"/>
    <x v="8"/>
    <x v="1145"/>
    <n v="13760.41"/>
    <n v="10"/>
    <x v="1"/>
    <x v="2"/>
    <n v="0.32714587989158861"/>
    <n v="42062"/>
    <n v="0"/>
    <x v="11"/>
    <x v="0"/>
  </r>
  <r>
    <x v="1162"/>
    <x v="584"/>
    <x v="3"/>
    <x v="6"/>
    <x v="3"/>
    <x v="9"/>
    <x v="1146"/>
    <n v="335.7"/>
    <n v="5"/>
    <x v="2"/>
    <x v="1"/>
    <n v="8.7172163074526091E-2"/>
    <n v="0"/>
    <n v="0"/>
    <x v="6"/>
    <x v="1"/>
  </r>
  <r>
    <x v="1163"/>
    <x v="516"/>
    <x v="1"/>
    <x v="1"/>
    <x v="1"/>
    <x v="1"/>
    <x v="1147"/>
    <n v="-835.96"/>
    <n v="2"/>
    <x v="0"/>
    <x v="0"/>
    <n v="-3.2582141325953932E-2"/>
    <n v="25657"/>
    <n v="1"/>
    <x v="3"/>
    <x v="1"/>
  </r>
  <r>
    <x v="1164"/>
    <x v="587"/>
    <x v="2"/>
    <x v="4"/>
    <x v="2"/>
    <x v="7"/>
    <x v="1148"/>
    <n v="-92.06"/>
    <n v="5"/>
    <x v="0"/>
    <x v="1"/>
    <n v="-4.2036529680365295E-2"/>
    <n v="0"/>
    <n v="1"/>
    <x v="0"/>
    <x v="0"/>
  </r>
  <r>
    <x v="1165"/>
    <x v="151"/>
    <x v="4"/>
    <x v="9"/>
    <x v="2"/>
    <x v="7"/>
    <x v="1149"/>
    <n v="-1466.58"/>
    <n v="5"/>
    <x v="2"/>
    <x v="0"/>
    <n v="-2.9562185043338036E-2"/>
    <n v="0"/>
    <n v="1"/>
    <x v="8"/>
    <x v="1"/>
  </r>
  <r>
    <x v="1166"/>
    <x v="588"/>
    <x v="0"/>
    <x v="0"/>
    <x v="3"/>
    <x v="11"/>
    <x v="1150"/>
    <n v="-234.34"/>
    <n v="6"/>
    <x v="2"/>
    <x v="1"/>
    <n v="-3.4573620537031571E-2"/>
    <n v="0"/>
    <n v="1"/>
    <x v="11"/>
    <x v="0"/>
  </r>
  <r>
    <x v="1167"/>
    <x v="332"/>
    <x v="4"/>
    <x v="8"/>
    <x v="0"/>
    <x v="6"/>
    <x v="1151"/>
    <n v="-6881.96"/>
    <n v="7"/>
    <x v="1"/>
    <x v="1"/>
    <n v="-0.14005087608620445"/>
    <n v="0"/>
    <n v="1"/>
    <x v="1"/>
    <x v="1"/>
  </r>
  <r>
    <x v="1168"/>
    <x v="415"/>
    <x v="0"/>
    <x v="7"/>
    <x v="1"/>
    <x v="10"/>
    <x v="1152"/>
    <n v="3931.94"/>
    <n v="2"/>
    <x v="2"/>
    <x v="3"/>
    <n v="8.4924944383248019E-2"/>
    <n v="46299"/>
    <n v="0"/>
    <x v="6"/>
    <x v="0"/>
  </r>
  <r>
    <x v="1169"/>
    <x v="63"/>
    <x v="4"/>
    <x v="8"/>
    <x v="1"/>
    <x v="1"/>
    <x v="1153"/>
    <n v="-1453.58"/>
    <n v="4"/>
    <x v="1"/>
    <x v="2"/>
    <n v="-3.5732933454608026E-2"/>
    <n v="40679"/>
    <n v="1"/>
    <x v="4"/>
    <x v="0"/>
  </r>
  <r>
    <x v="1170"/>
    <x v="303"/>
    <x v="4"/>
    <x v="9"/>
    <x v="3"/>
    <x v="9"/>
    <x v="1154"/>
    <n v="70"/>
    <n v="1"/>
    <x v="2"/>
    <x v="3"/>
    <n v="2.5044722719141325E-2"/>
    <n v="0"/>
    <n v="0"/>
    <x v="4"/>
    <x v="0"/>
  </r>
  <r>
    <x v="1171"/>
    <x v="237"/>
    <x v="2"/>
    <x v="4"/>
    <x v="3"/>
    <x v="4"/>
    <x v="1155"/>
    <n v="-1408.63"/>
    <n v="9"/>
    <x v="1"/>
    <x v="2"/>
    <n v="-3.1892546640101431E-2"/>
    <n v="0"/>
    <n v="1"/>
    <x v="0"/>
    <x v="1"/>
  </r>
  <r>
    <x v="1172"/>
    <x v="21"/>
    <x v="0"/>
    <x v="0"/>
    <x v="2"/>
    <x v="3"/>
    <x v="1156"/>
    <n v="604.05999999999995"/>
    <n v="6"/>
    <x v="1"/>
    <x v="0"/>
    <n v="5.4994537509104144E-2"/>
    <n v="0"/>
    <n v="0"/>
    <x v="3"/>
    <x v="1"/>
  </r>
  <r>
    <x v="1173"/>
    <x v="31"/>
    <x v="1"/>
    <x v="2"/>
    <x v="2"/>
    <x v="7"/>
    <x v="1157"/>
    <n v="140.77000000000001"/>
    <n v="9"/>
    <x v="2"/>
    <x v="2"/>
    <n v="2.2635471940826501E-2"/>
    <n v="0"/>
    <n v="0"/>
    <x v="2"/>
    <x v="0"/>
  </r>
  <r>
    <x v="1174"/>
    <x v="589"/>
    <x v="3"/>
    <x v="6"/>
    <x v="0"/>
    <x v="5"/>
    <x v="1158"/>
    <n v="-5486.98"/>
    <n v="3"/>
    <x v="2"/>
    <x v="0"/>
    <n v="-0.18095109322956171"/>
    <n v="0"/>
    <n v="1"/>
    <x v="7"/>
    <x v="1"/>
  </r>
  <r>
    <x v="1175"/>
    <x v="405"/>
    <x v="3"/>
    <x v="5"/>
    <x v="2"/>
    <x v="3"/>
    <x v="1159"/>
    <n v="-2189.41"/>
    <n v="1"/>
    <x v="2"/>
    <x v="3"/>
    <n v="-6.5408239476593077E-2"/>
    <n v="0"/>
    <n v="1"/>
    <x v="2"/>
    <x v="1"/>
  </r>
  <r>
    <x v="1176"/>
    <x v="382"/>
    <x v="3"/>
    <x v="6"/>
    <x v="3"/>
    <x v="11"/>
    <x v="1160"/>
    <n v="-982.4"/>
    <n v="7"/>
    <x v="1"/>
    <x v="0"/>
    <n v="-0.16073298429319371"/>
    <n v="0"/>
    <n v="1"/>
    <x v="8"/>
    <x v="1"/>
  </r>
  <r>
    <x v="1177"/>
    <x v="123"/>
    <x v="2"/>
    <x v="3"/>
    <x v="0"/>
    <x v="0"/>
    <x v="302"/>
    <n v="159.81"/>
    <n v="8"/>
    <x v="2"/>
    <x v="3"/>
    <n v="1.6707788813382123E-2"/>
    <n v="0"/>
    <n v="0"/>
    <x v="9"/>
    <x v="0"/>
  </r>
  <r>
    <x v="1178"/>
    <x v="569"/>
    <x v="2"/>
    <x v="4"/>
    <x v="0"/>
    <x v="5"/>
    <x v="1161"/>
    <n v="13828.12"/>
    <n v="10"/>
    <x v="0"/>
    <x v="1"/>
    <n v="0.3206446227333859"/>
    <n v="0"/>
    <n v="0"/>
    <x v="3"/>
    <x v="0"/>
  </r>
  <r>
    <x v="1179"/>
    <x v="33"/>
    <x v="3"/>
    <x v="6"/>
    <x v="1"/>
    <x v="1"/>
    <x v="1162"/>
    <n v="-177.63"/>
    <n v="7"/>
    <x v="1"/>
    <x v="2"/>
    <n v="-3.808941781923448E-3"/>
    <n v="46635"/>
    <n v="1"/>
    <x v="4"/>
    <x v="0"/>
  </r>
  <r>
    <x v="1180"/>
    <x v="291"/>
    <x v="0"/>
    <x v="0"/>
    <x v="0"/>
    <x v="5"/>
    <x v="1163"/>
    <n v="5769.3"/>
    <n v="2"/>
    <x v="1"/>
    <x v="2"/>
    <n v="0.22525769170701235"/>
    <n v="0"/>
    <n v="0"/>
    <x v="7"/>
    <x v="1"/>
  </r>
  <r>
    <x v="1181"/>
    <x v="473"/>
    <x v="2"/>
    <x v="4"/>
    <x v="1"/>
    <x v="8"/>
    <x v="1164"/>
    <n v="6479.91"/>
    <n v="5"/>
    <x v="2"/>
    <x v="1"/>
    <n v="0.13643064679130873"/>
    <n v="47496"/>
    <n v="0"/>
    <x v="5"/>
    <x v="0"/>
  </r>
  <r>
    <x v="1182"/>
    <x v="590"/>
    <x v="0"/>
    <x v="0"/>
    <x v="0"/>
    <x v="6"/>
    <x v="1165"/>
    <n v="-920.98"/>
    <n v="1"/>
    <x v="1"/>
    <x v="0"/>
    <n v="-2.0473046571079248E-2"/>
    <n v="0"/>
    <n v="1"/>
    <x v="3"/>
    <x v="1"/>
  </r>
  <r>
    <x v="1183"/>
    <x v="398"/>
    <x v="3"/>
    <x v="6"/>
    <x v="3"/>
    <x v="4"/>
    <x v="1166"/>
    <n v="4045.06"/>
    <n v="7"/>
    <x v="2"/>
    <x v="2"/>
    <n v="0.1576775551570905"/>
    <n v="0"/>
    <n v="0"/>
    <x v="11"/>
    <x v="1"/>
  </r>
  <r>
    <x v="1184"/>
    <x v="31"/>
    <x v="2"/>
    <x v="4"/>
    <x v="3"/>
    <x v="9"/>
    <x v="1167"/>
    <n v="14892.42"/>
    <n v="6"/>
    <x v="2"/>
    <x v="0"/>
    <n v="0.30165528975672995"/>
    <n v="0"/>
    <n v="0"/>
    <x v="2"/>
    <x v="0"/>
  </r>
  <r>
    <x v="1185"/>
    <x v="367"/>
    <x v="2"/>
    <x v="3"/>
    <x v="2"/>
    <x v="7"/>
    <x v="1168"/>
    <n v="-2319.0500000000002"/>
    <n v="3"/>
    <x v="1"/>
    <x v="0"/>
    <n v="-0.16836430956875273"/>
    <n v="0"/>
    <n v="1"/>
    <x v="8"/>
    <x v="1"/>
  </r>
  <r>
    <x v="1186"/>
    <x v="591"/>
    <x v="1"/>
    <x v="1"/>
    <x v="2"/>
    <x v="3"/>
    <x v="1169"/>
    <n v="6705.33"/>
    <n v="10"/>
    <x v="2"/>
    <x v="3"/>
    <n v="0.16952343631491126"/>
    <n v="0"/>
    <n v="0"/>
    <x v="0"/>
    <x v="1"/>
  </r>
  <r>
    <x v="1187"/>
    <x v="592"/>
    <x v="3"/>
    <x v="6"/>
    <x v="0"/>
    <x v="0"/>
    <x v="1170"/>
    <n v="-423.67"/>
    <n v="5"/>
    <x v="0"/>
    <x v="0"/>
    <n v="-1.4344675808362959E-2"/>
    <n v="0"/>
    <n v="1"/>
    <x v="0"/>
    <x v="1"/>
  </r>
  <r>
    <x v="1188"/>
    <x v="210"/>
    <x v="2"/>
    <x v="4"/>
    <x v="0"/>
    <x v="5"/>
    <x v="1171"/>
    <n v="10990.28"/>
    <n v="10"/>
    <x v="1"/>
    <x v="0"/>
    <n v="0.27586736614874874"/>
    <n v="0"/>
    <n v="0"/>
    <x v="5"/>
    <x v="0"/>
  </r>
  <r>
    <x v="1189"/>
    <x v="520"/>
    <x v="3"/>
    <x v="6"/>
    <x v="3"/>
    <x v="11"/>
    <x v="1172"/>
    <n v="9615.2199999999993"/>
    <n v="9"/>
    <x v="0"/>
    <x v="2"/>
    <n v="0.22627241492916644"/>
    <n v="0"/>
    <n v="0"/>
    <x v="1"/>
    <x v="1"/>
  </r>
  <r>
    <x v="1190"/>
    <x v="38"/>
    <x v="4"/>
    <x v="9"/>
    <x v="1"/>
    <x v="10"/>
    <x v="796"/>
    <n v="1713.66"/>
    <n v="5"/>
    <x v="2"/>
    <x v="3"/>
    <n v="0.11898764060547147"/>
    <n v="14402"/>
    <n v="0"/>
    <x v="2"/>
    <x v="1"/>
  </r>
  <r>
    <x v="1191"/>
    <x v="582"/>
    <x v="3"/>
    <x v="6"/>
    <x v="2"/>
    <x v="3"/>
    <x v="1173"/>
    <n v="1471.64"/>
    <n v="1"/>
    <x v="2"/>
    <x v="1"/>
    <n v="6.1497701629753453E-2"/>
    <n v="0"/>
    <n v="0"/>
    <x v="4"/>
    <x v="0"/>
  </r>
  <r>
    <x v="1192"/>
    <x v="451"/>
    <x v="2"/>
    <x v="3"/>
    <x v="0"/>
    <x v="0"/>
    <x v="1174"/>
    <n v="-586.86"/>
    <n v="8"/>
    <x v="1"/>
    <x v="1"/>
    <n v="-3.824188713671315E-2"/>
    <n v="0"/>
    <n v="1"/>
    <x v="1"/>
    <x v="1"/>
  </r>
  <r>
    <x v="1193"/>
    <x v="50"/>
    <x v="1"/>
    <x v="2"/>
    <x v="2"/>
    <x v="2"/>
    <x v="1175"/>
    <n v="12435.35"/>
    <n v="10"/>
    <x v="2"/>
    <x v="3"/>
    <n v="0.30762294676429847"/>
    <n v="0"/>
    <n v="0"/>
    <x v="11"/>
    <x v="0"/>
  </r>
  <r>
    <x v="1194"/>
    <x v="89"/>
    <x v="4"/>
    <x v="8"/>
    <x v="0"/>
    <x v="5"/>
    <x v="1176"/>
    <n v="7801.31"/>
    <n v="5"/>
    <x v="2"/>
    <x v="3"/>
    <n v="0.25388277792241604"/>
    <n v="0"/>
    <n v="0"/>
    <x v="1"/>
    <x v="0"/>
  </r>
  <r>
    <x v="1195"/>
    <x v="298"/>
    <x v="3"/>
    <x v="5"/>
    <x v="2"/>
    <x v="3"/>
    <x v="1177"/>
    <n v="-8615.44"/>
    <n v="10"/>
    <x v="0"/>
    <x v="3"/>
    <n v="-0.19249368813816833"/>
    <n v="0"/>
    <n v="1"/>
    <x v="5"/>
    <x v="1"/>
  </r>
  <r>
    <x v="1196"/>
    <x v="593"/>
    <x v="3"/>
    <x v="6"/>
    <x v="2"/>
    <x v="7"/>
    <x v="1178"/>
    <n v="-3403.16"/>
    <n v="5"/>
    <x v="1"/>
    <x v="1"/>
    <n v="-7.2721755668098381E-2"/>
    <n v="0"/>
    <n v="1"/>
    <x v="1"/>
    <x v="1"/>
  </r>
  <r>
    <x v="1197"/>
    <x v="594"/>
    <x v="3"/>
    <x v="6"/>
    <x v="2"/>
    <x v="7"/>
    <x v="1179"/>
    <n v="686.7"/>
    <n v="6"/>
    <x v="2"/>
    <x v="0"/>
    <n v="1.5132883776279256E-2"/>
    <n v="0"/>
    <n v="0"/>
    <x v="10"/>
    <x v="0"/>
  </r>
  <r>
    <x v="1198"/>
    <x v="120"/>
    <x v="4"/>
    <x v="9"/>
    <x v="3"/>
    <x v="11"/>
    <x v="1180"/>
    <n v="8105.57"/>
    <n v="1"/>
    <x v="2"/>
    <x v="1"/>
    <n v="0.22641889438252463"/>
    <n v="0"/>
    <n v="0"/>
    <x v="11"/>
    <x v="1"/>
  </r>
  <r>
    <x v="1199"/>
    <x v="421"/>
    <x v="2"/>
    <x v="4"/>
    <x v="3"/>
    <x v="11"/>
    <x v="1181"/>
    <n v="-19.97"/>
    <n v="8"/>
    <x v="2"/>
    <x v="2"/>
    <n v="-1.1455943093162E-3"/>
    <n v="0"/>
    <n v="1"/>
    <x v="10"/>
    <x v="1"/>
  </r>
  <r>
    <x v="1200"/>
    <x v="385"/>
    <x v="3"/>
    <x v="6"/>
    <x v="0"/>
    <x v="6"/>
    <x v="1182"/>
    <n v="-2924.59"/>
    <n v="5"/>
    <x v="1"/>
    <x v="0"/>
    <n v="-9.1063332918171633E-2"/>
    <n v="0"/>
    <n v="1"/>
    <x v="7"/>
    <x v="1"/>
  </r>
  <r>
    <x v="1201"/>
    <x v="237"/>
    <x v="2"/>
    <x v="3"/>
    <x v="2"/>
    <x v="2"/>
    <x v="1183"/>
    <n v="-4593.3999999999996"/>
    <n v="3"/>
    <x v="0"/>
    <x v="0"/>
    <n v="-9.6408857172840798E-2"/>
    <n v="0"/>
    <n v="1"/>
    <x v="0"/>
    <x v="1"/>
  </r>
  <r>
    <x v="1202"/>
    <x v="2"/>
    <x v="1"/>
    <x v="2"/>
    <x v="2"/>
    <x v="2"/>
    <x v="1184"/>
    <n v="11507.26"/>
    <n v="8"/>
    <x v="1"/>
    <x v="2"/>
    <n v="0.2590208436501148"/>
    <n v="0"/>
    <n v="0"/>
    <x v="2"/>
    <x v="0"/>
  </r>
  <r>
    <x v="1203"/>
    <x v="459"/>
    <x v="1"/>
    <x v="2"/>
    <x v="3"/>
    <x v="4"/>
    <x v="1185"/>
    <n v="2554.75"/>
    <n v="3"/>
    <x v="0"/>
    <x v="3"/>
    <n v="0.10641687841046361"/>
    <n v="0"/>
    <n v="0"/>
    <x v="10"/>
    <x v="1"/>
  </r>
  <r>
    <x v="1204"/>
    <x v="356"/>
    <x v="2"/>
    <x v="3"/>
    <x v="1"/>
    <x v="1"/>
    <x v="1186"/>
    <n v="4740.96"/>
    <n v="7"/>
    <x v="2"/>
    <x v="3"/>
    <n v="0.16501775147928993"/>
    <n v="28730"/>
    <n v="0"/>
    <x v="6"/>
    <x v="1"/>
  </r>
  <r>
    <x v="1205"/>
    <x v="56"/>
    <x v="3"/>
    <x v="6"/>
    <x v="1"/>
    <x v="8"/>
    <x v="1187"/>
    <n v="-412.81"/>
    <n v="7"/>
    <x v="2"/>
    <x v="0"/>
    <n v="-1.870118691673462E-2"/>
    <n v="22074"/>
    <n v="1"/>
    <x v="5"/>
    <x v="1"/>
  </r>
  <r>
    <x v="1206"/>
    <x v="589"/>
    <x v="3"/>
    <x v="6"/>
    <x v="2"/>
    <x v="7"/>
    <x v="1188"/>
    <n v="-923.61"/>
    <n v="6"/>
    <x v="1"/>
    <x v="0"/>
    <n v="-6.1713884805559269E-2"/>
    <n v="0"/>
    <n v="1"/>
    <x v="7"/>
    <x v="1"/>
  </r>
  <r>
    <x v="1207"/>
    <x v="373"/>
    <x v="0"/>
    <x v="0"/>
    <x v="2"/>
    <x v="7"/>
    <x v="1189"/>
    <n v="11262.82"/>
    <n v="10"/>
    <x v="1"/>
    <x v="0"/>
    <n v="0.27059776079957715"/>
    <n v="0"/>
    <n v="0"/>
    <x v="9"/>
    <x v="0"/>
  </r>
  <r>
    <x v="1208"/>
    <x v="374"/>
    <x v="1"/>
    <x v="1"/>
    <x v="3"/>
    <x v="11"/>
    <x v="356"/>
    <n v="414.19"/>
    <n v="3"/>
    <x v="1"/>
    <x v="3"/>
    <n v="0.10571465033180194"/>
    <n v="0"/>
    <n v="0"/>
    <x v="8"/>
    <x v="0"/>
  </r>
  <r>
    <x v="1209"/>
    <x v="167"/>
    <x v="1"/>
    <x v="2"/>
    <x v="3"/>
    <x v="4"/>
    <x v="1190"/>
    <n v="855.23"/>
    <n v="9"/>
    <x v="2"/>
    <x v="1"/>
    <n v="0.11616816082586254"/>
    <n v="0"/>
    <n v="0"/>
    <x v="0"/>
    <x v="1"/>
  </r>
  <r>
    <x v="1210"/>
    <x v="595"/>
    <x v="2"/>
    <x v="3"/>
    <x v="3"/>
    <x v="4"/>
    <x v="1191"/>
    <n v="-1740.8"/>
    <n v="10"/>
    <x v="2"/>
    <x v="2"/>
    <n v="-0.1006708304418228"/>
    <n v="0"/>
    <n v="1"/>
    <x v="10"/>
    <x v="0"/>
  </r>
  <r>
    <x v="1211"/>
    <x v="596"/>
    <x v="4"/>
    <x v="8"/>
    <x v="0"/>
    <x v="6"/>
    <x v="1192"/>
    <n v="35.380000000000003"/>
    <n v="9"/>
    <x v="0"/>
    <x v="3"/>
    <n v="1.8218331616889804E-2"/>
    <n v="0"/>
    <n v="0"/>
    <x v="11"/>
    <x v="0"/>
  </r>
  <r>
    <x v="1212"/>
    <x v="158"/>
    <x v="0"/>
    <x v="0"/>
    <x v="1"/>
    <x v="1"/>
    <x v="1193"/>
    <n v="-5103.83"/>
    <n v="5"/>
    <x v="2"/>
    <x v="3"/>
    <n v="-0.18959953935881718"/>
    <n v="26919"/>
    <n v="1"/>
    <x v="3"/>
    <x v="1"/>
  </r>
  <r>
    <x v="1213"/>
    <x v="69"/>
    <x v="2"/>
    <x v="4"/>
    <x v="0"/>
    <x v="5"/>
    <x v="1194"/>
    <n v="6446.78"/>
    <n v="6"/>
    <x v="0"/>
    <x v="2"/>
    <n v="0.26121474878444084"/>
    <n v="0"/>
    <n v="0"/>
    <x v="9"/>
    <x v="0"/>
  </r>
  <r>
    <x v="1214"/>
    <x v="185"/>
    <x v="1"/>
    <x v="2"/>
    <x v="3"/>
    <x v="11"/>
    <x v="1195"/>
    <n v="-1094.03"/>
    <n v="4"/>
    <x v="1"/>
    <x v="1"/>
    <n v="-6.4098312631825638E-2"/>
    <n v="0"/>
    <n v="1"/>
    <x v="8"/>
    <x v="1"/>
  </r>
  <r>
    <x v="1215"/>
    <x v="597"/>
    <x v="3"/>
    <x v="6"/>
    <x v="3"/>
    <x v="9"/>
    <x v="1196"/>
    <n v="2817.4"/>
    <n v="2"/>
    <x v="2"/>
    <x v="1"/>
    <n v="0.17103138469009896"/>
    <n v="0"/>
    <n v="0"/>
    <x v="1"/>
    <x v="1"/>
  </r>
  <r>
    <x v="1216"/>
    <x v="27"/>
    <x v="1"/>
    <x v="2"/>
    <x v="3"/>
    <x v="9"/>
    <x v="1197"/>
    <n v="-8817.2000000000007"/>
    <n v="8"/>
    <x v="1"/>
    <x v="2"/>
    <n v="-0.18838560806768653"/>
    <n v="0"/>
    <n v="1"/>
    <x v="5"/>
    <x v="1"/>
  </r>
  <r>
    <x v="1217"/>
    <x v="359"/>
    <x v="1"/>
    <x v="2"/>
    <x v="1"/>
    <x v="1"/>
    <x v="1198"/>
    <n v="-3476.41"/>
    <n v="7"/>
    <x v="0"/>
    <x v="0"/>
    <n v="-7.2376957028647562E-2"/>
    <n v="48032"/>
    <n v="1"/>
    <x v="2"/>
    <x v="0"/>
  </r>
  <r>
    <x v="1218"/>
    <x v="589"/>
    <x v="3"/>
    <x v="5"/>
    <x v="2"/>
    <x v="7"/>
    <x v="1199"/>
    <n v="5685.38"/>
    <n v="10"/>
    <x v="1"/>
    <x v="0"/>
    <n v="0.34311285455642726"/>
    <n v="0"/>
    <n v="0"/>
    <x v="7"/>
    <x v="1"/>
  </r>
  <r>
    <x v="1219"/>
    <x v="527"/>
    <x v="2"/>
    <x v="4"/>
    <x v="1"/>
    <x v="10"/>
    <x v="1200"/>
    <n v="2122.6"/>
    <n v="7"/>
    <x v="2"/>
    <x v="2"/>
    <n v="0.12518282613824014"/>
    <n v="16956"/>
    <n v="0"/>
    <x v="11"/>
    <x v="0"/>
  </r>
  <r>
    <x v="1220"/>
    <x v="400"/>
    <x v="0"/>
    <x v="7"/>
    <x v="0"/>
    <x v="5"/>
    <x v="1201"/>
    <n v="167.57"/>
    <n v="9"/>
    <x v="2"/>
    <x v="0"/>
    <n v="2.6141965678627144E-2"/>
    <n v="0"/>
    <n v="0"/>
    <x v="7"/>
    <x v="0"/>
  </r>
  <r>
    <x v="1221"/>
    <x v="598"/>
    <x v="0"/>
    <x v="7"/>
    <x v="2"/>
    <x v="3"/>
    <x v="1202"/>
    <n v="1066.8800000000001"/>
    <n v="9"/>
    <x v="1"/>
    <x v="2"/>
    <n v="0.14462247526094621"/>
    <n v="0"/>
    <n v="0"/>
    <x v="10"/>
    <x v="0"/>
  </r>
  <r>
    <x v="1222"/>
    <x v="585"/>
    <x v="0"/>
    <x v="7"/>
    <x v="0"/>
    <x v="5"/>
    <x v="1203"/>
    <n v="4388.17"/>
    <n v="8"/>
    <x v="0"/>
    <x v="3"/>
    <n v="0.228944018364898"/>
    <n v="0"/>
    <n v="0"/>
    <x v="9"/>
    <x v="1"/>
  </r>
  <r>
    <x v="1223"/>
    <x v="358"/>
    <x v="2"/>
    <x v="4"/>
    <x v="1"/>
    <x v="8"/>
    <x v="1204"/>
    <n v="-8529.5499999999993"/>
    <n v="2"/>
    <x v="0"/>
    <x v="3"/>
    <n v="-0.1921502590673575"/>
    <n v="44390"/>
    <n v="1"/>
    <x v="7"/>
    <x v="1"/>
  </r>
  <r>
    <x v="1224"/>
    <x v="181"/>
    <x v="1"/>
    <x v="2"/>
    <x v="0"/>
    <x v="6"/>
    <x v="1205"/>
    <n v="1501.4"/>
    <n v="10"/>
    <x v="1"/>
    <x v="0"/>
    <n v="0.28867525475870026"/>
    <n v="0"/>
    <n v="0"/>
    <x v="1"/>
    <x v="0"/>
  </r>
  <r>
    <x v="1225"/>
    <x v="469"/>
    <x v="2"/>
    <x v="4"/>
    <x v="0"/>
    <x v="5"/>
    <x v="1206"/>
    <n v="11557.03"/>
    <n v="3"/>
    <x v="0"/>
    <x v="1"/>
    <n v="0.27121538533746364"/>
    <n v="0"/>
    <n v="0"/>
    <x v="5"/>
    <x v="1"/>
  </r>
  <r>
    <x v="1226"/>
    <x v="167"/>
    <x v="4"/>
    <x v="9"/>
    <x v="0"/>
    <x v="6"/>
    <x v="1207"/>
    <n v="4663.37"/>
    <n v="2"/>
    <x v="0"/>
    <x v="1"/>
    <n v="0.13357881470023775"/>
    <n v="0"/>
    <n v="0"/>
    <x v="0"/>
    <x v="1"/>
  </r>
  <r>
    <x v="1227"/>
    <x v="172"/>
    <x v="3"/>
    <x v="6"/>
    <x v="2"/>
    <x v="2"/>
    <x v="1208"/>
    <n v="-5941.8"/>
    <n v="7"/>
    <x v="2"/>
    <x v="2"/>
    <n v="-0.18597183098591549"/>
    <n v="0"/>
    <n v="1"/>
    <x v="6"/>
    <x v="0"/>
  </r>
  <r>
    <x v="1228"/>
    <x v="491"/>
    <x v="2"/>
    <x v="3"/>
    <x v="2"/>
    <x v="2"/>
    <x v="1209"/>
    <n v="11940.47"/>
    <n v="1"/>
    <x v="1"/>
    <x v="0"/>
    <n v="0.33766387647757479"/>
    <n v="0"/>
    <n v="0"/>
    <x v="9"/>
    <x v="1"/>
  </r>
  <r>
    <x v="1229"/>
    <x v="57"/>
    <x v="0"/>
    <x v="7"/>
    <x v="1"/>
    <x v="1"/>
    <x v="1210"/>
    <n v="7003.71"/>
    <n v="4"/>
    <x v="0"/>
    <x v="2"/>
    <n v="0.24603772922082484"/>
    <n v="28466"/>
    <n v="0"/>
    <x v="0"/>
    <x v="0"/>
  </r>
  <r>
    <x v="1230"/>
    <x v="21"/>
    <x v="2"/>
    <x v="3"/>
    <x v="1"/>
    <x v="10"/>
    <x v="1211"/>
    <n v="4673.47"/>
    <n v="5"/>
    <x v="2"/>
    <x v="1"/>
    <n v="0.28453394216133943"/>
    <n v="16425"/>
    <n v="0"/>
    <x v="3"/>
    <x v="1"/>
  </r>
  <r>
    <x v="1231"/>
    <x v="599"/>
    <x v="2"/>
    <x v="4"/>
    <x v="3"/>
    <x v="9"/>
    <x v="1212"/>
    <n v="-844.43"/>
    <n v="8"/>
    <x v="2"/>
    <x v="0"/>
    <n v="-1.9438101376548039E-2"/>
    <n v="0"/>
    <n v="1"/>
    <x v="0"/>
    <x v="0"/>
  </r>
  <r>
    <x v="1232"/>
    <x v="377"/>
    <x v="4"/>
    <x v="8"/>
    <x v="2"/>
    <x v="7"/>
    <x v="1213"/>
    <n v="-502.76"/>
    <n v="10"/>
    <x v="1"/>
    <x v="0"/>
    <n v="-0.12059486687455025"/>
    <n v="0"/>
    <n v="1"/>
    <x v="11"/>
    <x v="0"/>
  </r>
  <r>
    <x v="1233"/>
    <x v="361"/>
    <x v="1"/>
    <x v="1"/>
    <x v="2"/>
    <x v="2"/>
    <x v="635"/>
    <n v="10418.27"/>
    <n v="7"/>
    <x v="1"/>
    <x v="3"/>
    <n v="0.30828756584008998"/>
    <n v="0"/>
    <n v="0"/>
    <x v="4"/>
    <x v="0"/>
  </r>
  <r>
    <x v="1234"/>
    <x v="110"/>
    <x v="3"/>
    <x v="6"/>
    <x v="3"/>
    <x v="11"/>
    <x v="1214"/>
    <n v="-5478.45"/>
    <n v="5"/>
    <x v="0"/>
    <x v="0"/>
    <n v="-0.18423008373406866"/>
    <n v="0"/>
    <n v="1"/>
    <x v="8"/>
    <x v="0"/>
  </r>
  <r>
    <x v="1235"/>
    <x v="213"/>
    <x v="4"/>
    <x v="8"/>
    <x v="1"/>
    <x v="1"/>
    <x v="1215"/>
    <n v="2243.8200000000002"/>
    <n v="3"/>
    <x v="2"/>
    <x v="2"/>
    <n v="0.17737707509881423"/>
    <n v="12650"/>
    <n v="0"/>
    <x v="3"/>
    <x v="0"/>
  </r>
  <r>
    <x v="1236"/>
    <x v="373"/>
    <x v="0"/>
    <x v="7"/>
    <x v="1"/>
    <x v="8"/>
    <x v="1216"/>
    <n v="1107.97"/>
    <n v="7"/>
    <x v="1"/>
    <x v="0"/>
    <n v="2.7117577952910081E-2"/>
    <n v="40858"/>
    <n v="0"/>
    <x v="9"/>
    <x v="0"/>
  </r>
  <r>
    <x v="1237"/>
    <x v="283"/>
    <x v="0"/>
    <x v="0"/>
    <x v="3"/>
    <x v="4"/>
    <x v="1217"/>
    <n v="936.82"/>
    <n v="2"/>
    <x v="2"/>
    <x v="3"/>
    <n v="0.11242289691587665"/>
    <n v="0"/>
    <n v="0"/>
    <x v="10"/>
    <x v="0"/>
  </r>
  <r>
    <x v="1238"/>
    <x v="137"/>
    <x v="0"/>
    <x v="7"/>
    <x v="0"/>
    <x v="5"/>
    <x v="1218"/>
    <n v="-3174.68"/>
    <n v="6"/>
    <x v="2"/>
    <x v="2"/>
    <n v="-8.2943958197256695E-2"/>
    <n v="0"/>
    <n v="1"/>
    <x v="9"/>
    <x v="0"/>
  </r>
  <r>
    <x v="1239"/>
    <x v="541"/>
    <x v="2"/>
    <x v="4"/>
    <x v="3"/>
    <x v="4"/>
    <x v="1219"/>
    <n v="-1916.93"/>
    <n v="5"/>
    <x v="1"/>
    <x v="0"/>
    <n v="-4.3773520277676288E-2"/>
    <n v="0"/>
    <n v="1"/>
    <x v="0"/>
    <x v="0"/>
  </r>
  <r>
    <x v="1240"/>
    <x v="466"/>
    <x v="1"/>
    <x v="2"/>
    <x v="3"/>
    <x v="11"/>
    <x v="1220"/>
    <n v="6955.42"/>
    <n v="2"/>
    <x v="0"/>
    <x v="3"/>
    <n v="0.21701101369692052"/>
    <n v="0"/>
    <n v="0"/>
    <x v="5"/>
    <x v="0"/>
  </r>
  <r>
    <x v="1241"/>
    <x v="340"/>
    <x v="4"/>
    <x v="8"/>
    <x v="3"/>
    <x v="11"/>
    <x v="1221"/>
    <n v="395.9"/>
    <n v="9"/>
    <x v="0"/>
    <x v="2"/>
    <n v="1.3080684596577016E-2"/>
    <n v="0"/>
    <n v="0"/>
    <x v="7"/>
    <x v="1"/>
  </r>
  <r>
    <x v="1242"/>
    <x v="129"/>
    <x v="1"/>
    <x v="2"/>
    <x v="3"/>
    <x v="4"/>
    <x v="1222"/>
    <n v="558.28"/>
    <n v="9"/>
    <x v="1"/>
    <x v="2"/>
    <n v="0.12613646633529146"/>
    <n v="0"/>
    <n v="0"/>
    <x v="5"/>
    <x v="1"/>
  </r>
  <r>
    <x v="1243"/>
    <x v="600"/>
    <x v="1"/>
    <x v="2"/>
    <x v="0"/>
    <x v="0"/>
    <x v="1223"/>
    <n v="589.66"/>
    <n v="2"/>
    <x v="0"/>
    <x v="3"/>
    <n v="0.286660184735051"/>
    <n v="0"/>
    <n v="0"/>
    <x v="6"/>
    <x v="1"/>
  </r>
  <r>
    <x v="1244"/>
    <x v="328"/>
    <x v="0"/>
    <x v="7"/>
    <x v="0"/>
    <x v="0"/>
    <x v="1224"/>
    <n v="-109.26"/>
    <n v="2"/>
    <x v="0"/>
    <x v="3"/>
    <n v="-1.2375127420998982E-2"/>
    <n v="0"/>
    <n v="1"/>
    <x v="6"/>
    <x v="0"/>
  </r>
  <r>
    <x v="1245"/>
    <x v="482"/>
    <x v="1"/>
    <x v="1"/>
    <x v="1"/>
    <x v="10"/>
    <x v="1225"/>
    <n v="-6127.74"/>
    <n v="1"/>
    <x v="2"/>
    <x v="3"/>
    <n v="-0.13414492119089316"/>
    <n v="45680"/>
    <n v="1"/>
    <x v="5"/>
    <x v="0"/>
  </r>
  <r>
    <x v="1246"/>
    <x v="94"/>
    <x v="1"/>
    <x v="2"/>
    <x v="3"/>
    <x v="9"/>
    <x v="1226"/>
    <n v="-1102.3900000000001"/>
    <n v="7"/>
    <x v="0"/>
    <x v="0"/>
    <n v="-3.8576127655107255E-2"/>
    <n v="0"/>
    <n v="1"/>
    <x v="10"/>
    <x v="0"/>
  </r>
  <r>
    <x v="1247"/>
    <x v="388"/>
    <x v="2"/>
    <x v="4"/>
    <x v="2"/>
    <x v="3"/>
    <x v="1227"/>
    <n v="14808.58"/>
    <n v="3"/>
    <x v="1"/>
    <x v="3"/>
    <n v="0.33636751845542306"/>
    <n v="0"/>
    <n v="0"/>
    <x v="1"/>
    <x v="0"/>
  </r>
  <r>
    <x v="1248"/>
    <x v="154"/>
    <x v="1"/>
    <x v="1"/>
    <x v="1"/>
    <x v="1"/>
    <x v="1228"/>
    <n v="11278.59"/>
    <n v="6"/>
    <x v="0"/>
    <x v="1"/>
    <n v="0.3103373414412679"/>
    <n v="36343"/>
    <n v="0"/>
    <x v="1"/>
    <x v="0"/>
  </r>
  <r>
    <x v="1249"/>
    <x v="228"/>
    <x v="3"/>
    <x v="5"/>
    <x v="3"/>
    <x v="9"/>
    <x v="1229"/>
    <n v="11978.61"/>
    <n v="1"/>
    <x v="1"/>
    <x v="2"/>
    <n v="0.31097925699005685"/>
    <n v="0"/>
    <n v="0"/>
    <x v="0"/>
    <x v="0"/>
  </r>
  <r>
    <x v="1250"/>
    <x v="320"/>
    <x v="3"/>
    <x v="6"/>
    <x v="1"/>
    <x v="10"/>
    <x v="1230"/>
    <n v="14475.82"/>
    <n v="10"/>
    <x v="0"/>
    <x v="1"/>
    <n v="0.32422827961565165"/>
    <n v="44647"/>
    <n v="0"/>
    <x v="2"/>
    <x v="1"/>
  </r>
  <r>
    <x v="1251"/>
    <x v="601"/>
    <x v="4"/>
    <x v="8"/>
    <x v="0"/>
    <x v="5"/>
    <x v="1231"/>
    <n v="7044.44"/>
    <n v="1"/>
    <x v="2"/>
    <x v="2"/>
    <n v="0.24626603740604788"/>
    <n v="0"/>
    <n v="0"/>
    <x v="0"/>
    <x v="0"/>
  </r>
  <r>
    <x v="1252"/>
    <x v="485"/>
    <x v="3"/>
    <x v="6"/>
    <x v="2"/>
    <x v="3"/>
    <x v="1232"/>
    <n v="2299.91"/>
    <n v="9"/>
    <x v="2"/>
    <x v="0"/>
    <n v="6.3025046585552996E-2"/>
    <n v="0"/>
    <n v="0"/>
    <x v="8"/>
    <x v="1"/>
  </r>
  <r>
    <x v="1253"/>
    <x v="157"/>
    <x v="2"/>
    <x v="3"/>
    <x v="1"/>
    <x v="8"/>
    <x v="1233"/>
    <n v="6402.67"/>
    <n v="5"/>
    <x v="1"/>
    <x v="0"/>
    <n v="0.16373440057283142"/>
    <n v="39104"/>
    <n v="0"/>
    <x v="6"/>
    <x v="1"/>
  </r>
  <r>
    <x v="1254"/>
    <x v="475"/>
    <x v="3"/>
    <x v="6"/>
    <x v="3"/>
    <x v="9"/>
    <x v="1234"/>
    <n v="1700.89"/>
    <n v="4"/>
    <x v="0"/>
    <x v="0"/>
    <n v="0.11751347243332873"/>
    <n v="0"/>
    <n v="0"/>
    <x v="7"/>
    <x v="1"/>
  </r>
  <r>
    <x v="1255"/>
    <x v="254"/>
    <x v="3"/>
    <x v="5"/>
    <x v="3"/>
    <x v="11"/>
    <x v="1235"/>
    <n v="-2521.09"/>
    <n v="3"/>
    <x v="1"/>
    <x v="0"/>
    <n v="-7.9713219717330128E-2"/>
    <n v="0"/>
    <n v="1"/>
    <x v="5"/>
    <x v="1"/>
  </r>
  <r>
    <x v="1256"/>
    <x v="591"/>
    <x v="1"/>
    <x v="2"/>
    <x v="1"/>
    <x v="1"/>
    <x v="1236"/>
    <n v="4065.71"/>
    <n v="8"/>
    <x v="0"/>
    <x v="3"/>
    <n v="0.34131212222968438"/>
    <n v="11912"/>
    <n v="0"/>
    <x v="0"/>
    <x v="1"/>
  </r>
  <r>
    <x v="1257"/>
    <x v="485"/>
    <x v="1"/>
    <x v="1"/>
    <x v="0"/>
    <x v="6"/>
    <x v="1237"/>
    <n v="-4573.3100000000004"/>
    <n v="2"/>
    <x v="1"/>
    <x v="0"/>
    <n v="-0.13670442996353202"/>
    <n v="0"/>
    <n v="1"/>
    <x v="8"/>
    <x v="1"/>
  </r>
  <r>
    <x v="1258"/>
    <x v="524"/>
    <x v="2"/>
    <x v="3"/>
    <x v="1"/>
    <x v="10"/>
    <x v="1238"/>
    <n v="875.78"/>
    <n v="6"/>
    <x v="1"/>
    <x v="0"/>
    <n v="4.7293444216438059E-2"/>
    <n v="18518"/>
    <n v="0"/>
    <x v="6"/>
    <x v="1"/>
  </r>
  <r>
    <x v="1259"/>
    <x v="186"/>
    <x v="2"/>
    <x v="3"/>
    <x v="2"/>
    <x v="7"/>
    <x v="1239"/>
    <n v="2684.55"/>
    <n v="10"/>
    <x v="2"/>
    <x v="2"/>
    <n v="0.13759866735007689"/>
    <n v="0"/>
    <n v="0"/>
    <x v="10"/>
    <x v="1"/>
  </r>
  <r>
    <x v="1260"/>
    <x v="324"/>
    <x v="4"/>
    <x v="8"/>
    <x v="2"/>
    <x v="2"/>
    <x v="1240"/>
    <n v="6126.96"/>
    <n v="10"/>
    <x v="1"/>
    <x v="0"/>
    <n v="0.17251267034575965"/>
    <n v="0"/>
    <n v="0"/>
    <x v="9"/>
    <x v="1"/>
  </r>
  <r>
    <x v="1261"/>
    <x v="602"/>
    <x v="1"/>
    <x v="1"/>
    <x v="2"/>
    <x v="2"/>
    <x v="1241"/>
    <n v="-6339.92"/>
    <n v="8"/>
    <x v="2"/>
    <x v="1"/>
    <n v="-0.15968365110948796"/>
    <n v="0"/>
    <n v="1"/>
    <x v="11"/>
    <x v="1"/>
  </r>
  <r>
    <x v="1262"/>
    <x v="331"/>
    <x v="3"/>
    <x v="5"/>
    <x v="3"/>
    <x v="4"/>
    <x v="1242"/>
    <n v="1676.57"/>
    <n v="8"/>
    <x v="1"/>
    <x v="0"/>
    <n v="4.6171238158184622E-2"/>
    <n v="0"/>
    <n v="0"/>
    <x v="2"/>
    <x v="1"/>
  </r>
  <r>
    <x v="1263"/>
    <x v="22"/>
    <x v="4"/>
    <x v="9"/>
    <x v="3"/>
    <x v="11"/>
    <x v="1243"/>
    <n v="231.63"/>
    <n v="7"/>
    <x v="0"/>
    <x v="0"/>
    <n v="0.30397637795275589"/>
    <n v="0"/>
    <n v="0"/>
    <x v="11"/>
    <x v="1"/>
  </r>
  <r>
    <x v="1264"/>
    <x v="514"/>
    <x v="0"/>
    <x v="7"/>
    <x v="1"/>
    <x v="1"/>
    <x v="1227"/>
    <n v="8297.7199999999993"/>
    <n v="1"/>
    <x v="0"/>
    <x v="0"/>
    <n v="0.18847745599091423"/>
    <n v="44025"/>
    <n v="0"/>
    <x v="2"/>
    <x v="1"/>
  </r>
  <r>
    <x v="1265"/>
    <x v="603"/>
    <x v="1"/>
    <x v="1"/>
    <x v="1"/>
    <x v="8"/>
    <x v="1244"/>
    <n v="1563.7"/>
    <n v="3"/>
    <x v="0"/>
    <x v="1"/>
    <n v="0.26503389830508478"/>
    <n v="5900"/>
    <n v="0"/>
    <x v="9"/>
    <x v="0"/>
  </r>
  <r>
    <x v="1266"/>
    <x v="406"/>
    <x v="1"/>
    <x v="2"/>
    <x v="1"/>
    <x v="1"/>
    <x v="1245"/>
    <n v="-1990.79"/>
    <n v="3"/>
    <x v="1"/>
    <x v="3"/>
    <n v="-9.7325348325592767E-2"/>
    <n v="20455"/>
    <n v="1"/>
    <x v="0"/>
    <x v="1"/>
  </r>
  <r>
    <x v="1267"/>
    <x v="604"/>
    <x v="3"/>
    <x v="6"/>
    <x v="0"/>
    <x v="0"/>
    <x v="1246"/>
    <n v="4167.29"/>
    <n v="7"/>
    <x v="2"/>
    <x v="3"/>
    <n v="0.27148469055374591"/>
    <n v="0"/>
    <n v="0"/>
    <x v="0"/>
    <x v="0"/>
  </r>
  <r>
    <x v="1268"/>
    <x v="111"/>
    <x v="4"/>
    <x v="8"/>
    <x v="1"/>
    <x v="1"/>
    <x v="1247"/>
    <n v="-1702.9"/>
    <n v="3"/>
    <x v="1"/>
    <x v="3"/>
    <n v="-0.10146576893284873"/>
    <n v="16783"/>
    <n v="1"/>
    <x v="5"/>
    <x v="0"/>
  </r>
  <r>
    <x v="1269"/>
    <x v="265"/>
    <x v="0"/>
    <x v="0"/>
    <x v="3"/>
    <x v="4"/>
    <x v="1248"/>
    <n v="-8261.9500000000007"/>
    <n v="4"/>
    <x v="2"/>
    <x v="0"/>
    <n v="-0.18192517725811425"/>
    <n v="0"/>
    <n v="1"/>
    <x v="10"/>
    <x v="1"/>
  </r>
  <r>
    <x v="1270"/>
    <x v="294"/>
    <x v="3"/>
    <x v="5"/>
    <x v="3"/>
    <x v="4"/>
    <x v="1249"/>
    <n v="-4162.79"/>
    <n v="7"/>
    <x v="0"/>
    <x v="1"/>
    <n v="-0.18286724652960815"/>
    <n v="0"/>
    <n v="1"/>
    <x v="6"/>
    <x v="1"/>
  </r>
  <r>
    <x v="1271"/>
    <x v="127"/>
    <x v="3"/>
    <x v="5"/>
    <x v="1"/>
    <x v="10"/>
    <x v="1250"/>
    <n v="-4386.38"/>
    <n v="1"/>
    <x v="1"/>
    <x v="3"/>
    <n v="-0.15027510363493096"/>
    <n v="29189"/>
    <n v="1"/>
    <x v="7"/>
    <x v="0"/>
  </r>
  <r>
    <x v="1272"/>
    <x v="238"/>
    <x v="0"/>
    <x v="7"/>
    <x v="1"/>
    <x v="1"/>
    <x v="1251"/>
    <n v="-4022.21"/>
    <n v="8"/>
    <x v="2"/>
    <x v="2"/>
    <n v="-9.3270800482330024E-2"/>
    <n v="43124"/>
    <n v="1"/>
    <x v="4"/>
    <x v="1"/>
  </r>
  <r>
    <x v="1273"/>
    <x v="37"/>
    <x v="3"/>
    <x v="6"/>
    <x v="1"/>
    <x v="8"/>
    <x v="1252"/>
    <n v="-1494.85"/>
    <n v="7"/>
    <x v="1"/>
    <x v="0"/>
    <n v="-8.8442196189800024E-2"/>
    <n v="16902"/>
    <n v="1"/>
    <x v="10"/>
    <x v="1"/>
  </r>
  <r>
    <x v="1274"/>
    <x v="556"/>
    <x v="2"/>
    <x v="4"/>
    <x v="3"/>
    <x v="9"/>
    <x v="1253"/>
    <n v="-545.77"/>
    <n v="1"/>
    <x v="2"/>
    <x v="1"/>
    <n v="-5.4506142015380003E-2"/>
    <n v="0"/>
    <n v="1"/>
    <x v="5"/>
    <x v="0"/>
  </r>
  <r>
    <x v="1275"/>
    <x v="550"/>
    <x v="3"/>
    <x v="5"/>
    <x v="1"/>
    <x v="10"/>
    <x v="1254"/>
    <n v="-7291.67"/>
    <n v="9"/>
    <x v="1"/>
    <x v="3"/>
    <n v="-0.1726043318735945"/>
    <n v="42245"/>
    <n v="1"/>
    <x v="3"/>
    <x v="1"/>
  </r>
  <r>
    <x v="1276"/>
    <x v="524"/>
    <x v="0"/>
    <x v="0"/>
    <x v="2"/>
    <x v="3"/>
    <x v="1255"/>
    <n v="1305.5999999999999"/>
    <n v="4"/>
    <x v="1"/>
    <x v="0"/>
    <n v="0.34231777661248031"/>
    <n v="0"/>
    <n v="0"/>
    <x v="6"/>
    <x v="1"/>
  </r>
  <r>
    <x v="1277"/>
    <x v="605"/>
    <x v="2"/>
    <x v="4"/>
    <x v="3"/>
    <x v="4"/>
    <x v="1256"/>
    <n v="14285.27"/>
    <n v="4"/>
    <x v="1"/>
    <x v="1"/>
    <n v="0.29503438732728887"/>
    <n v="0"/>
    <n v="0"/>
    <x v="3"/>
    <x v="1"/>
  </r>
  <r>
    <x v="1278"/>
    <x v="606"/>
    <x v="0"/>
    <x v="7"/>
    <x v="1"/>
    <x v="1"/>
    <x v="1257"/>
    <n v="-2685.24"/>
    <n v="9"/>
    <x v="1"/>
    <x v="3"/>
    <n v="-6.1978995960761681E-2"/>
    <n v="43325"/>
    <n v="1"/>
    <x v="6"/>
    <x v="1"/>
  </r>
  <r>
    <x v="1279"/>
    <x v="4"/>
    <x v="3"/>
    <x v="5"/>
    <x v="0"/>
    <x v="0"/>
    <x v="1258"/>
    <n v="-3971.27"/>
    <n v="1"/>
    <x v="0"/>
    <x v="2"/>
    <n v="-0.15874920051167252"/>
    <n v="0"/>
    <n v="1"/>
    <x v="4"/>
    <x v="0"/>
  </r>
  <r>
    <x v="1280"/>
    <x v="366"/>
    <x v="3"/>
    <x v="6"/>
    <x v="3"/>
    <x v="9"/>
    <x v="1259"/>
    <n v="-120.27"/>
    <n v="3"/>
    <x v="1"/>
    <x v="3"/>
    <n v="-2.9660410860933685E-3"/>
    <n v="0"/>
    <n v="1"/>
    <x v="1"/>
    <x v="0"/>
  </r>
  <r>
    <x v="1281"/>
    <x v="607"/>
    <x v="4"/>
    <x v="9"/>
    <x v="1"/>
    <x v="8"/>
    <x v="1260"/>
    <n v="-3259.46"/>
    <n v="3"/>
    <x v="1"/>
    <x v="2"/>
    <n v="-9.0947292056139967E-2"/>
    <n v="35839"/>
    <n v="1"/>
    <x v="1"/>
    <x v="1"/>
  </r>
  <r>
    <x v="1282"/>
    <x v="376"/>
    <x v="4"/>
    <x v="9"/>
    <x v="0"/>
    <x v="6"/>
    <x v="1261"/>
    <n v="-4515.05"/>
    <n v="9"/>
    <x v="0"/>
    <x v="1"/>
    <n v="-0.10174531278168379"/>
    <n v="0"/>
    <n v="1"/>
    <x v="5"/>
    <x v="0"/>
  </r>
  <r>
    <x v="1283"/>
    <x v="58"/>
    <x v="3"/>
    <x v="6"/>
    <x v="3"/>
    <x v="11"/>
    <x v="1262"/>
    <n v="-2167.67"/>
    <n v="8"/>
    <x v="2"/>
    <x v="0"/>
    <n v="-8.7873763580347014E-2"/>
    <n v="0"/>
    <n v="1"/>
    <x v="8"/>
    <x v="0"/>
  </r>
  <r>
    <x v="1284"/>
    <x v="405"/>
    <x v="4"/>
    <x v="8"/>
    <x v="3"/>
    <x v="9"/>
    <x v="1263"/>
    <n v="2565.0700000000002"/>
    <n v="1"/>
    <x v="0"/>
    <x v="0"/>
    <n v="0.32317878291545926"/>
    <n v="0"/>
    <n v="0"/>
    <x v="2"/>
    <x v="1"/>
  </r>
  <r>
    <x v="1285"/>
    <x v="595"/>
    <x v="1"/>
    <x v="1"/>
    <x v="1"/>
    <x v="8"/>
    <x v="1264"/>
    <n v="10655.81"/>
    <n v="6"/>
    <x v="2"/>
    <x v="1"/>
    <n v="0.33837636150011113"/>
    <n v="31491"/>
    <n v="0"/>
    <x v="10"/>
    <x v="0"/>
  </r>
  <r>
    <x v="1286"/>
    <x v="129"/>
    <x v="1"/>
    <x v="2"/>
    <x v="1"/>
    <x v="8"/>
    <x v="1265"/>
    <n v="6928.49"/>
    <n v="2"/>
    <x v="1"/>
    <x v="2"/>
    <n v="0.29319495577842664"/>
    <n v="23631"/>
    <n v="0"/>
    <x v="5"/>
    <x v="1"/>
  </r>
  <r>
    <x v="1287"/>
    <x v="395"/>
    <x v="0"/>
    <x v="0"/>
    <x v="0"/>
    <x v="5"/>
    <x v="1266"/>
    <n v="11278.38"/>
    <n v="7"/>
    <x v="1"/>
    <x v="0"/>
    <n v="0.34112818341298162"/>
    <n v="0"/>
    <n v="0"/>
    <x v="11"/>
    <x v="1"/>
  </r>
  <r>
    <x v="1288"/>
    <x v="532"/>
    <x v="3"/>
    <x v="6"/>
    <x v="3"/>
    <x v="11"/>
    <x v="1267"/>
    <n v="-3280.89"/>
    <n v="1"/>
    <x v="0"/>
    <x v="3"/>
    <n v="-7.1139660443634942E-2"/>
    <n v="0"/>
    <n v="1"/>
    <x v="1"/>
    <x v="1"/>
  </r>
  <r>
    <x v="1289"/>
    <x v="446"/>
    <x v="1"/>
    <x v="2"/>
    <x v="2"/>
    <x v="2"/>
    <x v="1268"/>
    <n v="2197.46"/>
    <n v="8"/>
    <x v="1"/>
    <x v="1"/>
    <n v="0.23155532139093785"/>
    <n v="0"/>
    <n v="0"/>
    <x v="11"/>
    <x v="1"/>
  </r>
  <r>
    <x v="1290"/>
    <x v="194"/>
    <x v="4"/>
    <x v="9"/>
    <x v="2"/>
    <x v="3"/>
    <x v="1269"/>
    <n v="3967.11"/>
    <n v="4"/>
    <x v="1"/>
    <x v="0"/>
    <n v="0.29754068851721294"/>
    <n v="0"/>
    <n v="0"/>
    <x v="3"/>
    <x v="0"/>
  </r>
  <r>
    <x v="1291"/>
    <x v="453"/>
    <x v="2"/>
    <x v="4"/>
    <x v="3"/>
    <x v="4"/>
    <x v="1270"/>
    <n v="9188.31"/>
    <n v="2"/>
    <x v="1"/>
    <x v="0"/>
    <n v="0.24271740278951817"/>
    <n v="0"/>
    <n v="0"/>
    <x v="5"/>
    <x v="0"/>
  </r>
  <r>
    <x v="1292"/>
    <x v="507"/>
    <x v="1"/>
    <x v="2"/>
    <x v="1"/>
    <x v="10"/>
    <x v="1271"/>
    <n v="1477.87"/>
    <n v="3"/>
    <x v="0"/>
    <x v="1"/>
    <n v="0.30490406436971318"/>
    <n v="4847"/>
    <n v="0"/>
    <x v="1"/>
    <x v="1"/>
  </r>
  <r>
    <x v="1293"/>
    <x v="472"/>
    <x v="3"/>
    <x v="6"/>
    <x v="3"/>
    <x v="9"/>
    <x v="1272"/>
    <n v="10657.56"/>
    <n v="3"/>
    <x v="0"/>
    <x v="2"/>
    <n v="0.31983554408498888"/>
    <n v="0"/>
    <n v="0"/>
    <x v="2"/>
    <x v="0"/>
  </r>
  <r>
    <x v="1294"/>
    <x v="608"/>
    <x v="2"/>
    <x v="3"/>
    <x v="3"/>
    <x v="9"/>
    <x v="1273"/>
    <n v="4149.03"/>
    <n v="2"/>
    <x v="1"/>
    <x v="0"/>
    <n v="0.20868272809576499"/>
    <n v="0"/>
    <n v="0"/>
    <x v="2"/>
    <x v="0"/>
  </r>
  <r>
    <x v="1295"/>
    <x v="463"/>
    <x v="0"/>
    <x v="7"/>
    <x v="3"/>
    <x v="11"/>
    <x v="1274"/>
    <n v="6432.84"/>
    <n v="4"/>
    <x v="0"/>
    <x v="0"/>
    <n v="0.20468499427262316"/>
    <n v="0"/>
    <n v="0"/>
    <x v="6"/>
    <x v="1"/>
  </r>
  <r>
    <x v="1296"/>
    <x v="609"/>
    <x v="3"/>
    <x v="5"/>
    <x v="0"/>
    <x v="0"/>
    <x v="1275"/>
    <n v="-5933.31"/>
    <n v="5"/>
    <x v="1"/>
    <x v="2"/>
    <n v="-0.1641257503250256"/>
    <n v="0"/>
    <n v="1"/>
    <x v="11"/>
    <x v="0"/>
  </r>
  <r>
    <x v="1297"/>
    <x v="610"/>
    <x v="1"/>
    <x v="1"/>
    <x v="0"/>
    <x v="6"/>
    <x v="1276"/>
    <n v="5099.59"/>
    <n v="6"/>
    <x v="1"/>
    <x v="2"/>
    <n v="0.12862810876254857"/>
    <n v="0"/>
    <n v="0"/>
    <x v="4"/>
    <x v="1"/>
  </r>
  <r>
    <x v="1298"/>
    <x v="268"/>
    <x v="4"/>
    <x v="9"/>
    <x v="3"/>
    <x v="11"/>
    <x v="1277"/>
    <n v="-5118.68"/>
    <n v="9"/>
    <x v="1"/>
    <x v="1"/>
    <n v="-0.14920220363191186"/>
    <n v="0"/>
    <n v="1"/>
    <x v="9"/>
    <x v="0"/>
  </r>
  <r>
    <x v="1299"/>
    <x v="602"/>
    <x v="3"/>
    <x v="6"/>
    <x v="0"/>
    <x v="0"/>
    <x v="1278"/>
    <n v="3656.42"/>
    <n v="10"/>
    <x v="1"/>
    <x v="2"/>
    <n v="0.10894198969102882"/>
    <n v="0"/>
    <n v="0"/>
    <x v="11"/>
    <x v="1"/>
  </r>
  <r>
    <x v="1300"/>
    <x v="229"/>
    <x v="2"/>
    <x v="4"/>
    <x v="0"/>
    <x v="5"/>
    <x v="1279"/>
    <n v="-8502.64"/>
    <n v="5"/>
    <x v="2"/>
    <x v="1"/>
    <n v="-0.17755262278650183"/>
    <n v="0"/>
    <n v="1"/>
    <x v="0"/>
    <x v="1"/>
  </r>
  <r>
    <x v="1301"/>
    <x v="364"/>
    <x v="0"/>
    <x v="7"/>
    <x v="0"/>
    <x v="5"/>
    <x v="1280"/>
    <n v="-374.98"/>
    <n v="9"/>
    <x v="0"/>
    <x v="2"/>
    <n v="-2.3487629188850612E-2"/>
    <n v="0"/>
    <n v="1"/>
    <x v="11"/>
    <x v="0"/>
  </r>
  <r>
    <x v="1302"/>
    <x v="134"/>
    <x v="2"/>
    <x v="4"/>
    <x v="2"/>
    <x v="3"/>
    <x v="1281"/>
    <n v="291.57"/>
    <n v="3"/>
    <x v="1"/>
    <x v="3"/>
    <n v="3.2856659905341444E-2"/>
    <n v="0"/>
    <n v="0"/>
    <x v="3"/>
    <x v="1"/>
  </r>
  <r>
    <x v="1303"/>
    <x v="96"/>
    <x v="1"/>
    <x v="1"/>
    <x v="2"/>
    <x v="2"/>
    <x v="1282"/>
    <n v="257.95999999999998"/>
    <n v="9"/>
    <x v="0"/>
    <x v="2"/>
    <n v="5.9750306904778443E-3"/>
    <n v="0"/>
    <n v="0"/>
    <x v="1"/>
    <x v="1"/>
  </r>
  <r>
    <x v="1304"/>
    <x v="155"/>
    <x v="4"/>
    <x v="8"/>
    <x v="2"/>
    <x v="2"/>
    <x v="1283"/>
    <n v="2979.98"/>
    <n v="7"/>
    <x v="1"/>
    <x v="2"/>
    <n v="0.28115671289744315"/>
    <n v="0"/>
    <n v="0"/>
    <x v="8"/>
    <x v="1"/>
  </r>
  <r>
    <x v="1305"/>
    <x v="465"/>
    <x v="1"/>
    <x v="2"/>
    <x v="1"/>
    <x v="10"/>
    <x v="1284"/>
    <n v="878.91"/>
    <n v="7"/>
    <x v="1"/>
    <x v="1"/>
    <n v="6.2298695775446555E-2"/>
    <n v="14108"/>
    <n v="0"/>
    <x v="3"/>
    <x v="1"/>
  </r>
  <r>
    <x v="1306"/>
    <x v="493"/>
    <x v="4"/>
    <x v="9"/>
    <x v="0"/>
    <x v="5"/>
    <x v="1285"/>
    <n v="13595.3"/>
    <n v="1"/>
    <x v="1"/>
    <x v="1"/>
    <n v="0.31717291899962669"/>
    <n v="0"/>
    <n v="0"/>
    <x v="6"/>
    <x v="1"/>
  </r>
  <r>
    <x v="1307"/>
    <x v="231"/>
    <x v="2"/>
    <x v="4"/>
    <x v="2"/>
    <x v="7"/>
    <x v="1286"/>
    <n v="-1386.5"/>
    <n v="4"/>
    <x v="1"/>
    <x v="1"/>
    <n v="-5.1070020995248447E-2"/>
    <n v="0"/>
    <n v="1"/>
    <x v="0"/>
    <x v="0"/>
  </r>
  <r>
    <x v="1308"/>
    <x v="611"/>
    <x v="1"/>
    <x v="1"/>
    <x v="2"/>
    <x v="3"/>
    <x v="1287"/>
    <n v="-964.05"/>
    <n v="7"/>
    <x v="1"/>
    <x v="2"/>
    <n v="-8.1436898124683216E-2"/>
    <n v="0"/>
    <n v="1"/>
    <x v="10"/>
    <x v="0"/>
  </r>
  <r>
    <x v="1309"/>
    <x v="527"/>
    <x v="1"/>
    <x v="1"/>
    <x v="3"/>
    <x v="11"/>
    <x v="1288"/>
    <n v="5052.2700000000004"/>
    <n v="7"/>
    <x v="2"/>
    <x v="1"/>
    <n v="0.11337110672291537"/>
    <n v="0"/>
    <n v="0"/>
    <x v="11"/>
    <x v="0"/>
  </r>
  <r>
    <x v="1310"/>
    <x v="612"/>
    <x v="1"/>
    <x v="1"/>
    <x v="3"/>
    <x v="11"/>
    <x v="1289"/>
    <n v="11226.81"/>
    <n v="6"/>
    <x v="2"/>
    <x v="1"/>
    <n v="0.27361108403197504"/>
    <n v="0"/>
    <n v="0"/>
    <x v="1"/>
    <x v="0"/>
  </r>
  <r>
    <x v="1311"/>
    <x v="613"/>
    <x v="1"/>
    <x v="2"/>
    <x v="3"/>
    <x v="9"/>
    <x v="1290"/>
    <n v="10054.049999999999"/>
    <n v="5"/>
    <x v="0"/>
    <x v="3"/>
    <n v="0.28760369586360773"/>
    <n v="0"/>
    <n v="0"/>
    <x v="0"/>
    <x v="1"/>
  </r>
  <r>
    <x v="1312"/>
    <x v="74"/>
    <x v="2"/>
    <x v="4"/>
    <x v="3"/>
    <x v="11"/>
    <x v="1291"/>
    <n v="12304.98"/>
    <n v="5"/>
    <x v="0"/>
    <x v="2"/>
    <n v="0.33055688381464071"/>
    <n v="0"/>
    <n v="0"/>
    <x v="9"/>
    <x v="1"/>
  </r>
  <r>
    <x v="1313"/>
    <x v="5"/>
    <x v="1"/>
    <x v="2"/>
    <x v="3"/>
    <x v="11"/>
    <x v="1292"/>
    <n v="-4097.49"/>
    <n v="7"/>
    <x v="1"/>
    <x v="3"/>
    <n v="-9.3324147041406638E-2"/>
    <n v="0"/>
    <n v="1"/>
    <x v="5"/>
    <x v="1"/>
  </r>
  <r>
    <x v="1314"/>
    <x v="601"/>
    <x v="4"/>
    <x v="8"/>
    <x v="2"/>
    <x v="2"/>
    <x v="1293"/>
    <n v="-18.05"/>
    <n v="1"/>
    <x v="2"/>
    <x v="1"/>
    <n v="-1.8493852459016392E-2"/>
    <n v="0"/>
    <n v="1"/>
    <x v="0"/>
    <x v="0"/>
  </r>
  <r>
    <x v="1315"/>
    <x v="123"/>
    <x v="2"/>
    <x v="3"/>
    <x v="3"/>
    <x v="4"/>
    <x v="1294"/>
    <n v="3234.18"/>
    <n v="5"/>
    <x v="0"/>
    <x v="2"/>
    <n v="8.9683877766069536E-2"/>
    <n v="0"/>
    <n v="0"/>
    <x v="9"/>
    <x v="0"/>
  </r>
  <r>
    <x v="1316"/>
    <x v="467"/>
    <x v="0"/>
    <x v="7"/>
    <x v="3"/>
    <x v="9"/>
    <x v="1295"/>
    <n v="6964.94"/>
    <n v="3"/>
    <x v="0"/>
    <x v="1"/>
    <n v="0.14062347311675988"/>
    <n v="0"/>
    <n v="0"/>
    <x v="6"/>
    <x v="0"/>
  </r>
  <r>
    <x v="1317"/>
    <x v="386"/>
    <x v="3"/>
    <x v="5"/>
    <x v="2"/>
    <x v="2"/>
    <x v="1296"/>
    <n v="82.4"/>
    <n v="5"/>
    <x v="0"/>
    <x v="0"/>
    <n v="1.4895155459146783E-2"/>
    <n v="0"/>
    <n v="0"/>
    <x v="2"/>
    <x v="1"/>
  </r>
  <r>
    <x v="1318"/>
    <x v="141"/>
    <x v="1"/>
    <x v="1"/>
    <x v="3"/>
    <x v="9"/>
    <x v="1297"/>
    <n v="3888.79"/>
    <n v="9"/>
    <x v="1"/>
    <x v="1"/>
    <n v="0.14955734174294286"/>
    <n v="0"/>
    <n v="0"/>
    <x v="0"/>
    <x v="0"/>
  </r>
  <r>
    <x v="1319"/>
    <x v="291"/>
    <x v="3"/>
    <x v="5"/>
    <x v="2"/>
    <x v="3"/>
    <x v="1298"/>
    <n v="1577.77"/>
    <n v="10"/>
    <x v="1"/>
    <x v="1"/>
    <n v="0.11990044836233756"/>
    <n v="0"/>
    <n v="0"/>
    <x v="7"/>
    <x v="1"/>
  </r>
  <r>
    <x v="1320"/>
    <x v="502"/>
    <x v="1"/>
    <x v="1"/>
    <x v="1"/>
    <x v="10"/>
    <x v="1299"/>
    <n v="169.31"/>
    <n v="3"/>
    <x v="1"/>
    <x v="1"/>
    <n v="7.192438402718776E-2"/>
    <n v="2354"/>
    <n v="0"/>
    <x v="4"/>
    <x v="1"/>
  </r>
  <r>
    <x v="1321"/>
    <x v="557"/>
    <x v="3"/>
    <x v="5"/>
    <x v="0"/>
    <x v="6"/>
    <x v="1300"/>
    <n v="-569.91"/>
    <n v="4"/>
    <x v="0"/>
    <x v="2"/>
    <n v="-7.2167911865265291E-2"/>
    <n v="0"/>
    <n v="1"/>
    <x v="4"/>
    <x v="0"/>
  </r>
  <r>
    <x v="1322"/>
    <x v="233"/>
    <x v="2"/>
    <x v="4"/>
    <x v="0"/>
    <x v="5"/>
    <x v="1301"/>
    <n v="-8451.52"/>
    <n v="7"/>
    <x v="0"/>
    <x v="1"/>
    <n v="-0.18095535809870464"/>
    <n v="0"/>
    <n v="1"/>
    <x v="8"/>
    <x v="0"/>
  </r>
  <r>
    <x v="1323"/>
    <x v="602"/>
    <x v="1"/>
    <x v="2"/>
    <x v="1"/>
    <x v="1"/>
    <x v="453"/>
    <n v="2542.89"/>
    <n v="8"/>
    <x v="1"/>
    <x v="3"/>
    <n v="7.1004663111160743E-2"/>
    <n v="35813"/>
    <n v="0"/>
    <x v="11"/>
    <x v="1"/>
  </r>
  <r>
    <x v="1324"/>
    <x v="133"/>
    <x v="3"/>
    <x v="6"/>
    <x v="0"/>
    <x v="6"/>
    <x v="1302"/>
    <n v="905.16"/>
    <n v="6"/>
    <x v="1"/>
    <x v="2"/>
    <n v="0.10922649933630987"/>
    <n v="0"/>
    <n v="0"/>
    <x v="11"/>
    <x v="1"/>
  </r>
  <r>
    <x v="1325"/>
    <x v="347"/>
    <x v="3"/>
    <x v="5"/>
    <x v="2"/>
    <x v="2"/>
    <x v="275"/>
    <n v="195.24"/>
    <n v="10"/>
    <x v="1"/>
    <x v="3"/>
    <n v="4.234222511385817E-2"/>
    <n v="0"/>
    <n v="0"/>
    <x v="7"/>
    <x v="1"/>
  </r>
  <r>
    <x v="1326"/>
    <x v="457"/>
    <x v="4"/>
    <x v="9"/>
    <x v="2"/>
    <x v="3"/>
    <x v="1303"/>
    <n v="-510.6"/>
    <n v="10"/>
    <x v="1"/>
    <x v="0"/>
    <n v="-9.7275671556486948E-2"/>
    <n v="0"/>
    <n v="1"/>
    <x v="11"/>
    <x v="0"/>
  </r>
  <r>
    <x v="1327"/>
    <x v="209"/>
    <x v="3"/>
    <x v="5"/>
    <x v="1"/>
    <x v="1"/>
    <x v="1304"/>
    <n v="3512.17"/>
    <n v="6"/>
    <x v="2"/>
    <x v="0"/>
    <n v="0.12443472099202835"/>
    <n v="28225"/>
    <n v="0"/>
    <x v="4"/>
    <x v="1"/>
  </r>
  <r>
    <x v="1328"/>
    <x v="265"/>
    <x v="1"/>
    <x v="2"/>
    <x v="3"/>
    <x v="11"/>
    <x v="1305"/>
    <n v="-237.75"/>
    <n v="2"/>
    <x v="0"/>
    <x v="3"/>
    <n v="-4.8689330329715341E-2"/>
    <n v="0"/>
    <n v="1"/>
    <x v="10"/>
    <x v="1"/>
  </r>
  <r>
    <x v="1329"/>
    <x v="287"/>
    <x v="4"/>
    <x v="8"/>
    <x v="2"/>
    <x v="7"/>
    <x v="1306"/>
    <n v="-4140.29"/>
    <n v="1"/>
    <x v="0"/>
    <x v="2"/>
    <n v="-0.16028997289972899"/>
    <n v="0"/>
    <n v="1"/>
    <x v="11"/>
    <x v="1"/>
  </r>
  <r>
    <x v="1330"/>
    <x v="515"/>
    <x v="4"/>
    <x v="8"/>
    <x v="1"/>
    <x v="10"/>
    <x v="1307"/>
    <n v="-5112.08"/>
    <n v="5"/>
    <x v="2"/>
    <x v="3"/>
    <n v="-0.11891323563619446"/>
    <n v="42990"/>
    <n v="1"/>
    <x v="8"/>
    <x v="1"/>
  </r>
  <r>
    <x v="1331"/>
    <x v="492"/>
    <x v="1"/>
    <x v="1"/>
    <x v="2"/>
    <x v="2"/>
    <x v="1308"/>
    <n v="-6661.41"/>
    <n v="6"/>
    <x v="0"/>
    <x v="1"/>
    <n v="-0.15516549812489808"/>
    <n v="0"/>
    <n v="1"/>
    <x v="7"/>
    <x v="1"/>
  </r>
  <r>
    <x v="1332"/>
    <x v="94"/>
    <x v="2"/>
    <x v="4"/>
    <x v="2"/>
    <x v="2"/>
    <x v="1309"/>
    <n v="-2326.14"/>
    <n v="9"/>
    <x v="2"/>
    <x v="0"/>
    <n v="-0.19395814224964561"/>
    <n v="0"/>
    <n v="1"/>
    <x v="10"/>
    <x v="0"/>
  </r>
  <r>
    <x v="1333"/>
    <x v="356"/>
    <x v="4"/>
    <x v="8"/>
    <x v="3"/>
    <x v="11"/>
    <x v="1310"/>
    <n v="-2983.64"/>
    <n v="2"/>
    <x v="0"/>
    <x v="1"/>
    <n v="-0.17331629392971246"/>
    <n v="0"/>
    <n v="1"/>
    <x v="6"/>
    <x v="1"/>
  </r>
  <r>
    <x v="1334"/>
    <x v="504"/>
    <x v="0"/>
    <x v="0"/>
    <x v="3"/>
    <x v="4"/>
    <x v="1311"/>
    <n v="7982.48"/>
    <n v="4"/>
    <x v="2"/>
    <x v="1"/>
    <n v="0.1879690112322509"/>
    <n v="0"/>
    <n v="0"/>
    <x v="9"/>
    <x v="0"/>
  </r>
  <r>
    <x v="1335"/>
    <x v="16"/>
    <x v="0"/>
    <x v="0"/>
    <x v="0"/>
    <x v="0"/>
    <x v="1312"/>
    <n v="2024.95"/>
    <n v="10"/>
    <x v="0"/>
    <x v="0"/>
    <n v="0.21219218275175522"/>
    <n v="0"/>
    <n v="0"/>
    <x v="10"/>
    <x v="1"/>
  </r>
  <r>
    <x v="1336"/>
    <x v="538"/>
    <x v="1"/>
    <x v="1"/>
    <x v="3"/>
    <x v="9"/>
    <x v="1313"/>
    <n v="-1525.32"/>
    <n v="9"/>
    <x v="0"/>
    <x v="2"/>
    <n v="-0.18149928605425986"/>
    <n v="0"/>
    <n v="1"/>
    <x v="6"/>
    <x v="0"/>
  </r>
  <r>
    <x v="1337"/>
    <x v="382"/>
    <x v="2"/>
    <x v="4"/>
    <x v="2"/>
    <x v="7"/>
    <x v="1314"/>
    <n v="-1482.11"/>
    <n v="10"/>
    <x v="2"/>
    <x v="3"/>
    <n v="-2.983433310519747E-2"/>
    <n v="0"/>
    <n v="1"/>
    <x v="8"/>
    <x v="1"/>
  </r>
  <r>
    <x v="1338"/>
    <x v="318"/>
    <x v="4"/>
    <x v="8"/>
    <x v="0"/>
    <x v="6"/>
    <x v="1315"/>
    <n v="1859.13"/>
    <n v="9"/>
    <x v="2"/>
    <x v="3"/>
    <n v="0.24175942782834853"/>
    <n v="0"/>
    <n v="0"/>
    <x v="3"/>
    <x v="0"/>
  </r>
  <r>
    <x v="1339"/>
    <x v="614"/>
    <x v="4"/>
    <x v="9"/>
    <x v="2"/>
    <x v="7"/>
    <x v="1316"/>
    <n v="627.44000000000005"/>
    <n v="10"/>
    <x v="0"/>
    <x v="2"/>
    <n v="0.3240909090909091"/>
    <n v="0"/>
    <n v="0"/>
    <x v="11"/>
    <x v="1"/>
  </r>
  <r>
    <x v="1340"/>
    <x v="615"/>
    <x v="2"/>
    <x v="4"/>
    <x v="3"/>
    <x v="11"/>
    <x v="1317"/>
    <n v="-282.11"/>
    <n v="10"/>
    <x v="1"/>
    <x v="1"/>
    <n v="-3.2289115256953188E-2"/>
    <n v="0"/>
    <n v="1"/>
    <x v="10"/>
    <x v="0"/>
  </r>
  <r>
    <x v="1341"/>
    <x v="123"/>
    <x v="0"/>
    <x v="0"/>
    <x v="2"/>
    <x v="3"/>
    <x v="1185"/>
    <n v="643.96"/>
    <n v="8"/>
    <x v="0"/>
    <x v="2"/>
    <n v="2.6823843045778315E-2"/>
    <n v="0"/>
    <n v="0"/>
    <x v="9"/>
    <x v="0"/>
  </r>
  <r>
    <x v="1342"/>
    <x v="407"/>
    <x v="3"/>
    <x v="6"/>
    <x v="0"/>
    <x v="0"/>
    <x v="1318"/>
    <n v="2382.64"/>
    <n v="8"/>
    <x v="0"/>
    <x v="0"/>
    <n v="0.14586996449124526"/>
    <n v="0"/>
    <n v="0"/>
    <x v="9"/>
    <x v="0"/>
  </r>
  <r>
    <x v="1343"/>
    <x v="616"/>
    <x v="3"/>
    <x v="5"/>
    <x v="3"/>
    <x v="11"/>
    <x v="1319"/>
    <n v="-2587.5100000000002"/>
    <n v="2"/>
    <x v="0"/>
    <x v="0"/>
    <n v="-0.15834465454990515"/>
    <n v="0"/>
    <n v="1"/>
    <x v="2"/>
    <x v="0"/>
  </r>
  <r>
    <x v="1344"/>
    <x v="21"/>
    <x v="3"/>
    <x v="6"/>
    <x v="1"/>
    <x v="10"/>
    <x v="1320"/>
    <n v="-56.4"/>
    <n v="9"/>
    <x v="2"/>
    <x v="1"/>
    <n v="-1.0775697363393198E-2"/>
    <n v="5234"/>
    <n v="1"/>
    <x v="3"/>
    <x v="1"/>
  </r>
  <r>
    <x v="1345"/>
    <x v="454"/>
    <x v="0"/>
    <x v="7"/>
    <x v="0"/>
    <x v="5"/>
    <x v="1321"/>
    <n v="671"/>
    <n v="8"/>
    <x v="0"/>
    <x v="2"/>
    <n v="3.240293606335716E-2"/>
    <n v="0"/>
    <n v="0"/>
    <x v="11"/>
    <x v="1"/>
  </r>
  <r>
    <x v="1346"/>
    <x v="617"/>
    <x v="1"/>
    <x v="2"/>
    <x v="3"/>
    <x v="4"/>
    <x v="1322"/>
    <n v="-763.27"/>
    <n v="1"/>
    <x v="2"/>
    <x v="2"/>
    <n v="-1.8233003678754002E-2"/>
    <n v="0"/>
    <n v="1"/>
    <x v="11"/>
    <x v="0"/>
  </r>
  <r>
    <x v="1347"/>
    <x v="285"/>
    <x v="4"/>
    <x v="9"/>
    <x v="1"/>
    <x v="8"/>
    <x v="1323"/>
    <n v="-2216.41"/>
    <n v="3"/>
    <x v="1"/>
    <x v="0"/>
    <n v="-8.8553677733828759E-2"/>
    <n v="25029"/>
    <n v="1"/>
    <x v="2"/>
    <x v="1"/>
  </r>
  <r>
    <x v="1348"/>
    <x v="231"/>
    <x v="0"/>
    <x v="0"/>
    <x v="3"/>
    <x v="11"/>
    <x v="1324"/>
    <n v="94.36"/>
    <n v="10"/>
    <x v="1"/>
    <x v="1"/>
    <n v="2.1331524810670284E-3"/>
    <n v="0"/>
    <n v="0"/>
    <x v="0"/>
    <x v="0"/>
  </r>
  <r>
    <x v="1349"/>
    <x v="434"/>
    <x v="1"/>
    <x v="2"/>
    <x v="3"/>
    <x v="11"/>
    <x v="1325"/>
    <n v="7948.15"/>
    <n v="2"/>
    <x v="0"/>
    <x v="2"/>
    <n v="0.24514681389180185"/>
    <n v="0"/>
    <n v="0"/>
    <x v="6"/>
    <x v="1"/>
  </r>
  <r>
    <x v="1350"/>
    <x v="150"/>
    <x v="0"/>
    <x v="0"/>
    <x v="1"/>
    <x v="8"/>
    <x v="1326"/>
    <n v="10666.43"/>
    <n v="6"/>
    <x v="0"/>
    <x v="3"/>
    <n v="0.29341264819959839"/>
    <n v="36353"/>
    <n v="0"/>
    <x v="10"/>
    <x v="0"/>
  </r>
  <r>
    <x v="1351"/>
    <x v="262"/>
    <x v="2"/>
    <x v="3"/>
    <x v="1"/>
    <x v="8"/>
    <x v="1327"/>
    <n v="716.39"/>
    <n v="2"/>
    <x v="1"/>
    <x v="3"/>
    <n v="0.18307947866087401"/>
    <n v="3913"/>
    <n v="0"/>
    <x v="10"/>
    <x v="0"/>
  </r>
  <r>
    <x v="1352"/>
    <x v="583"/>
    <x v="1"/>
    <x v="1"/>
    <x v="2"/>
    <x v="7"/>
    <x v="1328"/>
    <n v="-697.21"/>
    <n v="6"/>
    <x v="2"/>
    <x v="3"/>
    <n v="-3.6656677181913774E-2"/>
    <n v="0"/>
    <n v="1"/>
    <x v="1"/>
    <x v="0"/>
  </r>
  <r>
    <x v="1353"/>
    <x v="464"/>
    <x v="0"/>
    <x v="7"/>
    <x v="3"/>
    <x v="4"/>
    <x v="1329"/>
    <n v="3044.08"/>
    <n v="5"/>
    <x v="1"/>
    <x v="2"/>
    <n v="0.17948584905660378"/>
    <n v="0"/>
    <n v="0"/>
    <x v="3"/>
    <x v="0"/>
  </r>
  <r>
    <x v="1354"/>
    <x v="603"/>
    <x v="0"/>
    <x v="7"/>
    <x v="2"/>
    <x v="3"/>
    <x v="1330"/>
    <n v="11730.49"/>
    <n v="1"/>
    <x v="0"/>
    <x v="3"/>
    <n v="0.28811932013557989"/>
    <n v="0"/>
    <n v="0"/>
    <x v="9"/>
    <x v="0"/>
  </r>
  <r>
    <x v="1355"/>
    <x v="317"/>
    <x v="2"/>
    <x v="4"/>
    <x v="1"/>
    <x v="1"/>
    <x v="1331"/>
    <n v="-2246.1"/>
    <n v="1"/>
    <x v="1"/>
    <x v="3"/>
    <n v="-0.13534799638445313"/>
    <n v="16595"/>
    <n v="1"/>
    <x v="6"/>
    <x v="1"/>
  </r>
  <r>
    <x v="1356"/>
    <x v="618"/>
    <x v="0"/>
    <x v="7"/>
    <x v="3"/>
    <x v="9"/>
    <x v="1332"/>
    <n v="-1640.76"/>
    <n v="1"/>
    <x v="0"/>
    <x v="3"/>
    <n v="-8.8546141392336755E-2"/>
    <n v="0"/>
    <n v="1"/>
    <x v="7"/>
    <x v="0"/>
  </r>
  <r>
    <x v="1357"/>
    <x v="149"/>
    <x v="1"/>
    <x v="2"/>
    <x v="2"/>
    <x v="3"/>
    <x v="1333"/>
    <n v="1336.13"/>
    <n v="5"/>
    <x v="0"/>
    <x v="3"/>
    <n v="0.14435285220397581"/>
    <n v="0"/>
    <n v="0"/>
    <x v="8"/>
    <x v="1"/>
  </r>
  <r>
    <x v="1358"/>
    <x v="619"/>
    <x v="1"/>
    <x v="2"/>
    <x v="2"/>
    <x v="2"/>
    <x v="1334"/>
    <n v="1667.31"/>
    <n v="10"/>
    <x v="0"/>
    <x v="2"/>
    <n v="0.31879732313575526"/>
    <n v="0"/>
    <n v="0"/>
    <x v="2"/>
    <x v="0"/>
  </r>
  <r>
    <x v="1359"/>
    <x v="398"/>
    <x v="1"/>
    <x v="1"/>
    <x v="0"/>
    <x v="0"/>
    <x v="1335"/>
    <n v="9657.7900000000009"/>
    <n v="3"/>
    <x v="2"/>
    <x v="3"/>
    <n v="0.30092197918614072"/>
    <n v="0"/>
    <n v="0"/>
    <x v="11"/>
    <x v="1"/>
  </r>
  <r>
    <x v="1360"/>
    <x v="153"/>
    <x v="3"/>
    <x v="6"/>
    <x v="3"/>
    <x v="4"/>
    <x v="1336"/>
    <n v="-1435.97"/>
    <n v="6"/>
    <x v="2"/>
    <x v="3"/>
    <n v="-5.3469243372058384E-2"/>
    <n v="0"/>
    <n v="1"/>
    <x v="5"/>
    <x v="0"/>
  </r>
  <r>
    <x v="1361"/>
    <x v="620"/>
    <x v="0"/>
    <x v="7"/>
    <x v="0"/>
    <x v="6"/>
    <x v="1337"/>
    <n v="-313.32"/>
    <n v="8"/>
    <x v="1"/>
    <x v="1"/>
    <n v="-6.8922129344478666E-2"/>
    <n v="0"/>
    <n v="1"/>
    <x v="7"/>
    <x v="0"/>
  </r>
  <r>
    <x v="1362"/>
    <x v="572"/>
    <x v="0"/>
    <x v="7"/>
    <x v="0"/>
    <x v="0"/>
    <x v="1338"/>
    <n v="-1516.34"/>
    <n v="3"/>
    <x v="1"/>
    <x v="0"/>
    <n v="-3.310786026200873E-2"/>
    <n v="0"/>
    <n v="1"/>
    <x v="9"/>
    <x v="0"/>
  </r>
  <r>
    <x v="1363"/>
    <x v="621"/>
    <x v="3"/>
    <x v="5"/>
    <x v="1"/>
    <x v="1"/>
    <x v="1339"/>
    <n v="-1611.9"/>
    <n v="4"/>
    <x v="1"/>
    <x v="3"/>
    <n v="-0.12826450226784436"/>
    <n v="12567"/>
    <n v="1"/>
    <x v="11"/>
    <x v="1"/>
  </r>
  <r>
    <x v="1364"/>
    <x v="307"/>
    <x v="2"/>
    <x v="3"/>
    <x v="2"/>
    <x v="2"/>
    <x v="1340"/>
    <n v="-5611.64"/>
    <n v="4"/>
    <x v="2"/>
    <x v="3"/>
    <n v="-0.15349124726477026"/>
    <n v="0"/>
    <n v="1"/>
    <x v="11"/>
    <x v="1"/>
  </r>
  <r>
    <x v="1365"/>
    <x v="622"/>
    <x v="1"/>
    <x v="2"/>
    <x v="0"/>
    <x v="5"/>
    <x v="1341"/>
    <n v="-3625.71"/>
    <n v="8"/>
    <x v="2"/>
    <x v="0"/>
    <n v="-7.4773866237703393E-2"/>
    <n v="0"/>
    <n v="1"/>
    <x v="7"/>
    <x v="0"/>
  </r>
  <r>
    <x v="1366"/>
    <x v="623"/>
    <x v="2"/>
    <x v="4"/>
    <x v="3"/>
    <x v="11"/>
    <x v="1342"/>
    <n v="4354.51"/>
    <n v="4"/>
    <x v="2"/>
    <x v="3"/>
    <n v="0.13086824547694897"/>
    <n v="0"/>
    <n v="0"/>
    <x v="7"/>
    <x v="0"/>
  </r>
  <r>
    <x v="1367"/>
    <x v="206"/>
    <x v="3"/>
    <x v="5"/>
    <x v="3"/>
    <x v="11"/>
    <x v="1343"/>
    <n v="7568.57"/>
    <n v="8"/>
    <x v="1"/>
    <x v="0"/>
    <n v="0.21034907312192544"/>
    <n v="0"/>
    <n v="0"/>
    <x v="3"/>
    <x v="1"/>
  </r>
  <r>
    <x v="1368"/>
    <x v="330"/>
    <x v="0"/>
    <x v="0"/>
    <x v="1"/>
    <x v="10"/>
    <x v="108"/>
    <n v="1859.53"/>
    <n v="5"/>
    <x v="0"/>
    <x v="1"/>
    <n v="0.32743969008628276"/>
    <n v="5679"/>
    <n v="0"/>
    <x v="10"/>
    <x v="0"/>
  </r>
  <r>
    <x v="1369"/>
    <x v="342"/>
    <x v="1"/>
    <x v="1"/>
    <x v="2"/>
    <x v="2"/>
    <x v="1344"/>
    <n v="14446.19"/>
    <n v="5"/>
    <x v="0"/>
    <x v="3"/>
    <n v="0.32226537577799097"/>
    <n v="0"/>
    <n v="0"/>
    <x v="10"/>
    <x v="1"/>
  </r>
  <r>
    <x v="1370"/>
    <x v="354"/>
    <x v="2"/>
    <x v="4"/>
    <x v="2"/>
    <x v="7"/>
    <x v="1345"/>
    <n v="3467.15"/>
    <n v="2"/>
    <x v="0"/>
    <x v="3"/>
    <n v="0.251133565116616"/>
    <n v="0"/>
    <n v="0"/>
    <x v="3"/>
    <x v="1"/>
  </r>
  <r>
    <x v="1371"/>
    <x v="585"/>
    <x v="0"/>
    <x v="0"/>
    <x v="1"/>
    <x v="1"/>
    <x v="1346"/>
    <n v="-3562.3"/>
    <n v="3"/>
    <x v="2"/>
    <x v="2"/>
    <n v="-7.1959841628959284E-2"/>
    <n v="49504"/>
    <n v="1"/>
    <x v="9"/>
    <x v="1"/>
  </r>
  <r>
    <x v="1372"/>
    <x v="36"/>
    <x v="1"/>
    <x v="1"/>
    <x v="0"/>
    <x v="0"/>
    <x v="1347"/>
    <n v="108.33"/>
    <n v="1"/>
    <x v="0"/>
    <x v="2"/>
    <n v="2.6656003937007875E-2"/>
    <n v="0"/>
    <n v="0"/>
    <x v="4"/>
    <x v="1"/>
  </r>
  <r>
    <x v="1373"/>
    <x v="312"/>
    <x v="3"/>
    <x v="6"/>
    <x v="0"/>
    <x v="6"/>
    <x v="1348"/>
    <n v="-3017.96"/>
    <n v="7"/>
    <x v="1"/>
    <x v="3"/>
    <n v="-0.13192114350657866"/>
    <n v="0"/>
    <n v="1"/>
    <x v="8"/>
    <x v="0"/>
  </r>
  <r>
    <x v="1374"/>
    <x v="42"/>
    <x v="1"/>
    <x v="1"/>
    <x v="0"/>
    <x v="6"/>
    <x v="1349"/>
    <n v="1657.6"/>
    <n v="10"/>
    <x v="0"/>
    <x v="3"/>
    <n v="0.11836618109111682"/>
    <n v="0"/>
    <n v="0"/>
    <x v="4"/>
    <x v="0"/>
  </r>
  <r>
    <x v="1375"/>
    <x v="184"/>
    <x v="4"/>
    <x v="9"/>
    <x v="2"/>
    <x v="3"/>
    <x v="1350"/>
    <n v="-2597.4299999999998"/>
    <n v="3"/>
    <x v="1"/>
    <x v="3"/>
    <n v="-7.9255179568547274E-2"/>
    <n v="0"/>
    <n v="1"/>
    <x v="9"/>
    <x v="1"/>
  </r>
  <r>
    <x v="1376"/>
    <x v="531"/>
    <x v="4"/>
    <x v="8"/>
    <x v="1"/>
    <x v="10"/>
    <x v="1351"/>
    <n v="-80.849999999999994"/>
    <n v="10"/>
    <x v="2"/>
    <x v="2"/>
    <n v="-5.5316091954022983E-3"/>
    <n v="14616"/>
    <n v="1"/>
    <x v="2"/>
    <x v="1"/>
  </r>
  <r>
    <x v="1377"/>
    <x v="624"/>
    <x v="3"/>
    <x v="5"/>
    <x v="1"/>
    <x v="8"/>
    <x v="1352"/>
    <n v="-1821.61"/>
    <n v="2"/>
    <x v="2"/>
    <x v="1"/>
    <n v="-0.14387568122581154"/>
    <n v="12661"/>
    <n v="1"/>
    <x v="6"/>
    <x v="0"/>
  </r>
  <r>
    <x v="1378"/>
    <x v="264"/>
    <x v="4"/>
    <x v="9"/>
    <x v="1"/>
    <x v="10"/>
    <x v="1353"/>
    <n v="15.89"/>
    <n v="6"/>
    <x v="1"/>
    <x v="2"/>
    <n v="1.3263772954924875E-2"/>
    <n v="1198"/>
    <n v="0"/>
    <x v="10"/>
    <x v="0"/>
  </r>
  <r>
    <x v="1379"/>
    <x v="599"/>
    <x v="4"/>
    <x v="9"/>
    <x v="2"/>
    <x v="3"/>
    <x v="1354"/>
    <n v="-2335.5500000000002"/>
    <n v="1"/>
    <x v="1"/>
    <x v="1"/>
    <n v="-6.5344692518605571E-2"/>
    <n v="0"/>
    <n v="1"/>
    <x v="0"/>
    <x v="0"/>
  </r>
  <r>
    <x v="1380"/>
    <x v="281"/>
    <x v="0"/>
    <x v="7"/>
    <x v="0"/>
    <x v="0"/>
    <x v="1355"/>
    <n v="77.319999999999993"/>
    <n v="5"/>
    <x v="1"/>
    <x v="3"/>
    <n v="1.8707960319380594E-2"/>
    <n v="0"/>
    <n v="0"/>
    <x v="10"/>
    <x v="1"/>
  </r>
  <r>
    <x v="1381"/>
    <x v="528"/>
    <x v="1"/>
    <x v="2"/>
    <x v="0"/>
    <x v="0"/>
    <x v="1356"/>
    <n v="12.28"/>
    <n v="7"/>
    <x v="0"/>
    <x v="2"/>
    <n v="8.7234495986360727E-4"/>
    <n v="0"/>
    <n v="0"/>
    <x v="9"/>
    <x v="1"/>
  </r>
  <r>
    <x v="1382"/>
    <x v="200"/>
    <x v="1"/>
    <x v="2"/>
    <x v="0"/>
    <x v="6"/>
    <x v="1357"/>
    <n v="4464.6400000000003"/>
    <n v="2"/>
    <x v="1"/>
    <x v="1"/>
    <n v="9.7169347291444497E-2"/>
    <n v="0"/>
    <n v="0"/>
    <x v="2"/>
    <x v="1"/>
  </r>
  <r>
    <x v="1383"/>
    <x v="461"/>
    <x v="0"/>
    <x v="7"/>
    <x v="1"/>
    <x v="8"/>
    <x v="1358"/>
    <n v="-766.48"/>
    <n v="4"/>
    <x v="0"/>
    <x v="2"/>
    <n v="-9.2850393700787404E-2"/>
    <n v="8255"/>
    <n v="1"/>
    <x v="2"/>
    <x v="1"/>
  </r>
  <r>
    <x v="1384"/>
    <x v="372"/>
    <x v="2"/>
    <x v="4"/>
    <x v="1"/>
    <x v="10"/>
    <x v="1359"/>
    <n v="3322.86"/>
    <n v="9"/>
    <x v="2"/>
    <x v="0"/>
    <n v="0.12174770087568242"/>
    <n v="27293"/>
    <n v="0"/>
    <x v="9"/>
    <x v="1"/>
  </r>
  <r>
    <x v="1385"/>
    <x v="597"/>
    <x v="1"/>
    <x v="2"/>
    <x v="2"/>
    <x v="7"/>
    <x v="1360"/>
    <n v="234.55"/>
    <n v="7"/>
    <x v="2"/>
    <x v="2"/>
    <n v="0.33748201438848924"/>
    <n v="0"/>
    <n v="0"/>
    <x v="1"/>
    <x v="1"/>
  </r>
  <r>
    <x v="1386"/>
    <x v="612"/>
    <x v="1"/>
    <x v="2"/>
    <x v="0"/>
    <x v="0"/>
    <x v="1361"/>
    <n v="5133.6400000000003"/>
    <n v="6"/>
    <x v="1"/>
    <x v="0"/>
    <n v="0.25069049711885927"/>
    <n v="0"/>
    <n v="0"/>
    <x v="1"/>
    <x v="0"/>
  </r>
  <r>
    <x v="1387"/>
    <x v="335"/>
    <x v="3"/>
    <x v="5"/>
    <x v="3"/>
    <x v="4"/>
    <x v="1362"/>
    <n v="257.68"/>
    <n v="6"/>
    <x v="1"/>
    <x v="0"/>
    <n v="1.1591542959964013E-2"/>
    <n v="0"/>
    <n v="0"/>
    <x v="5"/>
    <x v="1"/>
  </r>
  <r>
    <x v="1388"/>
    <x v="82"/>
    <x v="4"/>
    <x v="8"/>
    <x v="1"/>
    <x v="8"/>
    <x v="1363"/>
    <n v="9932.15"/>
    <n v="8"/>
    <x v="1"/>
    <x v="2"/>
    <n v="0.23885695733730941"/>
    <n v="41582"/>
    <n v="0"/>
    <x v="4"/>
    <x v="0"/>
  </r>
  <r>
    <x v="1389"/>
    <x v="625"/>
    <x v="0"/>
    <x v="0"/>
    <x v="0"/>
    <x v="0"/>
    <x v="1364"/>
    <n v="187.92"/>
    <n v="8"/>
    <x v="0"/>
    <x v="2"/>
    <n v="4.1022506494357005E-3"/>
    <n v="0"/>
    <n v="0"/>
    <x v="2"/>
    <x v="1"/>
  </r>
  <r>
    <x v="1390"/>
    <x v="410"/>
    <x v="4"/>
    <x v="8"/>
    <x v="3"/>
    <x v="11"/>
    <x v="1365"/>
    <n v="646.41"/>
    <n v="7"/>
    <x v="2"/>
    <x v="0"/>
    <n v="8.321446961894953E-2"/>
    <n v="0"/>
    <n v="0"/>
    <x v="3"/>
    <x v="1"/>
  </r>
  <r>
    <x v="1391"/>
    <x v="389"/>
    <x v="3"/>
    <x v="6"/>
    <x v="1"/>
    <x v="1"/>
    <x v="1366"/>
    <n v="-4995.59"/>
    <n v="1"/>
    <x v="0"/>
    <x v="0"/>
    <n v="-0.17826113331430204"/>
    <n v="28024"/>
    <n v="1"/>
    <x v="5"/>
    <x v="0"/>
  </r>
  <r>
    <x v="1392"/>
    <x v="395"/>
    <x v="4"/>
    <x v="9"/>
    <x v="1"/>
    <x v="8"/>
    <x v="1367"/>
    <n v="-1456.49"/>
    <n v="6"/>
    <x v="1"/>
    <x v="1"/>
    <n v="-0.10658543724844494"/>
    <n v="13665"/>
    <n v="1"/>
    <x v="11"/>
    <x v="1"/>
  </r>
  <r>
    <x v="1393"/>
    <x v="153"/>
    <x v="2"/>
    <x v="4"/>
    <x v="1"/>
    <x v="10"/>
    <x v="1368"/>
    <n v="6017.35"/>
    <n v="10"/>
    <x v="0"/>
    <x v="0"/>
    <n v="0.21242454195643734"/>
    <n v="28327"/>
    <n v="0"/>
    <x v="5"/>
    <x v="0"/>
  </r>
  <r>
    <x v="1394"/>
    <x v="623"/>
    <x v="0"/>
    <x v="7"/>
    <x v="0"/>
    <x v="0"/>
    <x v="1369"/>
    <n v="6178.7"/>
    <n v="3"/>
    <x v="0"/>
    <x v="3"/>
    <n v="0.30620973337298046"/>
    <n v="0"/>
    <n v="0"/>
    <x v="7"/>
    <x v="0"/>
  </r>
  <r>
    <x v="1395"/>
    <x v="283"/>
    <x v="1"/>
    <x v="2"/>
    <x v="3"/>
    <x v="4"/>
    <x v="1370"/>
    <n v="-785.35"/>
    <n v="2"/>
    <x v="0"/>
    <x v="0"/>
    <n v="-0.12951022427440634"/>
    <n v="0"/>
    <n v="1"/>
    <x v="10"/>
    <x v="0"/>
  </r>
  <r>
    <x v="1396"/>
    <x v="609"/>
    <x v="0"/>
    <x v="0"/>
    <x v="3"/>
    <x v="9"/>
    <x v="1371"/>
    <n v="-246.83"/>
    <n v="10"/>
    <x v="2"/>
    <x v="1"/>
    <n v="-0.14519411764705883"/>
    <n v="0"/>
    <n v="1"/>
    <x v="11"/>
    <x v="0"/>
  </r>
  <r>
    <x v="1397"/>
    <x v="115"/>
    <x v="2"/>
    <x v="4"/>
    <x v="1"/>
    <x v="10"/>
    <x v="1372"/>
    <n v="-2785.7"/>
    <n v="4"/>
    <x v="0"/>
    <x v="2"/>
    <n v="-6.7622284257798274E-2"/>
    <n v="41195"/>
    <n v="1"/>
    <x v="10"/>
    <x v="0"/>
  </r>
  <r>
    <x v="1398"/>
    <x v="626"/>
    <x v="4"/>
    <x v="9"/>
    <x v="1"/>
    <x v="8"/>
    <x v="553"/>
    <n v="-644.51"/>
    <n v="2"/>
    <x v="0"/>
    <x v="0"/>
    <n v="-5.4642645188639254E-2"/>
    <n v="11795"/>
    <n v="1"/>
    <x v="2"/>
    <x v="0"/>
  </r>
  <r>
    <x v="1399"/>
    <x v="86"/>
    <x v="3"/>
    <x v="5"/>
    <x v="3"/>
    <x v="4"/>
    <x v="1373"/>
    <n v="14564.69"/>
    <n v="9"/>
    <x v="1"/>
    <x v="2"/>
    <n v="0.29220548110103522"/>
    <n v="0"/>
    <n v="0"/>
    <x v="10"/>
    <x v="0"/>
  </r>
  <r>
    <x v="1400"/>
    <x v="521"/>
    <x v="0"/>
    <x v="0"/>
    <x v="3"/>
    <x v="11"/>
    <x v="1374"/>
    <n v="10985.78"/>
    <n v="3"/>
    <x v="0"/>
    <x v="0"/>
    <n v="0.26276112798679713"/>
    <n v="0"/>
    <n v="0"/>
    <x v="5"/>
    <x v="1"/>
  </r>
  <r>
    <x v="1401"/>
    <x v="615"/>
    <x v="0"/>
    <x v="7"/>
    <x v="2"/>
    <x v="2"/>
    <x v="1375"/>
    <n v="195.3"/>
    <n v="4"/>
    <x v="1"/>
    <x v="1"/>
    <n v="1.9398092967818834E-2"/>
    <n v="0"/>
    <n v="0"/>
    <x v="10"/>
    <x v="0"/>
  </r>
  <r>
    <x v="1402"/>
    <x v="385"/>
    <x v="0"/>
    <x v="7"/>
    <x v="0"/>
    <x v="5"/>
    <x v="1376"/>
    <n v="1239.01"/>
    <n v="5"/>
    <x v="1"/>
    <x v="2"/>
    <n v="0.10998757212605415"/>
    <n v="0"/>
    <n v="0"/>
    <x v="7"/>
    <x v="1"/>
  </r>
  <r>
    <x v="1403"/>
    <x v="627"/>
    <x v="1"/>
    <x v="1"/>
    <x v="3"/>
    <x v="4"/>
    <x v="1377"/>
    <n v="-1350.14"/>
    <n v="9"/>
    <x v="0"/>
    <x v="2"/>
    <n v="-6.2021222839818098E-2"/>
    <n v="0"/>
    <n v="1"/>
    <x v="3"/>
    <x v="1"/>
  </r>
  <r>
    <x v="1404"/>
    <x v="628"/>
    <x v="3"/>
    <x v="6"/>
    <x v="1"/>
    <x v="10"/>
    <x v="1378"/>
    <n v="-748.27"/>
    <n v="1"/>
    <x v="0"/>
    <x v="1"/>
    <n v="-2.5737625975991468E-2"/>
    <n v="29073"/>
    <n v="1"/>
    <x v="8"/>
    <x v="1"/>
  </r>
  <r>
    <x v="1405"/>
    <x v="537"/>
    <x v="3"/>
    <x v="6"/>
    <x v="3"/>
    <x v="4"/>
    <x v="1379"/>
    <n v="9636.49"/>
    <n v="1"/>
    <x v="1"/>
    <x v="0"/>
    <n v="0.23264744936143503"/>
    <n v="0"/>
    <n v="0"/>
    <x v="3"/>
    <x v="0"/>
  </r>
  <r>
    <x v="1406"/>
    <x v="22"/>
    <x v="3"/>
    <x v="5"/>
    <x v="0"/>
    <x v="5"/>
    <x v="1380"/>
    <n v="-1541.54"/>
    <n v="3"/>
    <x v="1"/>
    <x v="3"/>
    <n v="-6.9031391339393663E-2"/>
    <n v="0"/>
    <n v="1"/>
    <x v="11"/>
    <x v="1"/>
  </r>
  <r>
    <x v="1407"/>
    <x v="629"/>
    <x v="1"/>
    <x v="1"/>
    <x v="3"/>
    <x v="9"/>
    <x v="1381"/>
    <n v="10330.24"/>
    <n v="2"/>
    <x v="1"/>
    <x v="3"/>
    <n v="0.32821503463175955"/>
    <n v="0"/>
    <n v="0"/>
    <x v="10"/>
    <x v="1"/>
  </r>
  <r>
    <x v="1408"/>
    <x v="378"/>
    <x v="2"/>
    <x v="4"/>
    <x v="2"/>
    <x v="3"/>
    <x v="1382"/>
    <n v="-2554.35"/>
    <n v="3"/>
    <x v="1"/>
    <x v="1"/>
    <n v="-0.19015484255192436"/>
    <n v="0"/>
    <n v="1"/>
    <x v="9"/>
    <x v="0"/>
  </r>
  <r>
    <x v="1409"/>
    <x v="387"/>
    <x v="1"/>
    <x v="2"/>
    <x v="1"/>
    <x v="1"/>
    <x v="1383"/>
    <n v="757.95"/>
    <n v="10"/>
    <x v="2"/>
    <x v="2"/>
    <n v="4.0081967213114758E-2"/>
    <n v="18910"/>
    <n v="0"/>
    <x v="7"/>
    <x v="0"/>
  </r>
  <r>
    <x v="1410"/>
    <x v="630"/>
    <x v="2"/>
    <x v="3"/>
    <x v="0"/>
    <x v="5"/>
    <x v="1384"/>
    <n v="-2456.38"/>
    <n v="7"/>
    <x v="0"/>
    <x v="1"/>
    <n v="-0.12264117030306057"/>
    <n v="0"/>
    <n v="1"/>
    <x v="1"/>
    <x v="1"/>
  </r>
  <r>
    <x v="1411"/>
    <x v="201"/>
    <x v="4"/>
    <x v="9"/>
    <x v="2"/>
    <x v="2"/>
    <x v="1385"/>
    <n v="1016.99"/>
    <n v="7"/>
    <x v="1"/>
    <x v="2"/>
    <n v="3.8073827262176632E-2"/>
    <n v="0"/>
    <n v="0"/>
    <x v="7"/>
    <x v="0"/>
  </r>
  <r>
    <x v="1412"/>
    <x v="199"/>
    <x v="4"/>
    <x v="9"/>
    <x v="1"/>
    <x v="8"/>
    <x v="1386"/>
    <n v="5208.53"/>
    <n v="6"/>
    <x v="2"/>
    <x v="0"/>
    <n v="0.20052088546679497"/>
    <n v="25975"/>
    <n v="0"/>
    <x v="7"/>
    <x v="0"/>
  </r>
  <r>
    <x v="1413"/>
    <x v="631"/>
    <x v="4"/>
    <x v="9"/>
    <x v="2"/>
    <x v="3"/>
    <x v="1387"/>
    <n v="-6376.37"/>
    <n v="9"/>
    <x v="2"/>
    <x v="3"/>
    <n v="-0.19303614676677161"/>
    <n v="0"/>
    <n v="1"/>
    <x v="9"/>
    <x v="0"/>
  </r>
  <r>
    <x v="1414"/>
    <x v="103"/>
    <x v="0"/>
    <x v="7"/>
    <x v="2"/>
    <x v="7"/>
    <x v="1388"/>
    <n v="2633.73"/>
    <n v="5"/>
    <x v="0"/>
    <x v="0"/>
    <n v="0.12076344628364437"/>
    <n v="0"/>
    <n v="0"/>
    <x v="2"/>
    <x v="0"/>
  </r>
  <r>
    <x v="1415"/>
    <x v="632"/>
    <x v="4"/>
    <x v="8"/>
    <x v="0"/>
    <x v="6"/>
    <x v="1389"/>
    <n v="934.62"/>
    <n v="7"/>
    <x v="2"/>
    <x v="3"/>
    <n v="3.1740134483461253E-2"/>
    <n v="0"/>
    <n v="0"/>
    <x v="7"/>
    <x v="1"/>
  </r>
  <r>
    <x v="1416"/>
    <x v="519"/>
    <x v="2"/>
    <x v="4"/>
    <x v="2"/>
    <x v="7"/>
    <x v="1390"/>
    <n v="7109.2"/>
    <n v="2"/>
    <x v="2"/>
    <x v="1"/>
    <n v="0.28055248618784528"/>
    <n v="0"/>
    <n v="0"/>
    <x v="8"/>
    <x v="0"/>
  </r>
  <r>
    <x v="1417"/>
    <x v="633"/>
    <x v="4"/>
    <x v="8"/>
    <x v="0"/>
    <x v="5"/>
    <x v="1391"/>
    <n v="528.44000000000005"/>
    <n v="9"/>
    <x v="1"/>
    <x v="0"/>
    <n v="0.1439498774175974"/>
    <n v="0"/>
    <n v="0"/>
    <x v="6"/>
    <x v="0"/>
  </r>
  <r>
    <x v="1418"/>
    <x v="513"/>
    <x v="1"/>
    <x v="2"/>
    <x v="0"/>
    <x v="5"/>
    <x v="1392"/>
    <n v="3079.98"/>
    <n v="7"/>
    <x v="0"/>
    <x v="1"/>
    <n v="8.7172534812634442E-2"/>
    <n v="0"/>
    <n v="0"/>
    <x v="11"/>
    <x v="0"/>
  </r>
  <r>
    <x v="1419"/>
    <x v="634"/>
    <x v="1"/>
    <x v="1"/>
    <x v="3"/>
    <x v="4"/>
    <x v="1393"/>
    <n v="6103.6"/>
    <n v="2"/>
    <x v="2"/>
    <x v="1"/>
    <n v="0.14333082848018036"/>
    <n v="0"/>
    <n v="0"/>
    <x v="11"/>
    <x v="0"/>
  </r>
  <r>
    <x v="1420"/>
    <x v="474"/>
    <x v="3"/>
    <x v="6"/>
    <x v="3"/>
    <x v="9"/>
    <x v="1394"/>
    <n v="-4638.96"/>
    <n v="5"/>
    <x v="2"/>
    <x v="3"/>
    <n v="-0.14729662792912937"/>
    <n v="0"/>
    <n v="1"/>
    <x v="8"/>
    <x v="1"/>
  </r>
  <r>
    <x v="1421"/>
    <x v="622"/>
    <x v="2"/>
    <x v="3"/>
    <x v="2"/>
    <x v="3"/>
    <x v="1395"/>
    <n v="6728.37"/>
    <n v="1"/>
    <x v="1"/>
    <x v="2"/>
    <n v="0.28407726409119693"/>
    <n v="0"/>
    <n v="0"/>
    <x v="7"/>
    <x v="0"/>
  </r>
  <r>
    <x v="1422"/>
    <x v="421"/>
    <x v="4"/>
    <x v="9"/>
    <x v="0"/>
    <x v="0"/>
    <x v="1396"/>
    <n v="12695"/>
    <n v="2"/>
    <x v="1"/>
    <x v="1"/>
    <n v="0.30948317893710386"/>
    <n v="0"/>
    <n v="0"/>
    <x v="10"/>
    <x v="1"/>
  </r>
  <r>
    <x v="1423"/>
    <x v="285"/>
    <x v="2"/>
    <x v="4"/>
    <x v="3"/>
    <x v="9"/>
    <x v="1397"/>
    <n v="334.15"/>
    <n v="5"/>
    <x v="0"/>
    <x v="3"/>
    <n v="1.4738443895553986E-2"/>
    <n v="0"/>
    <n v="0"/>
    <x v="2"/>
    <x v="1"/>
  </r>
  <r>
    <x v="1424"/>
    <x v="578"/>
    <x v="4"/>
    <x v="9"/>
    <x v="2"/>
    <x v="2"/>
    <x v="1398"/>
    <n v="14230.57"/>
    <n v="8"/>
    <x v="1"/>
    <x v="3"/>
    <n v="0.30057810915849947"/>
    <n v="0"/>
    <n v="0"/>
    <x v="1"/>
    <x v="0"/>
  </r>
  <r>
    <x v="1425"/>
    <x v="352"/>
    <x v="3"/>
    <x v="6"/>
    <x v="0"/>
    <x v="0"/>
    <x v="1399"/>
    <n v="20.88"/>
    <n v="6"/>
    <x v="1"/>
    <x v="1"/>
    <n v="1.451713828825697E-3"/>
    <n v="0"/>
    <n v="0"/>
    <x v="7"/>
    <x v="1"/>
  </r>
  <r>
    <x v="1426"/>
    <x v="466"/>
    <x v="4"/>
    <x v="8"/>
    <x v="3"/>
    <x v="4"/>
    <x v="1400"/>
    <n v="14603.81"/>
    <n v="6"/>
    <x v="0"/>
    <x v="3"/>
    <n v="0.32185414554590736"/>
    <n v="0"/>
    <n v="0"/>
    <x v="5"/>
    <x v="0"/>
  </r>
  <r>
    <x v="1427"/>
    <x v="421"/>
    <x v="3"/>
    <x v="5"/>
    <x v="3"/>
    <x v="4"/>
    <x v="1401"/>
    <n v="-1652.53"/>
    <n v="9"/>
    <x v="0"/>
    <x v="1"/>
    <n v="-3.9208721854461767E-2"/>
    <n v="0"/>
    <n v="1"/>
    <x v="10"/>
    <x v="1"/>
  </r>
  <r>
    <x v="1428"/>
    <x v="559"/>
    <x v="4"/>
    <x v="8"/>
    <x v="2"/>
    <x v="3"/>
    <x v="1402"/>
    <n v="-66.290000000000006"/>
    <n v="6"/>
    <x v="0"/>
    <x v="0"/>
    <n v="-1.8956248212753792E-2"/>
    <n v="0"/>
    <n v="1"/>
    <x v="6"/>
    <x v="0"/>
  </r>
  <r>
    <x v="1429"/>
    <x v="86"/>
    <x v="3"/>
    <x v="5"/>
    <x v="2"/>
    <x v="3"/>
    <x v="1403"/>
    <n v="1638.19"/>
    <n v="6"/>
    <x v="1"/>
    <x v="3"/>
    <n v="5.7884527048514191E-2"/>
    <n v="0"/>
    <n v="0"/>
    <x v="10"/>
    <x v="0"/>
  </r>
  <r>
    <x v="1430"/>
    <x v="41"/>
    <x v="0"/>
    <x v="0"/>
    <x v="3"/>
    <x v="11"/>
    <x v="1404"/>
    <n v="-1212.95"/>
    <n v="2"/>
    <x v="0"/>
    <x v="2"/>
    <n v="-5.4657083633741894E-2"/>
    <n v="0"/>
    <n v="1"/>
    <x v="1"/>
    <x v="0"/>
  </r>
  <r>
    <x v="1431"/>
    <x v="421"/>
    <x v="2"/>
    <x v="3"/>
    <x v="1"/>
    <x v="1"/>
    <x v="1405"/>
    <n v="-2303.1"/>
    <n v="6"/>
    <x v="0"/>
    <x v="0"/>
    <n v="-0.14512287334593571"/>
    <n v="15870"/>
    <n v="1"/>
    <x v="10"/>
    <x v="1"/>
  </r>
  <r>
    <x v="1432"/>
    <x v="107"/>
    <x v="2"/>
    <x v="3"/>
    <x v="0"/>
    <x v="6"/>
    <x v="1406"/>
    <n v="-2867.75"/>
    <n v="9"/>
    <x v="1"/>
    <x v="3"/>
    <n v="-7.8633123114888945E-2"/>
    <n v="0"/>
    <n v="1"/>
    <x v="6"/>
    <x v="0"/>
  </r>
  <r>
    <x v="1433"/>
    <x v="10"/>
    <x v="3"/>
    <x v="6"/>
    <x v="2"/>
    <x v="3"/>
    <x v="1407"/>
    <n v="-7093.72"/>
    <n v="4"/>
    <x v="0"/>
    <x v="0"/>
    <n v="-0.15644230769230769"/>
    <n v="0"/>
    <n v="1"/>
    <x v="7"/>
    <x v="0"/>
  </r>
  <r>
    <x v="1434"/>
    <x v="497"/>
    <x v="0"/>
    <x v="7"/>
    <x v="0"/>
    <x v="6"/>
    <x v="1408"/>
    <n v="4914.55"/>
    <n v="8"/>
    <x v="0"/>
    <x v="2"/>
    <n v="0.1060816352961492"/>
    <n v="0"/>
    <n v="0"/>
    <x v="9"/>
    <x v="1"/>
  </r>
  <r>
    <x v="1435"/>
    <x v="377"/>
    <x v="3"/>
    <x v="5"/>
    <x v="1"/>
    <x v="8"/>
    <x v="1409"/>
    <n v="6227.07"/>
    <n v="5"/>
    <x v="1"/>
    <x v="0"/>
    <n v="0.26395956084947647"/>
    <n v="23591"/>
    <n v="0"/>
    <x v="11"/>
    <x v="0"/>
  </r>
  <r>
    <x v="1436"/>
    <x v="416"/>
    <x v="4"/>
    <x v="9"/>
    <x v="2"/>
    <x v="2"/>
    <x v="1410"/>
    <n v="415.78"/>
    <n v="5"/>
    <x v="2"/>
    <x v="1"/>
    <n v="1.5749242424242423E-2"/>
    <n v="0"/>
    <n v="0"/>
    <x v="7"/>
    <x v="1"/>
  </r>
  <r>
    <x v="1437"/>
    <x v="522"/>
    <x v="3"/>
    <x v="6"/>
    <x v="0"/>
    <x v="6"/>
    <x v="1411"/>
    <n v="-59.17"/>
    <n v="4"/>
    <x v="1"/>
    <x v="2"/>
    <n v="-1.2791024449296353E-3"/>
    <n v="0"/>
    <n v="1"/>
    <x v="2"/>
    <x v="1"/>
  </r>
  <r>
    <x v="1438"/>
    <x v="474"/>
    <x v="1"/>
    <x v="2"/>
    <x v="3"/>
    <x v="9"/>
    <x v="1412"/>
    <n v="-3559.14"/>
    <n v="5"/>
    <x v="2"/>
    <x v="0"/>
    <n v="-0.1237789524935661"/>
    <n v="0"/>
    <n v="1"/>
    <x v="8"/>
    <x v="1"/>
  </r>
  <r>
    <x v="1439"/>
    <x v="477"/>
    <x v="4"/>
    <x v="8"/>
    <x v="2"/>
    <x v="3"/>
    <x v="1413"/>
    <n v="101.87"/>
    <n v="1"/>
    <x v="1"/>
    <x v="0"/>
    <n v="8.8306171983356455E-3"/>
    <n v="0"/>
    <n v="0"/>
    <x v="3"/>
    <x v="0"/>
  </r>
  <r>
    <x v="1440"/>
    <x v="146"/>
    <x v="2"/>
    <x v="3"/>
    <x v="3"/>
    <x v="4"/>
    <x v="1414"/>
    <n v="13377.48"/>
    <n v="9"/>
    <x v="0"/>
    <x v="0"/>
    <n v="0.32849130733719673"/>
    <n v="0"/>
    <n v="0"/>
    <x v="6"/>
    <x v="1"/>
  </r>
  <r>
    <x v="1441"/>
    <x v="635"/>
    <x v="0"/>
    <x v="0"/>
    <x v="2"/>
    <x v="3"/>
    <x v="1415"/>
    <n v="2776.12"/>
    <n v="6"/>
    <x v="2"/>
    <x v="2"/>
    <n v="0.33719421838940844"/>
    <n v="0"/>
    <n v="0"/>
    <x v="10"/>
    <x v="0"/>
  </r>
  <r>
    <x v="1442"/>
    <x v="120"/>
    <x v="3"/>
    <x v="5"/>
    <x v="3"/>
    <x v="9"/>
    <x v="1416"/>
    <n v="-1057.43"/>
    <n v="9"/>
    <x v="2"/>
    <x v="3"/>
    <n v="-5.8955731489741307E-2"/>
    <n v="0"/>
    <n v="1"/>
    <x v="11"/>
    <x v="1"/>
  </r>
  <r>
    <x v="1443"/>
    <x v="245"/>
    <x v="1"/>
    <x v="2"/>
    <x v="0"/>
    <x v="5"/>
    <x v="1417"/>
    <n v="11376.24"/>
    <n v="7"/>
    <x v="2"/>
    <x v="0"/>
    <n v="0.29617912002082791"/>
    <n v="0"/>
    <n v="0"/>
    <x v="11"/>
    <x v="0"/>
  </r>
  <r>
    <x v="1444"/>
    <x v="524"/>
    <x v="2"/>
    <x v="3"/>
    <x v="2"/>
    <x v="7"/>
    <x v="1418"/>
    <n v="3788.44"/>
    <n v="3"/>
    <x v="1"/>
    <x v="0"/>
    <n v="0.13448968724484361"/>
    <n v="0"/>
    <n v="0"/>
    <x v="6"/>
    <x v="1"/>
  </r>
  <r>
    <x v="1445"/>
    <x v="335"/>
    <x v="4"/>
    <x v="9"/>
    <x v="0"/>
    <x v="5"/>
    <x v="1419"/>
    <n v="11200.09"/>
    <n v="8"/>
    <x v="2"/>
    <x v="0"/>
    <n v="0.3452023424256434"/>
    <n v="0"/>
    <n v="0"/>
    <x v="5"/>
    <x v="1"/>
  </r>
  <r>
    <x v="1446"/>
    <x v="0"/>
    <x v="4"/>
    <x v="8"/>
    <x v="3"/>
    <x v="9"/>
    <x v="1420"/>
    <n v="880.09"/>
    <n v="7"/>
    <x v="0"/>
    <x v="0"/>
    <n v="0.23276646389843958"/>
    <n v="0"/>
    <n v="0"/>
    <x v="0"/>
    <x v="0"/>
  </r>
  <r>
    <x v="1447"/>
    <x v="636"/>
    <x v="4"/>
    <x v="8"/>
    <x v="3"/>
    <x v="4"/>
    <x v="1421"/>
    <n v="1754.16"/>
    <n v="5"/>
    <x v="0"/>
    <x v="1"/>
    <n v="0.2843968871595331"/>
    <n v="0"/>
    <n v="0"/>
    <x v="10"/>
    <x v="0"/>
  </r>
  <r>
    <x v="1448"/>
    <x v="625"/>
    <x v="0"/>
    <x v="7"/>
    <x v="3"/>
    <x v="4"/>
    <x v="1422"/>
    <n v="6066.2"/>
    <n v="5"/>
    <x v="1"/>
    <x v="2"/>
    <n v="0.29816662570656183"/>
    <n v="0"/>
    <n v="0"/>
    <x v="2"/>
    <x v="1"/>
  </r>
  <r>
    <x v="1449"/>
    <x v="398"/>
    <x v="0"/>
    <x v="0"/>
    <x v="0"/>
    <x v="5"/>
    <x v="1423"/>
    <n v="13569.67"/>
    <n v="10"/>
    <x v="0"/>
    <x v="2"/>
    <n v="0.33290817202718287"/>
    <n v="0"/>
    <n v="0"/>
    <x v="11"/>
    <x v="1"/>
  </r>
  <r>
    <x v="1450"/>
    <x v="293"/>
    <x v="3"/>
    <x v="5"/>
    <x v="1"/>
    <x v="1"/>
    <x v="1424"/>
    <n v="2493.54"/>
    <n v="1"/>
    <x v="2"/>
    <x v="0"/>
    <n v="0.10082649306538352"/>
    <n v="24731"/>
    <n v="0"/>
    <x v="4"/>
    <x v="0"/>
  </r>
  <r>
    <x v="1451"/>
    <x v="386"/>
    <x v="0"/>
    <x v="0"/>
    <x v="0"/>
    <x v="5"/>
    <x v="1425"/>
    <n v="-2557.1799999999998"/>
    <n v="6"/>
    <x v="0"/>
    <x v="1"/>
    <n v="-0.12603154263183833"/>
    <n v="0"/>
    <n v="1"/>
    <x v="2"/>
    <x v="1"/>
  </r>
  <r>
    <x v="1452"/>
    <x v="306"/>
    <x v="0"/>
    <x v="0"/>
    <x v="2"/>
    <x v="7"/>
    <x v="1426"/>
    <n v="-1642.48"/>
    <n v="8"/>
    <x v="0"/>
    <x v="0"/>
    <n v="-3.9804187669639397E-2"/>
    <n v="0"/>
    <n v="1"/>
    <x v="9"/>
    <x v="0"/>
  </r>
  <r>
    <x v="1453"/>
    <x v="534"/>
    <x v="0"/>
    <x v="7"/>
    <x v="2"/>
    <x v="7"/>
    <x v="1427"/>
    <n v="-4574.38"/>
    <n v="6"/>
    <x v="2"/>
    <x v="2"/>
    <n v="-0.12588419835984369"/>
    <n v="0"/>
    <n v="1"/>
    <x v="5"/>
    <x v="0"/>
  </r>
  <r>
    <x v="1454"/>
    <x v="121"/>
    <x v="0"/>
    <x v="7"/>
    <x v="1"/>
    <x v="8"/>
    <x v="1428"/>
    <n v="-2569.3000000000002"/>
    <n v="9"/>
    <x v="2"/>
    <x v="2"/>
    <n v="-0.14514999152590249"/>
    <n v="17701"/>
    <n v="1"/>
    <x v="5"/>
    <x v="0"/>
  </r>
  <r>
    <x v="1455"/>
    <x v="637"/>
    <x v="3"/>
    <x v="5"/>
    <x v="0"/>
    <x v="0"/>
    <x v="1429"/>
    <n v="3368.53"/>
    <n v="7"/>
    <x v="0"/>
    <x v="3"/>
    <n v="0.10498114501199864"/>
    <n v="0"/>
    <n v="0"/>
    <x v="0"/>
    <x v="0"/>
  </r>
  <r>
    <x v="1456"/>
    <x v="178"/>
    <x v="1"/>
    <x v="2"/>
    <x v="1"/>
    <x v="8"/>
    <x v="1430"/>
    <n v="3415.79"/>
    <n v="6"/>
    <x v="2"/>
    <x v="1"/>
    <n v="8.6686377017561669E-2"/>
    <n v="39404"/>
    <n v="0"/>
    <x v="8"/>
    <x v="0"/>
  </r>
  <r>
    <x v="1457"/>
    <x v="203"/>
    <x v="2"/>
    <x v="4"/>
    <x v="1"/>
    <x v="10"/>
    <x v="1431"/>
    <n v="777.45"/>
    <n v="2"/>
    <x v="2"/>
    <x v="1"/>
    <n v="0.1231506415333439"/>
    <n v="6313"/>
    <n v="0"/>
    <x v="4"/>
    <x v="0"/>
  </r>
  <r>
    <x v="1458"/>
    <x v="273"/>
    <x v="2"/>
    <x v="3"/>
    <x v="2"/>
    <x v="3"/>
    <x v="1432"/>
    <n v="-2510.65"/>
    <n v="4"/>
    <x v="1"/>
    <x v="1"/>
    <n v="-0.15940634920634922"/>
    <n v="0"/>
    <n v="1"/>
    <x v="9"/>
    <x v="0"/>
  </r>
  <r>
    <x v="1459"/>
    <x v="82"/>
    <x v="3"/>
    <x v="5"/>
    <x v="0"/>
    <x v="5"/>
    <x v="1433"/>
    <n v="-812.2"/>
    <n v="9"/>
    <x v="1"/>
    <x v="2"/>
    <n v="-3.8582490142986085E-2"/>
    <n v="0"/>
    <n v="1"/>
    <x v="4"/>
    <x v="0"/>
  </r>
  <r>
    <x v="1460"/>
    <x v="464"/>
    <x v="2"/>
    <x v="3"/>
    <x v="1"/>
    <x v="1"/>
    <x v="1434"/>
    <n v="1383.52"/>
    <n v="1"/>
    <x v="1"/>
    <x v="0"/>
    <n v="5.0253169154770988E-2"/>
    <n v="27531"/>
    <n v="0"/>
    <x v="3"/>
    <x v="0"/>
  </r>
  <r>
    <x v="1461"/>
    <x v="493"/>
    <x v="2"/>
    <x v="4"/>
    <x v="3"/>
    <x v="4"/>
    <x v="1435"/>
    <n v="-1817.54"/>
    <n v="10"/>
    <x v="0"/>
    <x v="3"/>
    <n v="-8.8423254682558988E-2"/>
    <n v="0"/>
    <n v="1"/>
    <x v="6"/>
    <x v="1"/>
  </r>
  <r>
    <x v="1462"/>
    <x v="307"/>
    <x v="2"/>
    <x v="3"/>
    <x v="3"/>
    <x v="11"/>
    <x v="1436"/>
    <n v="-2373.65"/>
    <n v="6"/>
    <x v="0"/>
    <x v="0"/>
    <n v="-0.10847995978245967"/>
    <n v="0"/>
    <n v="1"/>
    <x v="11"/>
    <x v="1"/>
  </r>
  <r>
    <x v="1463"/>
    <x v="205"/>
    <x v="2"/>
    <x v="3"/>
    <x v="0"/>
    <x v="6"/>
    <x v="220"/>
    <n v="533.41999999999996"/>
    <n v="7"/>
    <x v="1"/>
    <x v="0"/>
    <n v="3.264504283965728E-2"/>
    <n v="0"/>
    <n v="0"/>
    <x v="7"/>
    <x v="1"/>
  </r>
  <r>
    <x v="1464"/>
    <x v="638"/>
    <x v="1"/>
    <x v="1"/>
    <x v="2"/>
    <x v="7"/>
    <x v="1437"/>
    <n v="3960.03"/>
    <n v="2"/>
    <x v="0"/>
    <x v="1"/>
    <n v="0.33656552779194288"/>
    <n v="0"/>
    <n v="0"/>
    <x v="0"/>
    <x v="0"/>
  </r>
  <r>
    <x v="1465"/>
    <x v="136"/>
    <x v="2"/>
    <x v="4"/>
    <x v="0"/>
    <x v="0"/>
    <x v="1438"/>
    <n v="5223.38"/>
    <n v="6"/>
    <x v="0"/>
    <x v="2"/>
    <n v="0.16586371141877301"/>
    <n v="0"/>
    <n v="0"/>
    <x v="8"/>
    <x v="1"/>
  </r>
  <r>
    <x v="1466"/>
    <x v="361"/>
    <x v="1"/>
    <x v="2"/>
    <x v="3"/>
    <x v="9"/>
    <x v="1439"/>
    <n v="1899.39"/>
    <n v="7"/>
    <x v="0"/>
    <x v="0"/>
    <n v="0.12862395882711453"/>
    <n v="0"/>
    <n v="0"/>
    <x v="4"/>
    <x v="0"/>
  </r>
  <r>
    <x v="1467"/>
    <x v="14"/>
    <x v="3"/>
    <x v="5"/>
    <x v="2"/>
    <x v="7"/>
    <x v="1440"/>
    <n v="1260.42"/>
    <n v="6"/>
    <x v="0"/>
    <x v="2"/>
    <n v="4.7125551484334109E-2"/>
    <n v="0"/>
    <n v="0"/>
    <x v="9"/>
    <x v="0"/>
  </r>
  <r>
    <x v="1468"/>
    <x v="318"/>
    <x v="1"/>
    <x v="2"/>
    <x v="0"/>
    <x v="5"/>
    <x v="1441"/>
    <n v="-4735.3100000000004"/>
    <n v="10"/>
    <x v="2"/>
    <x v="2"/>
    <n v="-0.10303111401218451"/>
    <n v="0"/>
    <n v="1"/>
    <x v="3"/>
    <x v="0"/>
  </r>
  <r>
    <x v="1469"/>
    <x v="404"/>
    <x v="4"/>
    <x v="9"/>
    <x v="0"/>
    <x v="6"/>
    <x v="1442"/>
    <n v="171.13"/>
    <n v="1"/>
    <x v="1"/>
    <x v="3"/>
    <n v="0.12676296296296297"/>
    <n v="0"/>
    <n v="0"/>
    <x v="0"/>
    <x v="1"/>
  </r>
  <r>
    <x v="1470"/>
    <x v="567"/>
    <x v="3"/>
    <x v="5"/>
    <x v="3"/>
    <x v="9"/>
    <x v="1443"/>
    <n v="-1971.99"/>
    <n v="6"/>
    <x v="0"/>
    <x v="2"/>
    <n v="-5.743046859073303E-2"/>
    <n v="0"/>
    <n v="1"/>
    <x v="1"/>
    <x v="0"/>
  </r>
  <r>
    <x v="1471"/>
    <x v="396"/>
    <x v="3"/>
    <x v="6"/>
    <x v="2"/>
    <x v="2"/>
    <x v="1444"/>
    <n v="-6092.96"/>
    <n v="9"/>
    <x v="2"/>
    <x v="3"/>
    <n v="-0.12198606550812846"/>
    <n v="0"/>
    <n v="1"/>
    <x v="1"/>
    <x v="0"/>
  </r>
  <r>
    <x v="1472"/>
    <x v="639"/>
    <x v="3"/>
    <x v="6"/>
    <x v="0"/>
    <x v="6"/>
    <x v="1445"/>
    <n v="2510.65"/>
    <n v="2"/>
    <x v="2"/>
    <x v="2"/>
    <n v="0.33596279941121371"/>
    <n v="0"/>
    <n v="0"/>
    <x v="9"/>
    <x v="0"/>
  </r>
  <r>
    <x v="1473"/>
    <x v="553"/>
    <x v="4"/>
    <x v="9"/>
    <x v="1"/>
    <x v="1"/>
    <x v="1446"/>
    <n v="3637.47"/>
    <n v="3"/>
    <x v="2"/>
    <x v="2"/>
    <n v="0.27232686980609416"/>
    <n v="13357"/>
    <n v="0"/>
    <x v="6"/>
    <x v="1"/>
  </r>
  <r>
    <x v="1474"/>
    <x v="640"/>
    <x v="1"/>
    <x v="2"/>
    <x v="3"/>
    <x v="9"/>
    <x v="1447"/>
    <n v="-5615.75"/>
    <n v="10"/>
    <x v="0"/>
    <x v="0"/>
    <n v="-0.12131669907107366"/>
    <n v="0"/>
    <n v="1"/>
    <x v="10"/>
    <x v="1"/>
  </r>
  <r>
    <x v="1475"/>
    <x v="403"/>
    <x v="0"/>
    <x v="7"/>
    <x v="0"/>
    <x v="0"/>
    <x v="1448"/>
    <n v="2200.73"/>
    <n v="3"/>
    <x v="2"/>
    <x v="1"/>
    <n v="0.12791223481546063"/>
    <n v="0"/>
    <n v="0"/>
    <x v="6"/>
    <x v="0"/>
  </r>
  <r>
    <x v="1476"/>
    <x v="381"/>
    <x v="0"/>
    <x v="0"/>
    <x v="3"/>
    <x v="4"/>
    <x v="1449"/>
    <n v="122.78"/>
    <n v="4"/>
    <x v="0"/>
    <x v="1"/>
    <n v="3.1209964412811389E-2"/>
    <n v="0"/>
    <n v="0"/>
    <x v="4"/>
    <x v="1"/>
  </r>
  <r>
    <x v="1477"/>
    <x v="86"/>
    <x v="2"/>
    <x v="3"/>
    <x v="3"/>
    <x v="11"/>
    <x v="1450"/>
    <n v="6927.59"/>
    <n v="3"/>
    <x v="1"/>
    <x v="2"/>
    <n v="0.16442585208392671"/>
    <n v="0"/>
    <n v="0"/>
    <x v="10"/>
    <x v="0"/>
  </r>
  <r>
    <x v="1478"/>
    <x v="130"/>
    <x v="0"/>
    <x v="7"/>
    <x v="0"/>
    <x v="0"/>
    <x v="1451"/>
    <n v="2187.86"/>
    <n v="5"/>
    <x v="0"/>
    <x v="2"/>
    <n v="0.20964545802989654"/>
    <n v="0"/>
    <n v="0"/>
    <x v="6"/>
    <x v="1"/>
  </r>
  <r>
    <x v="1479"/>
    <x v="423"/>
    <x v="4"/>
    <x v="9"/>
    <x v="2"/>
    <x v="3"/>
    <x v="1452"/>
    <n v="123.01"/>
    <n v="9"/>
    <x v="0"/>
    <x v="3"/>
    <n v="6.0122189638318675E-2"/>
    <n v="0"/>
    <n v="0"/>
    <x v="11"/>
    <x v="0"/>
  </r>
  <r>
    <x v="1480"/>
    <x v="203"/>
    <x v="2"/>
    <x v="4"/>
    <x v="0"/>
    <x v="5"/>
    <x v="1453"/>
    <n v="1956.53"/>
    <n v="1"/>
    <x v="2"/>
    <x v="2"/>
    <n v="5.2946445484805024E-2"/>
    <n v="0"/>
    <n v="0"/>
    <x v="4"/>
    <x v="0"/>
  </r>
  <r>
    <x v="1481"/>
    <x v="620"/>
    <x v="3"/>
    <x v="5"/>
    <x v="1"/>
    <x v="1"/>
    <x v="1454"/>
    <n v="1370.68"/>
    <n v="3"/>
    <x v="0"/>
    <x v="0"/>
    <n v="8.6076362722933938E-2"/>
    <n v="15924"/>
    <n v="0"/>
    <x v="7"/>
    <x v="0"/>
  </r>
  <r>
    <x v="1482"/>
    <x v="129"/>
    <x v="2"/>
    <x v="4"/>
    <x v="3"/>
    <x v="9"/>
    <x v="1455"/>
    <n v="6457.1"/>
    <n v="1"/>
    <x v="2"/>
    <x v="1"/>
    <n v="0.27237102965368881"/>
    <n v="0"/>
    <n v="0"/>
    <x v="5"/>
    <x v="1"/>
  </r>
  <r>
    <x v="1483"/>
    <x v="80"/>
    <x v="3"/>
    <x v="5"/>
    <x v="1"/>
    <x v="10"/>
    <x v="1456"/>
    <n v="-5516.25"/>
    <n v="7"/>
    <x v="0"/>
    <x v="1"/>
    <n v="-0.17159988801095005"/>
    <n v="32146"/>
    <n v="1"/>
    <x v="1"/>
    <x v="1"/>
  </r>
  <r>
    <x v="1484"/>
    <x v="411"/>
    <x v="2"/>
    <x v="4"/>
    <x v="2"/>
    <x v="3"/>
    <x v="1457"/>
    <n v="-275.31"/>
    <n v="1"/>
    <x v="2"/>
    <x v="0"/>
    <n v="-8.2675675675675672E-2"/>
    <n v="0"/>
    <n v="1"/>
    <x v="5"/>
    <x v="1"/>
  </r>
  <r>
    <x v="1485"/>
    <x v="466"/>
    <x v="3"/>
    <x v="6"/>
    <x v="1"/>
    <x v="8"/>
    <x v="1458"/>
    <n v="-366.3"/>
    <n v="7"/>
    <x v="2"/>
    <x v="2"/>
    <n v="-5.3552631578947373E-2"/>
    <n v="6840"/>
    <n v="1"/>
    <x v="5"/>
    <x v="0"/>
  </r>
  <r>
    <x v="1486"/>
    <x v="332"/>
    <x v="3"/>
    <x v="6"/>
    <x v="1"/>
    <x v="10"/>
    <x v="1459"/>
    <n v="-50.65"/>
    <n v="3"/>
    <x v="0"/>
    <x v="3"/>
    <n v="-3.7160674981658107E-2"/>
    <n v="1363"/>
    <n v="1"/>
    <x v="1"/>
    <x v="1"/>
  </r>
  <r>
    <x v="1487"/>
    <x v="403"/>
    <x v="1"/>
    <x v="2"/>
    <x v="0"/>
    <x v="6"/>
    <x v="1460"/>
    <n v="-979.86"/>
    <n v="8"/>
    <x v="1"/>
    <x v="0"/>
    <n v="-0.13496694214876034"/>
    <n v="0"/>
    <n v="1"/>
    <x v="6"/>
    <x v="0"/>
  </r>
  <r>
    <x v="1488"/>
    <x v="244"/>
    <x v="1"/>
    <x v="2"/>
    <x v="2"/>
    <x v="7"/>
    <x v="1461"/>
    <n v="2817.47"/>
    <n v="4"/>
    <x v="1"/>
    <x v="1"/>
    <n v="8.9225385565443197E-2"/>
    <n v="0"/>
    <n v="0"/>
    <x v="11"/>
    <x v="0"/>
  </r>
  <r>
    <x v="1489"/>
    <x v="433"/>
    <x v="4"/>
    <x v="8"/>
    <x v="1"/>
    <x v="1"/>
    <x v="1462"/>
    <n v="5246.05"/>
    <n v="7"/>
    <x v="2"/>
    <x v="0"/>
    <n v="0.14786352490205473"/>
    <n v="35479"/>
    <n v="0"/>
    <x v="3"/>
    <x v="0"/>
  </r>
  <r>
    <x v="1490"/>
    <x v="236"/>
    <x v="3"/>
    <x v="6"/>
    <x v="3"/>
    <x v="4"/>
    <x v="1463"/>
    <n v="-646.88"/>
    <n v="5"/>
    <x v="2"/>
    <x v="2"/>
    <n v="-2.0182203918632222E-2"/>
    <n v="0"/>
    <n v="1"/>
    <x v="10"/>
    <x v="0"/>
  </r>
  <r>
    <x v="1491"/>
    <x v="610"/>
    <x v="2"/>
    <x v="4"/>
    <x v="2"/>
    <x v="2"/>
    <x v="1464"/>
    <n v="-4520.3100000000004"/>
    <n v="4"/>
    <x v="1"/>
    <x v="3"/>
    <n v="-0.19721259979931069"/>
    <n v="0"/>
    <n v="1"/>
    <x v="4"/>
    <x v="1"/>
  </r>
  <r>
    <x v="1492"/>
    <x v="154"/>
    <x v="0"/>
    <x v="7"/>
    <x v="1"/>
    <x v="8"/>
    <x v="1465"/>
    <n v="778.55"/>
    <n v="4"/>
    <x v="2"/>
    <x v="3"/>
    <n v="0.21335982460948202"/>
    <n v="3649"/>
    <n v="0"/>
    <x v="1"/>
    <x v="0"/>
  </r>
  <r>
    <x v="1493"/>
    <x v="348"/>
    <x v="1"/>
    <x v="1"/>
    <x v="0"/>
    <x v="6"/>
    <x v="1466"/>
    <n v="762.07"/>
    <n v="10"/>
    <x v="0"/>
    <x v="3"/>
    <n v="3.051087000040037E-2"/>
    <n v="0"/>
    <n v="0"/>
    <x v="2"/>
    <x v="1"/>
  </r>
  <r>
    <x v="1494"/>
    <x v="282"/>
    <x v="0"/>
    <x v="7"/>
    <x v="3"/>
    <x v="9"/>
    <x v="1467"/>
    <n v="213.99"/>
    <n v="7"/>
    <x v="2"/>
    <x v="3"/>
    <n v="9.4227212681638042E-2"/>
    <n v="0"/>
    <n v="0"/>
    <x v="3"/>
    <x v="0"/>
  </r>
  <r>
    <x v="1495"/>
    <x v="169"/>
    <x v="3"/>
    <x v="5"/>
    <x v="1"/>
    <x v="10"/>
    <x v="1468"/>
    <n v="487.57"/>
    <n v="10"/>
    <x v="2"/>
    <x v="0"/>
    <n v="8.9692788815305374E-2"/>
    <n v="5436"/>
    <n v="0"/>
    <x v="2"/>
    <x v="0"/>
  </r>
  <r>
    <x v="1496"/>
    <x v="409"/>
    <x v="2"/>
    <x v="3"/>
    <x v="0"/>
    <x v="0"/>
    <x v="1469"/>
    <n v="-2358.13"/>
    <n v="5"/>
    <x v="2"/>
    <x v="3"/>
    <n v="-0.10272390660393797"/>
    <n v="0"/>
    <n v="1"/>
    <x v="10"/>
    <x v="0"/>
  </r>
  <r>
    <x v="1497"/>
    <x v="349"/>
    <x v="3"/>
    <x v="5"/>
    <x v="2"/>
    <x v="2"/>
    <x v="1470"/>
    <n v="10768.12"/>
    <n v="7"/>
    <x v="2"/>
    <x v="3"/>
    <n v="0.34551965345740415"/>
    <n v="0"/>
    <n v="0"/>
    <x v="10"/>
    <x v="1"/>
  </r>
  <r>
    <x v="1498"/>
    <x v="641"/>
    <x v="2"/>
    <x v="4"/>
    <x v="2"/>
    <x v="3"/>
    <x v="1471"/>
    <n v="3909.94"/>
    <n v="5"/>
    <x v="2"/>
    <x v="3"/>
    <n v="0.1415260433633764"/>
    <n v="0"/>
    <n v="0"/>
    <x v="1"/>
    <x v="0"/>
  </r>
  <r>
    <x v="1499"/>
    <x v="78"/>
    <x v="3"/>
    <x v="5"/>
    <x v="1"/>
    <x v="8"/>
    <x v="1472"/>
    <n v="439.59"/>
    <n v="9"/>
    <x v="1"/>
    <x v="2"/>
    <n v="4.4211002715478225E-2"/>
    <n v="9943"/>
    <n v="0"/>
    <x v="1"/>
    <x v="0"/>
  </r>
  <r>
    <x v="1500"/>
    <x v="73"/>
    <x v="2"/>
    <x v="4"/>
    <x v="0"/>
    <x v="5"/>
    <x v="1473"/>
    <n v="2164.92"/>
    <n v="6"/>
    <x v="0"/>
    <x v="3"/>
    <n v="0.26404683497987558"/>
    <n v="0"/>
    <n v="0"/>
    <x v="11"/>
    <x v="0"/>
  </r>
  <r>
    <x v="1501"/>
    <x v="32"/>
    <x v="4"/>
    <x v="9"/>
    <x v="1"/>
    <x v="10"/>
    <x v="1474"/>
    <n v="11984.29"/>
    <n v="4"/>
    <x v="0"/>
    <x v="2"/>
    <n v="0.31930008259398396"/>
    <n v="37533"/>
    <n v="0"/>
    <x v="11"/>
    <x v="0"/>
  </r>
  <r>
    <x v="1502"/>
    <x v="642"/>
    <x v="1"/>
    <x v="1"/>
    <x v="1"/>
    <x v="8"/>
    <x v="1475"/>
    <n v="583.49"/>
    <n v="10"/>
    <x v="1"/>
    <x v="2"/>
    <n v="5.7232957332025505E-2"/>
    <n v="10195"/>
    <n v="0"/>
    <x v="5"/>
    <x v="0"/>
  </r>
  <r>
    <x v="1503"/>
    <x v="608"/>
    <x v="3"/>
    <x v="5"/>
    <x v="2"/>
    <x v="7"/>
    <x v="1476"/>
    <n v="726.73"/>
    <n v="5"/>
    <x v="2"/>
    <x v="1"/>
    <n v="4.4404863741903951E-2"/>
    <n v="0"/>
    <n v="0"/>
    <x v="2"/>
    <x v="0"/>
  </r>
  <r>
    <x v="1504"/>
    <x v="281"/>
    <x v="3"/>
    <x v="5"/>
    <x v="1"/>
    <x v="10"/>
    <x v="1477"/>
    <n v="3276.76"/>
    <n v="1"/>
    <x v="1"/>
    <x v="0"/>
    <n v="0.15555471160693093"/>
    <n v="21065"/>
    <n v="0"/>
    <x v="10"/>
    <x v="1"/>
  </r>
  <r>
    <x v="1505"/>
    <x v="204"/>
    <x v="0"/>
    <x v="0"/>
    <x v="3"/>
    <x v="9"/>
    <x v="1478"/>
    <n v="9892.61"/>
    <n v="9"/>
    <x v="1"/>
    <x v="0"/>
    <n v="0.25215665783034258"/>
    <n v="0"/>
    <n v="0"/>
    <x v="9"/>
    <x v="1"/>
  </r>
  <r>
    <x v="1506"/>
    <x v="347"/>
    <x v="4"/>
    <x v="9"/>
    <x v="2"/>
    <x v="3"/>
    <x v="1479"/>
    <n v="-538.6"/>
    <n v="2"/>
    <x v="1"/>
    <x v="2"/>
    <n v="-9.1241741487379305E-2"/>
    <n v="0"/>
    <n v="1"/>
    <x v="7"/>
    <x v="1"/>
  </r>
  <r>
    <x v="1507"/>
    <x v="604"/>
    <x v="2"/>
    <x v="3"/>
    <x v="1"/>
    <x v="1"/>
    <x v="1480"/>
    <n v="-2498.64"/>
    <n v="2"/>
    <x v="2"/>
    <x v="2"/>
    <n v="-0.17674471245667397"/>
    <n v="14137"/>
    <n v="1"/>
    <x v="0"/>
    <x v="0"/>
  </r>
  <r>
    <x v="1508"/>
    <x v="643"/>
    <x v="0"/>
    <x v="0"/>
    <x v="2"/>
    <x v="3"/>
    <x v="1481"/>
    <n v="-596.73"/>
    <n v="4"/>
    <x v="1"/>
    <x v="0"/>
    <n v="-0.11396676852559205"/>
    <n v="0"/>
    <n v="1"/>
    <x v="2"/>
    <x v="0"/>
  </r>
  <r>
    <x v="1509"/>
    <x v="513"/>
    <x v="4"/>
    <x v="8"/>
    <x v="2"/>
    <x v="7"/>
    <x v="1482"/>
    <n v="-972.71"/>
    <n v="9"/>
    <x v="2"/>
    <x v="2"/>
    <n v="-4.2321179951270452E-2"/>
    <n v="0"/>
    <n v="1"/>
    <x v="11"/>
    <x v="0"/>
  </r>
  <r>
    <x v="1510"/>
    <x v="17"/>
    <x v="1"/>
    <x v="1"/>
    <x v="1"/>
    <x v="8"/>
    <x v="1483"/>
    <n v="3601.13"/>
    <n v="8"/>
    <x v="0"/>
    <x v="0"/>
    <n v="0.11259512866210175"/>
    <n v="31983"/>
    <n v="0"/>
    <x v="8"/>
    <x v="0"/>
  </r>
  <r>
    <x v="1511"/>
    <x v="615"/>
    <x v="4"/>
    <x v="8"/>
    <x v="3"/>
    <x v="4"/>
    <x v="1484"/>
    <n v="1613.63"/>
    <n v="3"/>
    <x v="2"/>
    <x v="1"/>
    <n v="0.26127428756476684"/>
    <n v="0"/>
    <n v="0"/>
    <x v="10"/>
    <x v="0"/>
  </r>
  <r>
    <x v="1512"/>
    <x v="285"/>
    <x v="4"/>
    <x v="8"/>
    <x v="1"/>
    <x v="10"/>
    <x v="1485"/>
    <n v="-6924.24"/>
    <n v="6"/>
    <x v="1"/>
    <x v="0"/>
    <n v="-0.14561406460296097"/>
    <n v="47552"/>
    <n v="1"/>
    <x v="2"/>
    <x v="1"/>
  </r>
  <r>
    <x v="1513"/>
    <x v="644"/>
    <x v="4"/>
    <x v="9"/>
    <x v="1"/>
    <x v="10"/>
    <x v="1486"/>
    <n v="0.56000000000000005"/>
    <n v="5"/>
    <x v="1"/>
    <x v="2"/>
    <n v="1.6867469879518074E-3"/>
    <n v="332"/>
    <n v="0"/>
    <x v="7"/>
    <x v="1"/>
  </r>
  <r>
    <x v="1514"/>
    <x v="643"/>
    <x v="1"/>
    <x v="2"/>
    <x v="2"/>
    <x v="7"/>
    <x v="1487"/>
    <n v="4558.3599999999997"/>
    <n v="3"/>
    <x v="1"/>
    <x v="1"/>
    <n v="0.17519351243322187"/>
    <n v="0"/>
    <n v="0"/>
    <x v="2"/>
    <x v="0"/>
  </r>
  <r>
    <x v="1515"/>
    <x v="441"/>
    <x v="0"/>
    <x v="7"/>
    <x v="1"/>
    <x v="8"/>
    <x v="1488"/>
    <n v="-2044.56"/>
    <n v="9"/>
    <x v="1"/>
    <x v="1"/>
    <n v="-9.6300692383778433E-2"/>
    <n v="21231"/>
    <n v="1"/>
    <x v="11"/>
    <x v="0"/>
  </r>
  <r>
    <x v="1516"/>
    <x v="511"/>
    <x v="3"/>
    <x v="6"/>
    <x v="3"/>
    <x v="9"/>
    <x v="1489"/>
    <n v="6804.98"/>
    <n v="8"/>
    <x v="1"/>
    <x v="1"/>
    <n v="0.30780622399131535"/>
    <n v="0"/>
    <n v="0"/>
    <x v="3"/>
    <x v="0"/>
  </r>
  <r>
    <x v="1517"/>
    <x v="485"/>
    <x v="1"/>
    <x v="2"/>
    <x v="1"/>
    <x v="1"/>
    <x v="1490"/>
    <n v="2747.56"/>
    <n v="2"/>
    <x v="2"/>
    <x v="0"/>
    <n v="0.2961370985126105"/>
    <n v="9278"/>
    <n v="0"/>
    <x v="8"/>
    <x v="1"/>
  </r>
  <r>
    <x v="1518"/>
    <x v="320"/>
    <x v="1"/>
    <x v="2"/>
    <x v="0"/>
    <x v="5"/>
    <x v="1491"/>
    <n v="-661.56"/>
    <n v="2"/>
    <x v="2"/>
    <x v="1"/>
    <n v="-1.9017995745414819E-2"/>
    <n v="0"/>
    <n v="1"/>
    <x v="2"/>
    <x v="1"/>
  </r>
  <r>
    <x v="1519"/>
    <x v="478"/>
    <x v="3"/>
    <x v="5"/>
    <x v="1"/>
    <x v="10"/>
    <x v="1492"/>
    <n v="-1254.55"/>
    <n v="3"/>
    <x v="2"/>
    <x v="3"/>
    <n v="-4.9140227183705441E-2"/>
    <n v="25530"/>
    <n v="1"/>
    <x v="11"/>
    <x v="1"/>
  </r>
  <r>
    <x v="1520"/>
    <x v="347"/>
    <x v="0"/>
    <x v="7"/>
    <x v="3"/>
    <x v="9"/>
    <x v="1493"/>
    <n v="7173.32"/>
    <n v="6"/>
    <x v="1"/>
    <x v="1"/>
    <n v="0.21068256578947367"/>
    <n v="0"/>
    <n v="0"/>
    <x v="7"/>
    <x v="1"/>
  </r>
  <r>
    <x v="1521"/>
    <x v="317"/>
    <x v="0"/>
    <x v="0"/>
    <x v="2"/>
    <x v="3"/>
    <x v="1494"/>
    <n v="1951.49"/>
    <n v="1"/>
    <x v="1"/>
    <x v="3"/>
    <n v="5.2580966751091231E-2"/>
    <n v="0"/>
    <n v="0"/>
    <x v="6"/>
    <x v="1"/>
  </r>
  <r>
    <x v="1522"/>
    <x v="645"/>
    <x v="2"/>
    <x v="3"/>
    <x v="1"/>
    <x v="8"/>
    <x v="1495"/>
    <n v="229.61"/>
    <n v="7"/>
    <x v="2"/>
    <x v="1"/>
    <n v="0.11173236009732361"/>
    <n v="2055"/>
    <n v="0"/>
    <x v="7"/>
    <x v="0"/>
  </r>
  <r>
    <x v="1523"/>
    <x v="76"/>
    <x v="1"/>
    <x v="1"/>
    <x v="0"/>
    <x v="5"/>
    <x v="1496"/>
    <n v="11.01"/>
    <n v="9"/>
    <x v="0"/>
    <x v="0"/>
    <n v="3.5063694267515925E-2"/>
    <n v="0"/>
    <n v="0"/>
    <x v="7"/>
    <x v="1"/>
  </r>
  <r>
    <x v="1524"/>
    <x v="181"/>
    <x v="3"/>
    <x v="6"/>
    <x v="0"/>
    <x v="5"/>
    <x v="1497"/>
    <n v="52.41"/>
    <n v="7"/>
    <x v="1"/>
    <x v="2"/>
    <n v="1.5348346853310685E-3"/>
    <n v="0"/>
    <n v="0"/>
    <x v="1"/>
    <x v="0"/>
  </r>
  <r>
    <x v="1525"/>
    <x v="210"/>
    <x v="2"/>
    <x v="4"/>
    <x v="2"/>
    <x v="7"/>
    <x v="1498"/>
    <n v="7439.72"/>
    <n v="7"/>
    <x v="2"/>
    <x v="1"/>
    <n v="0.19234022750775595"/>
    <n v="0"/>
    <n v="0"/>
    <x v="5"/>
    <x v="0"/>
  </r>
  <r>
    <x v="1526"/>
    <x v="646"/>
    <x v="3"/>
    <x v="5"/>
    <x v="2"/>
    <x v="3"/>
    <x v="1499"/>
    <n v="3246.92"/>
    <n v="1"/>
    <x v="2"/>
    <x v="2"/>
    <n v="0.20632394992692382"/>
    <n v="0"/>
    <n v="0"/>
    <x v="8"/>
    <x v="0"/>
  </r>
  <r>
    <x v="1527"/>
    <x v="647"/>
    <x v="3"/>
    <x v="5"/>
    <x v="1"/>
    <x v="1"/>
    <x v="1500"/>
    <n v="-856.8"/>
    <n v="6"/>
    <x v="1"/>
    <x v="0"/>
    <n v="-3.2999537821599138E-2"/>
    <n v="25964"/>
    <n v="1"/>
    <x v="2"/>
    <x v="0"/>
  </r>
  <r>
    <x v="1528"/>
    <x v="648"/>
    <x v="1"/>
    <x v="2"/>
    <x v="0"/>
    <x v="5"/>
    <x v="1501"/>
    <n v="-3420.4"/>
    <n v="4"/>
    <x v="2"/>
    <x v="3"/>
    <n v="-0.14002538174970319"/>
    <n v="0"/>
    <n v="1"/>
    <x v="2"/>
    <x v="1"/>
  </r>
  <r>
    <x v="1529"/>
    <x v="88"/>
    <x v="1"/>
    <x v="2"/>
    <x v="1"/>
    <x v="8"/>
    <x v="1502"/>
    <n v="2447.04"/>
    <n v="7"/>
    <x v="0"/>
    <x v="3"/>
    <n v="0.15107050253117668"/>
    <n v="16198"/>
    <n v="0"/>
    <x v="10"/>
    <x v="0"/>
  </r>
  <r>
    <x v="1530"/>
    <x v="560"/>
    <x v="4"/>
    <x v="8"/>
    <x v="2"/>
    <x v="7"/>
    <x v="1503"/>
    <n v="624.63"/>
    <n v="9"/>
    <x v="0"/>
    <x v="1"/>
    <n v="7.4940611877624477E-2"/>
    <n v="0"/>
    <n v="0"/>
    <x v="11"/>
    <x v="0"/>
  </r>
  <r>
    <x v="1531"/>
    <x v="144"/>
    <x v="3"/>
    <x v="6"/>
    <x v="0"/>
    <x v="0"/>
    <x v="1504"/>
    <n v="13500.24"/>
    <n v="5"/>
    <x v="2"/>
    <x v="3"/>
    <n v="0.2845450521656655"/>
    <n v="0"/>
    <n v="0"/>
    <x v="3"/>
    <x v="1"/>
  </r>
  <r>
    <x v="1532"/>
    <x v="460"/>
    <x v="0"/>
    <x v="7"/>
    <x v="3"/>
    <x v="11"/>
    <x v="1505"/>
    <n v="7187.77"/>
    <n v="6"/>
    <x v="2"/>
    <x v="0"/>
    <n v="0.22499749577411884"/>
    <n v="0"/>
    <n v="0"/>
    <x v="0"/>
    <x v="0"/>
  </r>
  <r>
    <x v="1533"/>
    <x v="267"/>
    <x v="3"/>
    <x v="5"/>
    <x v="1"/>
    <x v="10"/>
    <x v="1506"/>
    <n v="14321.67"/>
    <n v="7"/>
    <x v="0"/>
    <x v="0"/>
    <n v="0.30753655865489921"/>
    <n v="46569"/>
    <n v="0"/>
    <x v="7"/>
    <x v="1"/>
  </r>
  <r>
    <x v="1534"/>
    <x v="289"/>
    <x v="1"/>
    <x v="2"/>
    <x v="2"/>
    <x v="3"/>
    <x v="1507"/>
    <n v="322.14"/>
    <n v="9"/>
    <x v="2"/>
    <x v="2"/>
    <n v="8.2557662737057919E-2"/>
    <n v="0"/>
    <n v="0"/>
    <x v="1"/>
    <x v="0"/>
  </r>
  <r>
    <x v="1535"/>
    <x v="12"/>
    <x v="2"/>
    <x v="4"/>
    <x v="3"/>
    <x v="4"/>
    <x v="1508"/>
    <n v="-2059.77"/>
    <n v="2"/>
    <x v="1"/>
    <x v="2"/>
    <n v="-8.3808845668714646E-2"/>
    <n v="0"/>
    <n v="1"/>
    <x v="5"/>
    <x v="0"/>
  </r>
  <r>
    <x v="1536"/>
    <x v="255"/>
    <x v="1"/>
    <x v="2"/>
    <x v="3"/>
    <x v="9"/>
    <x v="1509"/>
    <n v="6017.35"/>
    <n v="1"/>
    <x v="0"/>
    <x v="0"/>
    <n v="0.2200127970749543"/>
    <n v="0"/>
    <n v="0"/>
    <x v="2"/>
    <x v="1"/>
  </r>
  <r>
    <x v="1537"/>
    <x v="170"/>
    <x v="1"/>
    <x v="1"/>
    <x v="2"/>
    <x v="3"/>
    <x v="1510"/>
    <n v="4252.3"/>
    <n v="2"/>
    <x v="1"/>
    <x v="2"/>
    <n v="0.19489870748922908"/>
    <n v="0"/>
    <n v="0"/>
    <x v="4"/>
    <x v="1"/>
  </r>
  <r>
    <x v="1538"/>
    <x v="562"/>
    <x v="3"/>
    <x v="6"/>
    <x v="2"/>
    <x v="7"/>
    <x v="1511"/>
    <n v="675.63"/>
    <n v="1"/>
    <x v="0"/>
    <x v="3"/>
    <n v="4.2359247648902823E-2"/>
    <n v="0"/>
    <n v="0"/>
    <x v="8"/>
    <x v="1"/>
  </r>
  <r>
    <x v="1539"/>
    <x v="437"/>
    <x v="3"/>
    <x v="6"/>
    <x v="1"/>
    <x v="10"/>
    <x v="1512"/>
    <n v="-4772.6099999999997"/>
    <n v="7"/>
    <x v="2"/>
    <x v="2"/>
    <n v="-0.11943767361545583"/>
    <n v="39959"/>
    <n v="1"/>
    <x v="1"/>
    <x v="1"/>
  </r>
  <r>
    <x v="1540"/>
    <x v="273"/>
    <x v="2"/>
    <x v="4"/>
    <x v="2"/>
    <x v="3"/>
    <x v="1513"/>
    <n v="1612.32"/>
    <n v="6"/>
    <x v="1"/>
    <x v="1"/>
    <n v="0.18806952058789222"/>
    <n v="0"/>
    <n v="0"/>
    <x v="9"/>
    <x v="0"/>
  </r>
  <r>
    <x v="1541"/>
    <x v="649"/>
    <x v="0"/>
    <x v="7"/>
    <x v="0"/>
    <x v="5"/>
    <x v="1514"/>
    <n v="600.46"/>
    <n v="4"/>
    <x v="2"/>
    <x v="3"/>
    <n v="3.8321526581147493E-2"/>
    <n v="0"/>
    <n v="0"/>
    <x v="1"/>
    <x v="1"/>
  </r>
  <r>
    <x v="1542"/>
    <x v="610"/>
    <x v="3"/>
    <x v="5"/>
    <x v="1"/>
    <x v="1"/>
    <x v="1515"/>
    <n v="4505.29"/>
    <n v="4"/>
    <x v="1"/>
    <x v="3"/>
    <n v="0.11434746192893401"/>
    <n v="39400"/>
    <n v="0"/>
    <x v="4"/>
    <x v="1"/>
  </r>
  <r>
    <x v="1543"/>
    <x v="372"/>
    <x v="4"/>
    <x v="9"/>
    <x v="0"/>
    <x v="0"/>
    <x v="1516"/>
    <n v="-8401.23"/>
    <n v="3"/>
    <x v="2"/>
    <x v="2"/>
    <n v="-0.17925683316619367"/>
    <n v="0"/>
    <n v="1"/>
    <x v="9"/>
    <x v="1"/>
  </r>
  <r>
    <x v="1544"/>
    <x v="645"/>
    <x v="1"/>
    <x v="2"/>
    <x v="3"/>
    <x v="11"/>
    <x v="1517"/>
    <n v="5303.31"/>
    <n v="1"/>
    <x v="2"/>
    <x v="1"/>
    <n v="0.30320221828368876"/>
    <n v="0"/>
    <n v="0"/>
    <x v="7"/>
    <x v="0"/>
  </r>
  <r>
    <x v="1545"/>
    <x v="212"/>
    <x v="1"/>
    <x v="1"/>
    <x v="1"/>
    <x v="8"/>
    <x v="1518"/>
    <n v="6430.66"/>
    <n v="2"/>
    <x v="0"/>
    <x v="1"/>
    <n v="0.17611009174311926"/>
    <n v="36515"/>
    <n v="0"/>
    <x v="6"/>
    <x v="0"/>
  </r>
  <r>
    <x v="1546"/>
    <x v="276"/>
    <x v="1"/>
    <x v="1"/>
    <x v="2"/>
    <x v="7"/>
    <x v="1519"/>
    <n v="-110.33"/>
    <n v="9"/>
    <x v="2"/>
    <x v="1"/>
    <n v="-3.6512559155442302E-3"/>
    <n v="0"/>
    <n v="1"/>
    <x v="8"/>
    <x v="1"/>
  </r>
  <r>
    <x v="1547"/>
    <x v="229"/>
    <x v="2"/>
    <x v="3"/>
    <x v="0"/>
    <x v="0"/>
    <x v="1520"/>
    <n v="4420.71"/>
    <n v="3"/>
    <x v="2"/>
    <x v="3"/>
    <n v="0.22457251714503429"/>
    <n v="0"/>
    <n v="0"/>
    <x v="0"/>
    <x v="1"/>
  </r>
  <r>
    <x v="1548"/>
    <x v="139"/>
    <x v="4"/>
    <x v="8"/>
    <x v="3"/>
    <x v="11"/>
    <x v="1521"/>
    <n v="486.04"/>
    <n v="1"/>
    <x v="1"/>
    <x v="2"/>
    <n v="2.4206384780118533E-2"/>
    <n v="0"/>
    <n v="0"/>
    <x v="11"/>
    <x v="0"/>
  </r>
  <r>
    <x v="1549"/>
    <x v="549"/>
    <x v="4"/>
    <x v="8"/>
    <x v="2"/>
    <x v="2"/>
    <x v="1522"/>
    <n v="-5719.09"/>
    <n v="9"/>
    <x v="0"/>
    <x v="0"/>
    <n v="-0.11790965693551048"/>
    <n v="0"/>
    <n v="1"/>
    <x v="8"/>
    <x v="1"/>
  </r>
  <r>
    <x v="1550"/>
    <x v="633"/>
    <x v="4"/>
    <x v="8"/>
    <x v="2"/>
    <x v="7"/>
    <x v="1523"/>
    <n v="5363.95"/>
    <n v="3"/>
    <x v="2"/>
    <x v="3"/>
    <n v="0.2662406313595076"/>
    <n v="0"/>
    <n v="0"/>
    <x v="6"/>
    <x v="0"/>
  </r>
  <r>
    <x v="1551"/>
    <x v="62"/>
    <x v="0"/>
    <x v="0"/>
    <x v="1"/>
    <x v="10"/>
    <x v="1524"/>
    <n v="1722.56"/>
    <n v="5"/>
    <x v="2"/>
    <x v="1"/>
    <n v="3.8884850673830108E-2"/>
    <n v="44299"/>
    <n v="0"/>
    <x v="2"/>
    <x v="1"/>
  </r>
  <r>
    <x v="1552"/>
    <x v="650"/>
    <x v="2"/>
    <x v="4"/>
    <x v="1"/>
    <x v="8"/>
    <x v="1525"/>
    <n v="679.39"/>
    <n v="3"/>
    <x v="0"/>
    <x v="1"/>
    <n v="5.9413205072146917E-2"/>
    <n v="11435"/>
    <n v="0"/>
    <x v="11"/>
    <x v="0"/>
  </r>
  <r>
    <x v="1553"/>
    <x v="31"/>
    <x v="4"/>
    <x v="8"/>
    <x v="2"/>
    <x v="2"/>
    <x v="1526"/>
    <n v="2893.27"/>
    <n v="8"/>
    <x v="2"/>
    <x v="3"/>
    <n v="0.15270333034253444"/>
    <n v="0"/>
    <n v="0"/>
    <x v="2"/>
    <x v="0"/>
  </r>
  <r>
    <x v="1554"/>
    <x v="179"/>
    <x v="3"/>
    <x v="5"/>
    <x v="0"/>
    <x v="5"/>
    <x v="1527"/>
    <n v="-3964.93"/>
    <n v="1"/>
    <x v="1"/>
    <x v="3"/>
    <n v="-0.10449150085650283"/>
    <n v="0"/>
    <n v="1"/>
    <x v="0"/>
    <x v="1"/>
  </r>
  <r>
    <x v="1555"/>
    <x v="31"/>
    <x v="4"/>
    <x v="8"/>
    <x v="1"/>
    <x v="10"/>
    <x v="1528"/>
    <n v="7665.37"/>
    <n v="9"/>
    <x v="1"/>
    <x v="0"/>
    <n v="0.26949934957634569"/>
    <n v="28443"/>
    <n v="0"/>
    <x v="2"/>
    <x v="0"/>
  </r>
  <r>
    <x v="1556"/>
    <x v="644"/>
    <x v="3"/>
    <x v="5"/>
    <x v="0"/>
    <x v="6"/>
    <x v="1529"/>
    <n v="10156.91"/>
    <n v="2"/>
    <x v="1"/>
    <x v="3"/>
    <n v="0.32620066159231781"/>
    <n v="0"/>
    <n v="0"/>
    <x v="7"/>
    <x v="1"/>
  </r>
  <r>
    <x v="1557"/>
    <x v="229"/>
    <x v="0"/>
    <x v="0"/>
    <x v="1"/>
    <x v="1"/>
    <x v="1530"/>
    <n v="8388.18"/>
    <n v="5"/>
    <x v="1"/>
    <x v="2"/>
    <n v="0.30449324814868595"/>
    <n v="27548"/>
    <n v="0"/>
    <x v="0"/>
    <x v="1"/>
  </r>
  <r>
    <x v="1558"/>
    <x v="13"/>
    <x v="0"/>
    <x v="7"/>
    <x v="2"/>
    <x v="2"/>
    <x v="1531"/>
    <n v="4346.03"/>
    <n v="6"/>
    <x v="2"/>
    <x v="0"/>
    <n v="0.30051376019914255"/>
    <n v="0"/>
    <n v="0"/>
    <x v="8"/>
    <x v="0"/>
  </r>
  <r>
    <x v="1559"/>
    <x v="566"/>
    <x v="2"/>
    <x v="3"/>
    <x v="0"/>
    <x v="5"/>
    <x v="1532"/>
    <n v="1878.4"/>
    <n v="9"/>
    <x v="2"/>
    <x v="3"/>
    <n v="7.8026086234111489E-2"/>
    <n v="0"/>
    <n v="0"/>
    <x v="4"/>
    <x v="0"/>
  </r>
  <r>
    <x v="1560"/>
    <x v="599"/>
    <x v="4"/>
    <x v="8"/>
    <x v="2"/>
    <x v="7"/>
    <x v="1533"/>
    <n v="-21.06"/>
    <n v="1"/>
    <x v="1"/>
    <x v="3"/>
    <n v="-6.0604316546762583E-3"/>
    <n v="0"/>
    <n v="1"/>
    <x v="0"/>
    <x v="0"/>
  </r>
  <r>
    <x v="1561"/>
    <x v="286"/>
    <x v="1"/>
    <x v="1"/>
    <x v="2"/>
    <x v="3"/>
    <x v="1534"/>
    <n v="1528.98"/>
    <n v="6"/>
    <x v="2"/>
    <x v="0"/>
    <n v="0.21101021253105162"/>
    <n v="0"/>
    <n v="0"/>
    <x v="8"/>
    <x v="1"/>
  </r>
  <r>
    <x v="1562"/>
    <x v="563"/>
    <x v="0"/>
    <x v="7"/>
    <x v="1"/>
    <x v="1"/>
    <x v="1535"/>
    <n v="3926.71"/>
    <n v="4"/>
    <x v="2"/>
    <x v="1"/>
    <n v="0.20930174297745324"/>
    <n v="18761"/>
    <n v="0"/>
    <x v="1"/>
    <x v="1"/>
  </r>
  <r>
    <x v="1563"/>
    <x v="154"/>
    <x v="0"/>
    <x v="0"/>
    <x v="2"/>
    <x v="2"/>
    <x v="1536"/>
    <n v="2971.77"/>
    <n v="2"/>
    <x v="2"/>
    <x v="3"/>
    <n v="7.3115266330421952E-2"/>
    <n v="0"/>
    <n v="0"/>
    <x v="1"/>
    <x v="0"/>
  </r>
  <r>
    <x v="1564"/>
    <x v="651"/>
    <x v="1"/>
    <x v="2"/>
    <x v="1"/>
    <x v="10"/>
    <x v="1537"/>
    <n v="-1591.74"/>
    <n v="6"/>
    <x v="1"/>
    <x v="0"/>
    <n v="-3.8253785147801013E-2"/>
    <n v="41610"/>
    <n v="1"/>
    <x v="4"/>
    <x v="0"/>
  </r>
  <r>
    <x v="1565"/>
    <x v="501"/>
    <x v="4"/>
    <x v="8"/>
    <x v="1"/>
    <x v="8"/>
    <x v="1538"/>
    <n v="8680.24"/>
    <n v="1"/>
    <x v="1"/>
    <x v="1"/>
    <n v="0.25783401651517851"/>
    <n v="33666"/>
    <n v="0"/>
    <x v="0"/>
    <x v="1"/>
  </r>
  <r>
    <x v="1566"/>
    <x v="652"/>
    <x v="1"/>
    <x v="2"/>
    <x v="3"/>
    <x v="4"/>
    <x v="1539"/>
    <n v="8790.85"/>
    <n v="5"/>
    <x v="1"/>
    <x v="0"/>
    <n v="0.3252256751757307"/>
    <n v="0"/>
    <n v="0"/>
    <x v="1"/>
    <x v="1"/>
  </r>
  <r>
    <x v="1567"/>
    <x v="553"/>
    <x v="0"/>
    <x v="0"/>
    <x v="0"/>
    <x v="0"/>
    <x v="1540"/>
    <n v="2741.98"/>
    <n v="8"/>
    <x v="0"/>
    <x v="0"/>
    <n v="0.15638074597924034"/>
    <n v="0"/>
    <n v="0"/>
    <x v="6"/>
    <x v="1"/>
  </r>
  <r>
    <x v="1568"/>
    <x v="574"/>
    <x v="4"/>
    <x v="9"/>
    <x v="2"/>
    <x v="3"/>
    <x v="1541"/>
    <n v="-2819.28"/>
    <n v="7"/>
    <x v="1"/>
    <x v="3"/>
    <n v="-0.18583349812141586"/>
    <n v="0"/>
    <n v="1"/>
    <x v="3"/>
    <x v="0"/>
  </r>
  <r>
    <x v="1569"/>
    <x v="549"/>
    <x v="1"/>
    <x v="1"/>
    <x v="2"/>
    <x v="7"/>
    <x v="1542"/>
    <n v="2527.0300000000002"/>
    <n v="10"/>
    <x v="0"/>
    <x v="3"/>
    <n v="0.10518772893772894"/>
    <n v="0"/>
    <n v="0"/>
    <x v="8"/>
    <x v="1"/>
  </r>
  <r>
    <x v="1570"/>
    <x v="469"/>
    <x v="1"/>
    <x v="2"/>
    <x v="0"/>
    <x v="0"/>
    <x v="1543"/>
    <n v="1492.2"/>
    <n v="8"/>
    <x v="2"/>
    <x v="2"/>
    <n v="8.1177238602981178E-2"/>
    <n v="0"/>
    <n v="0"/>
    <x v="5"/>
    <x v="1"/>
  </r>
  <r>
    <x v="1571"/>
    <x v="112"/>
    <x v="3"/>
    <x v="5"/>
    <x v="0"/>
    <x v="5"/>
    <x v="1544"/>
    <n v="-1980"/>
    <n v="3"/>
    <x v="1"/>
    <x v="0"/>
    <n v="-0.18914787925105081"/>
    <n v="0"/>
    <n v="1"/>
    <x v="9"/>
    <x v="0"/>
  </r>
  <r>
    <x v="1572"/>
    <x v="417"/>
    <x v="0"/>
    <x v="7"/>
    <x v="2"/>
    <x v="7"/>
    <x v="1545"/>
    <n v="-652.30999999999995"/>
    <n v="7"/>
    <x v="0"/>
    <x v="1"/>
    <n v="-3.3817719944009533E-2"/>
    <n v="0"/>
    <n v="1"/>
    <x v="6"/>
    <x v="0"/>
  </r>
  <r>
    <x v="1573"/>
    <x v="562"/>
    <x v="3"/>
    <x v="6"/>
    <x v="0"/>
    <x v="0"/>
    <x v="1546"/>
    <n v="1043.69"/>
    <n v="2"/>
    <x v="1"/>
    <x v="1"/>
    <n v="4.0892136504329428E-2"/>
    <n v="0"/>
    <n v="0"/>
    <x v="8"/>
    <x v="1"/>
  </r>
  <r>
    <x v="1574"/>
    <x v="297"/>
    <x v="0"/>
    <x v="7"/>
    <x v="1"/>
    <x v="8"/>
    <x v="1547"/>
    <n v="-814.52"/>
    <n v="3"/>
    <x v="2"/>
    <x v="2"/>
    <n v="-2.9602762129747408E-2"/>
    <n v="27515"/>
    <n v="1"/>
    <x v="4"/>
    <x v="0"/>
  </r>
  <r>
    <x v="1575"/>
    <x v="653"/>
    <x v="1"/>
    <x v="2"/>
    <x v="3"/>
    <x v="9"/>
    <x v="1548"/>
    <n v="1540.85"/>
    <n v="3"/>
    <x v="2"/>
    <x v="3"/>
    <n v="0.12897380095421443"/>
    <n v="0"/>
    <n v="0"/>
    <x v="6"/>
    <x v="1"/>
  </r>
  <r>
    <x v="1576"/>
    <x v="654"/>
    <x v="2"/>
    <x v="3"/>
    <x v="0"/>
    <x v="0"/>
    <x v="1549"/>
    <n v="92.41"/>
    <n v="5"/>
    <x v="2"/>
    <x v="1"/>
    <n v="2.2386143410852714E-2"/>
    <n v="0"/>
    <n v="0"/>
    <x v="8"/>
    <x v="0"/>
  </r>
  <r>
    <x v="1577"/>
    <x v="183"/>
    <x v="4"/>
    <x v="8"/>
    <x v="0"/>
    <x v="6"/>
    <x v="1550"/>
    <n v="-656.49"/>
    <n v="5"/>
    <x v="0"/>
    <x v="0"/>
    <n v="-2.6245952104905448E-2"/>
    <n v="0"/>
    <n v="1"/>
    <x v="11"/>
    <x v="1"/>
  </r>
  <r>
    <x v="1578"/>
    <x v="655"/>
    <x v="1"/>
    <x v="1"/>
    <x v="3"/>
    <x v="9"/>
    <x v="1551"/>
    <n v="6022.28"/>
    <n v="3"/>
    <x v="2"/>
    <x v="1"/>
    <n v="0.19055436020756866"/>
    <n v="0"/>
    <n v="0"/>
    <x v="0"/>
    <x v="1"/>
  </r>
  <r>
    <x v="1579"/>
    <x v="656"/>
    <x v="4"/>
    <x v="8"/>
    <x v="0"/>
    <x v="0"/>
    <x v="1552"/>
    <n v="6124.08"/>
    <n v="8"/>
    <x v="0"/>
    <x v="2"/>
    <n v="0.20057906458797328"/>
    <n v="0"/>
    <n v="0"/>
    <x v="1"/>
    <x v="1"/>
  </r>
  <r>
    <x v="1580"/>
    <x v="197"/>
    <x v="0"/>
    <x v="7"/>
    <x v="1"/>
    <x v="1"/>
    <x v="1553"/>
    <n v="2611.16"/>
    <n v="1"/>
    <x v="2"/>
    <x v="1"/>
    <n v="5.3207539480387159E-2"/>
    <n v="49075"/>
    <n v="0"/>
    <x v="2"/>
    <x v="1"/>
  </r>
  <r>
    <x v="1581"/>
    <x v="344"/>
    <x v="1"/>
    <x v="2"/>
    <x v="2"/>
    <x v="3"/>
    <x v="1554"/>
    <n v="1115.1099999999999"/>
    <n v="1"/>
    <x v="1"/>
    <x v="0"/>
    <n v="0.10176218288008759"/>
    <n v="0"/>
    <n v="0"/>
    <x v="7"/>
    <x v="0"/>
  </r>
  <r>
    <x v="1582"/>
    <x v="12"/>
    <x v="0"/>
    <x v="7"/>
    <x v="1"/>
    <x v="10"/>
    <x v="1555"/>
    <n v="2288.0700000000002"/>
    <n v="3"/>
    <x v="0"/>
    <x v="0"/>
    <n v="8.6011202165250739E-2"/>
    <n v="26602"/>
    <n v="0"/>
    <x v="5"/>
    <x v="0"/>
  </r>
  <r>
    <x v="1583"/>
    <x v="581"/>
    <x v="4"/>
    <x v="9"/>
    <x v="1"/>
    <x v="8"/>
    <x v="1556"/>
    <n v="-2894.91"/>
    <n v="9"/>
    <x v="2"/>
    <x v="1"/>
    <n v="-6.3802481652083839E-2"/>
    <n v="45373"/>
    <n v="1"/>
    <x v="0"/>
    <x v="1"/>
  </r>
  <r>
    <x v="1584"/>
    <x v="657"/>
    <x v="1"/>
    <x v="2"/>
    <x v="0"/>
    <x v="6"/>
    <x v="1557"/>
    <n v="12531.7"/>
    <n v="6"/>
    <x v="2"/>
    <x v="2"/>
    <n v="0.26081626706626709"/>
    <n v="0"/>
    <n v="0"/>
    <x v="1"/>
    <x v="1"/>
  </r>
  <r>
    <x v="1585"/>
    <x v="658"/>
    <x v="4"/>
    <x v="9"/>
    <x v="1"/>
    <x v="1"/>
    <x v="1558"/>
    <n v="1603.55"/>
    <n v="2"/>
    <x v="2"/>
    <x v="0"/>
    <n v="0.28472123579545455"/>
    <n v="5632"/>
    <n v="0"/>
    <x v="10"/>
    <x v="1"/>
  </r>
  <r>
    <x v="1586"/>
    <x v="157"/>
    <x v="4"/>
    <x v="9"/>
    <x v="3"/>
    <x v="4"/>
    <x v="1559"/>
    <n v="2106.4699999999998"/>
    <n v="2"/>
    <x v="2"/>
    <x v="1"/>
    <n v="0.28935027472527469"/>
    <n v="0"/>
    <n v="0"/>
    <x v="6"/>
    <x v="1"/>
  </r>
  <r>
    <x v="1587"/>
    <x v="498"/>
    <x v="2"/>
    <x v="4"/>
    <x v="3"/>
    <x v="11"/>
    <x v="1560"/>
    <n v="909.77"/>
    <n v="10"/>
    <x v="1"/>
    <x v="1"/>
    <n v="2.6681819514913337E-2"/>
    <n v="0"/>
    <n v="0"/>
    <x v="4"/>
    <x v="1"/>
  </r>
  <r>
    <x v="1588"/>
    <x v="38"/>
    <x v="2"/>
    <x v="4"/>
    <x v="1"/>
    <x v="1"/>
    <x v="1561"/>
    <n v="5767.99"/>
    <n v="1"/>
    <x v="0"/>
    <x v="2"/>
    <n v="0.17223536086476154"/>
    <n v="33489"/>
    <n v="0"/>
    <x v="2"/>
    <x v="1"/>
  </r>
  <r>
    <x v="1589"/>
    <x v="147"/>
    <x v="4"/>
    <x v="9"/>
    <x v="2"/>
    <x v="3"/>
    <x v="1562"/>
    <n v="-802.89"/>
    <n v="4"/>
    <x v="0"/>
    <x v="3"/>
    <n v="-4.7999641298499429E-2"/>
    <n v="0"/>
    <n v="1"/>
    <x v="1"/>
    <x v="0"/>
  </r>
  <r>
    <x v="1590"/>
    <x v="378"/>
    <x v="4"/>
    <x v="9"/>
    <x v="2"/>
    <x v="3"/>
    <x v="1563"/>
    <n v="2716.1"/>
    <n v="9"/>
    <x v="0"/>
    <x v="3"/>
    <n v="5.4442863156206778E-2"/>
    <n v="0"/>
    <n v="0"/>
    <x v="9"/>
    <x v="0"/>
  </r>
  <r>
    <x v="1591"/>
    <x v="553"/>
    <x v="1"/>
    <x v="1"/>
    <x v="1"/>
    <x v="1"/>
    <x v="1564"/>
    <n v="9192.4599999999991"/>
    <n v="6"/>
    <x v="0"/>
    <x v="1"/>
    <n v="0.19573001171084847"/>
    <n v="46965"/>
    <n v="0"/>
    <x v="6"/>
    <x v="1"/>
  </r>
  <r>
    <x v="1592"/>
    <x v="522"/>
    <x v="2"/>
    <x v="4"/>
    <x v="3"/>
    <x v="9"/>
    <x v="1565"/>
    <n v="1799.1"/>
    <n v="10"/>
    <x v="1"/>
    <x v="2"/>
    <n v="0.22093822915387448"/>
    <n v="0"/>
    <n v="0"/>
    <x v="2"/>
    <x v="1"/>
  </r>
  <r>
    <x v="1593"/>
    <x v="313"/>
    <x v="0"/>
    <x v="0"/>
    <x v="0"/>
    <x v="6"/>
    <x v="1566"/>
    <n v="-5594.81"/>
    <n v="2"/>
    <x v="2"/>
    <x v="2"/>
    <n v="-0.13684595440759223"/>
    <n v="0"/>
    <n v="1"/>
    <x v="4"/>
    <x v="1"/>
  </r>
  <r>
    <x v="1594"/>
    <x v="194"/>
    <x v="3"/>
    <x v="5"/>
    <x v="2"/>
    <x v="3"/>
    <x v="1567"/>
    <n v="8985.58"/>
    <n v="2"/>
    <x v="0"/>
    <x v="0"/>
    <n v="0.23830005038852203"/>
    <n v="0"/>
    <n v="0"/>
    <x v="3"/>
    <x v="0"/>
  </r>
  <r>
    <x v="1595"/>
    <x v="241"/>
    <x v="1"/>
    <x v="2"/>
    <x v="2"/>
    <x v="3"/>
    <x v="1568"/>
    <n v="234.76"/>
    <n v="3"/>
    <x v="2"/>
    <x v="0"/>
    <n v="0.28250300842358606"/>
    <n v="0"/>
    <n v="0"/>
    <x v="0"/>
    <x v="0"/>
  </r>
  <r>
    <x v="1596"/>
    <x v="341"/>
    <x v="2"/>
    <x v="4"/>
    <x v="1"/>
    <x v="8"/>
    <x v="1569"/>
    <n v="-369.52"/>
    <n v="2"/>
    <x v="2"/>
    <x v="1"/>
    <n v="-3.2817051509769095E-2"/>
    <n v="11260"/>
    <n v="1"/>
    <x v="3"/>
    <x v="0"/>
  </r>
  <r>
    <x v="1597"/>
    <x v="659"/>
    <x v="3"/>
    <x v="5"/>
    <x v="3"/>
    <x v="4"/>
    <x v="1570"/>
    <n v="13892.66"/>
    <n v="2"/>
    <x v="1"/>
    <x v="0"/>
    <n v="0.30815056339277791"/>
    <n v="0"/>
    <n v="0"/>
    <x v="9"/>
    <x v="1"/>
  </r>
  <r>
    <x v="1598"/>
    <x v="224"/>
    <x v="3"/>
    <x v="5"/>
    <x v="0"/>
    <x v="6"/>
    <x v="1571"/>
    <n v="11734.72"/>
    <n v="7"/>
    <x v="1"/>
    <x v="0"/>
    <n v="0.28311225843808052"/>
    <n v="0"/>
    <n v="0"/>
    <x v="1"/>
    <x v="0"/>
  </r>
  <r>
    <x v="1599"/>
    <x v="539"/>
    <x v="3"/>
    <x v="6"/>
    <x v="2"/>
    <x v="3"/>
    <x v="1572"/>
    <n v="-1055.79"/>
    <n v="8"/>
    <x v="1"/>
    <x v="1"/>
    <n v="-0.15431014323297282"/>
    <n v="0"/>
    <n v="1"/>
    <x v="2"/>
    <x v="0"/>
  </r>
  <r>
    <x v="1600"/>
    <x v="396"/>
    <x v="3"/>
    <x v="5"/>
    <x v="1"/>
    <x v="1"/>
    <x v="275"/>
    <n v="1390.14"/>
    <n v="9"/>
    <x v="2"/>
    <x v="1"/>
    <n v="0.30148340923877687"/>
    <n v="4611"/>
    <n v="0"/>
    <x v="1"/>
    <x v="0"/>
  </r>
  <r>
    <x v="1601"/>
    <x v="592"/>
    <x v="3"/>
    <x v="5"/>
    <x v="2"/>
    <x v="3"/>
    <x v="1573"/>
    <n v="3644.13"/>
    <n v="10"/>
    <x v="2"/>
    <x v="0"/>
    <n v="0.1512777616339408"/>
    <n v="0"/>
    <n v="0"/>
    <x v="0"/>
    <x v="1"/>
  </r>
  <r>
    <x v="1602"/>
    <x v="518"/>
    <x v="4"/>
    <x v="9"/>
    <x v="1"/>
    <x v="10"/>
    <x v="442"/>
    <n v="3462.9"/>
    <n v="2"/>
    <x v="0"/>
    <x v="1"/>
    <n v="0.31211356466876972"/>
    <n v="11095"/>
    <n v="0"/>
    <x v="3"/>
    <x v="1"/>
  </r>
  <r>
    <x v="1603"/>
    <x v="509"/>
    <x v="1"/>
    <x v="2"/>
    <x v="2"/>
    <x v="3"/>
    <x v="1574"/>
    <n v="9324.17"/>
    <n v="3"/>
    <x v="1"/>
    <x v="2"/>
    <n v="0.20904335933996951"/>
    <n v="0"/>
    <n v="0"/>
    <x v="3"/>
    <x v="1"/>
  </r>
  <r>
    <x v="1604"/>
    <x v="432"/>
    <x v="2"/>
    <x v="3"/>
    <x v="3"/>
    <x v="4"/>
    <x v="1575"/>
    <n v="-1843.46"/>
    <n v="7"/>
    <x v="2"/>
    <x v="1"/>
    <n v="-0.1167042289187136"/>
    <n v="0"/>
    <n v="1"/>
    <x v="7"/>
    <x v="1"/>
  </r>
  <r>
    <x v="1605"/>
    <x v="51"/>
    <x v="3"/>
    <x v="5"/>
    <x v="0"/>
    <x v="5"/>
    <x v="1576"/>
    <n v="4342.32"/>
    <n v="2"/>
    <x v="1"/>
    <x v="3"/>
    <n v="0.21020040662213185"/>
    <n v="0"/>
    <n v="0"/>
    <x v="4"/>
    <x v="1"/>
  </r>
  <r>
    <x v="1606"/>
    <x v="90"/>
    <x v="4"/>
    <x v="8"/>
    <x v="0"/>
    <x v="6"/>
    <x v="1577"/>
    <n v="883.86"/>
    <n v="7"/>
    <x v="1"/>
    <x v="2"/>
    <n v="4.1982615304232175E-2"/>
    <n v="0"/>
    <n v="0"/>
    <x v="0"/>
    <x v="0"/>
  </r>
  <r>
    <x v="1607"/>
    <x v="326"/>
    <x v="3"/>
    <x v="5"/>
    <x v="3"/>
    <x v="11"/>
    <x v="1578"/>
    <n v="9145.2099999999991"/>
    <n v="7"/>
    <x v="2"/>
    <x v="1"/>
    <n v="0.34981486439964804"/>
    <n v="0"/>
    <n v="0"/>
    <x v="3"/>
    <x v="0"/>
  </r>
  <r>
    <x v="1608"/>
    <x v="436"/>
    <x v="4"/>
    <x v="8"/>
    <x v="1"/>
    <x v="10"/>
    <x v="1579"/>
    <n v="-5817.25"/>
    <n v="7"/>
    <x v="0"/>
    <x v="0"/>
    <n v="-0.16215331010452963"/>
    <n v="35875"/>
    <n v="1"/>
    <x v="7"/>
    <x v="1"/>
  </r>
  <r>
    <x v="1609"/>
    <x v="113"/>
    <x v="4"/>
    <x v="8"/>
    <x v="3"/>
    <x v="9"/>
    <x v="1580"/>
    <n v="272.47000000000003"/>
    <n v="9"/>
    <x v="1"/>
    <x v="0"/>
    <n v="1.8242501339046601E-2"/>
    <n v="0"/>
    <n v="0"/>
    <x v="11"/>
    <x v="0"/>
  </r>
  <r>
    <x v="1610"/>
    <x v="558"/>
    <x v="1"/>
    <x v="1"/>
    <x v="1"/>
    <x v="10"/>
    <x v="1581"/>
    <n v="-160.02000000000001"/>
    <n v="10"/>
    <x v="0"/>
    <x v="0"/>
    <n v="-4.3544042014748707E-3"/>
    <n v="36749"/>
    <n v="1"/>
    <x v="1"/>
    <x v="1"/>
  </r>
  <r>
    <x v="1611"/>
    <x v="385"/>
    <x v="4"/>
    <x v="8"/>
    <x v="1"/>
    <x v="10"/>
    <x v="1582"/>
    <n v="10436.76"/>
    <n v="2"/>
    <x v="1"/>
    <x v="1"/>
    <n v="0.33185246422893483"/>
    <n v="31450"/>
    <n v="0"/>
    <x v="7"/>
    <x v="1"/>
  </r>
  <r>
    <x v="1612"/>
    <x v="46"/>
    <x v="0"/>
    <x v="7"/>
    <x v="0"/>
    <x v="0"/>
    <x v="1583"/>
    <n v="1853.59"/>
    <n v="4"/>
    <x v="0"/>
    <x v="2"/>
    <n v="4.6572613065326632E-2"/>
    <n v="0"/>
    <n v="0"/>
    <x v="1"/>
    <x v="0"/>
  </r>
  <r>
    <x v="1613"/>
    <x v="454"/>
    <x v="3"/>
    <x v="6"/>
    <x v="0"/>
    <x v="5"/>
    <x v="1584"/>
    <n v="1463.41"/>
    <n v="4"/>
    <x v="0"/>
    <x v="3"/>
    <n v="0.14899307676644269"/>
    <n v="0"/>
    <n v="0"/>
    <x v="11"/>
    <x v="1"/>
  </r>
  <r>
    <x v="1614"/>
    <x v="660"/>
    <x v="1"/>
    <x v="2"/>
    <x v="1"/>
    <x v="1"/>
    <x v="1585"/>
    <n v="6323.14"/>
    <n v="9"/>
    <x v="2"/>
    <x v="2"/>
    <n v="0.22170897615708277"/>
    <n v="28520"/>
    <n v="0"/>
    <x v="11"/>
    <x v="1"/>
  </r>
  <r>
    <x v="1615"/>
    <x v="294"/>
    <x v="2"/>
    <x v="4"/>
    <x v="2"/>
    <x v="3"/>
    <x v="1586"/>
    <n v="1587.65"/>
    <n v="4"/>
    <x v="1"/>
    <x v="1"/>
    <n v="0.10248854173391002"/>
    <n v="0"/>
    <n v="0"/>
    <x v="6"/>
    <x v="1"/>
  </r>
  <r>
    <x v="1616"/>
    <x v="589"/>
    <x v="4"/>
    <x v="8"/>
    <x v="3"/>
    <x v="4"/>
    <x v="1329"/>
    <n v="-3176.3"/>
    <n v="2"/>
    <x v="1"/>
    <x v="1"/>
    <n v="-0.18728183962264153"/>
    <n v="0"/>
    <n v="1"/>
    <x v="7"/>
    <x v="1"/>
  </r>
  <r>
    <x v="1617"/>
    <x v="661"/>
    <x v="0"/>
    <x v="0"/>
    <x v="3"/>
    <x v="9"/>
    <x v="1587"/>
    <n v="5474.37"/>
    <n v="4"/>
    <x v="2"/>
    <x v="3"/>
    <n v="0.28613683880409785"/>
    <n v="0"/>
    <n v="0"/>
    <x v="5"/>
    <x v="0"/>
  </r>
  <r>
    <x v="1618"/>
    <x v="418"/>
    <x v="2"/>
    <x v="3"/>
    <x v="3"/>
    <x v="4"/>
    <x v="1588"/>
    <n v="-5210.93"/>
    <n v="3"/>
    <x v="2"/>
    <x v="2"/>
    <n v="-0.12688231999805208"/>
    <n v="0"/>
    <n v="1"/>
    <x v="1"/>
    <x v="0"/>
  </r>
  <r>
    <x v="1619"/>
    <x v="136"/>
    <x v="3"/>
    <x v="6"/>
    <x v="1"/>
    <x v="10"/>
    <x v="1589"/>
    <n v="-1307.23"/>
    <n v="6"/>
    <x v="1"/>
    <x v="2"/>
    <n v="-5.4134089779691898E-2"/>
    <n v="24148"/>
    <n v="1"/>
    <x v="8"/>
    <x v="1"/>
  </r>
  <r>
    <x v="1620"/>
    <x v="245"/>
    <x v="0"/>
    <x v="0"/>
    <x v="1"/>
    <x v="10"/>
    <x v="1590"/>
    <n v="3964.88"/>
    <n v="7"/>
    <x v="0"/>
    <x v="3"/>
    <n v="0.12866303219106959"/>
    <n v="30816"/>
    <n v="0"/>
    <x v="11"/>
    <x v="0"/>
  </r>
  <r>
    <x v="1621"/>
    <x v="488"/>
    <x v="2"/>
    <x v="4"/>
    <x v="0"/>
    <x v="6"/>
    <x v="1591"/>
    <n v="-1148.7"/>
    <n v="10"/>
    <x v="2"/>
    <x v="1"/>
    <n v="-9.4341327201051248E-2"/>
    <n v="0"/>
    <n v="1"/>
    <x v="4"/>
    <x v="1"/>
  </r>
  <r>
    <x v="1622"/>
    <x v="662"/>
    <x v="2"/>
    <x v="4"/>
    <x v="1"/>
    <x v="8"/>
    <x v="1592"/>
    <n v="-3090.72"/>
    <n v="9"/>
    <x v="0"/>
    <x v="0"/>
    <n v="-0.11899742039810572"/>
    <n v="25973"/>
    <n v="1"/>
    <x v="8"/>
    <x v="0"/>
  </r>
  <r>
    <x v="1623"/>
    <x v="663"/>
    <x v="2"/>
    <x v="4"/>
    <x v="2"/>
    <x v="7"/>
    <x v="1593"/>
    <n v="-1966.81"/>
    <n v="1"/>
    <x v="1"/>
    <x v="0"/>
    <n v="-0.14020601653835185"/>
    <n v="0"/>
    <n v="1"/>
    <x v="10"/>
    <x v="1"/>
  </r>
  <r>
    <x v="1624"/>
    <x v="664"/>
    <x v="3"/>
    <x v="5"/>
    <x v="0"/>
    <x v="5"/>
    <x v="1594"/>
    <n v="4244.59"/>
    <n v="7"/>
    <x v="1"/>
    <x v="3"/>
    <n v="0.2058981324278438"/>
    <n v="0"/>
    <n v="0"/>
    <x v="4"/>
    <x v="1"/>
  </r>
  <r>
    <x v="1625"/>
    <x v="63"/>
    <x v="1"/>
    <x v="2"/>
    <x v="1"/>
    <x v="10"/>
    <x v="1595"/>
    <n v="9541.56"/>
    <n v="3"/>
    <x v="2"/>
    <x v="1"/>
    <n v="0.23993663087484596"/>
    <n v="39767"/>
    <n v="0"/>
    <x v="4"/>
    <x v="0"/>
  </r>
  <r>
    <x v="1626"/>
    <x v="63"/>
    <x v="2"/>
    <x v="4"/>
    <x v="0"/>
    <x v="6"/>
    <x v="1596"/>
    <n v="1169.5"/>
    <n v="9"/>
    <x v="1"/>
    <x v="1"/>
    <n v="3.2159159654622446E-2"/>
    <n v="0"/>
    <n v="0"/>
    <x v="4"/>
    <x v="0"/>
  </r>
  <r>
    <x v="1627"/>
    <x v="665"/>
    <x v="1"/>
    <x v="2"/>
    <x v="0"/>
    <x v="5"/>
    <x v="1597"/>
    <n v="1252.4000000000001"/>
    <n v="10"/>
    <x v="1"/>
    <x v="3"/>
    <n v="0.25108259823576584"/>
    <n v="0"/>
    <n v="0"/>
    <x v="6"/>
    <x v="1"/>
  </r>
  <r>
    <x v="1628"/>
    <x v="473"/>
    <x v="1"/>
    <x v="2"/>
    <x v="3"/>
    <x v="9"/>
    <x v="1598"/>
    <n v="-296.45999999999998"/>
    <n v="4"/>
    <x v="0"/>
    <x v="2"/>
    <n v="-0.10243953006219764"/>
    <n v="0"/>
    <n v="1"/>
    <x v="5"/>
    <x v="0"/>
  </r>
  <r>
    <x v="1629"/>
    <x v="495"/>
    <x v="2"/>
    <x v="4"/>
    <x v="3"/>
    <x v="11"/>
    <x v="1599"/>
    <n v="2681.93"/>
    <n v="5"/>
    <x v="2"/>
    <x v="1"/>
    <n v="0.198573226714053"/>
    <n v="0"/>
    <n v="0"/>
    <x v="1"/>
    <x v="0"/>
  </r>
  <r>
    <x v="1630"/>
    <x v="594"/>
    <x v="4"/>
    <x v="8"/>
    <x v="1"/>
    <x v="1"/>
    <x v="1600"/>
    <n v="-6218.2"/>
    <n v="8"/>
    <x v="2"/>
    <x v="1"/>
    <n v="-0.19879156010230178"/>
    <n v="31280"/>
    <n v="1"/>
    <x v="10"/>
    <x v="0"/>
  </r>
  <r>
    <x v="1631"/>
    <x v="498"/>
    <x v="4"/>
    <x v="9"/>
    <x v="0"/>
    <x v="6"/>
    <x v="1601"/>
    <n v="-729.49"/>
    <n v="4"/>
    <x v="1"/>
    <x v="0"/>
    <n v="-0.1293192696330438"/>
    <n v="0"/>
    <n v="1"/>
    <x v="4"/>
    <x v="1"/>
  </r>
  <r>
    <x v="1632"/>
    <x v="452"/>
    <x v="2"/>
    <x v="4"/>
    <x v="3"/>
    <x v="9"/>
    <x v="1602"/>
    <n v="5154.87"/>
    <n v="5"/>
    <x v="2"/>
    <x v="2"/>
    <n v="0.26212091935319842"/>
    <n v="0"/>
    <n v="0"/>
    <x v="3"/>
    <x v="1"/>
  </r>
  <r>
    <x v="1633"/>
    <x v="384"/>
    <x v="2"/>
    <x v="4"/>
    <x v="2"/>
    <x v="7"/>
    <x v="1603"/>
    <n v="2654.31"/>
    <n v="10"/>
    <x v="2"/>
    <x v="3"/>
    <n v="0.19316716396186595"/>
    <n v="0"/>
    <n v="0"/>
    <x v="1"/>
    <x v="1"/>
  </r>
  <r>
    <x v="1634"/>
    <x v="626"/>
    <x v="0"/>
    <x v="7"/>
    <x v="3"/>
    <x v="9"/>
    <x v="1604"/>
    <n v="5381.46"/>
    <n v="6"/>
    <x v="2"/>
    <x v="2"/>
    <n v="0.20548550918324487"/>
    <n v="0"/>
    <n v="0"/>
    <x v="2"/>
    <x v="0"/>
  </r>
  <r>
    <x v="1635"/>
    <x v="666"/>
    <x v="3"/>
    <x v="6"/>
    <x v="0"/>
    <x v="6"/>
    <x v="1459"/>
    <n v="443.69"/>
    <n v="5"/>
    <x v="0"/>
    <x v="0"/>
    <n v="0.32552457813646368"/>
    <n v="0"/>
    <n v="0"/>
    <x v="9"/>
    <x v="1"/>
  </r>
  <r>
    <x v="1636"/>
    <x v="431"/>
    <x v="0"/>
    <x v="0"/>
    <x v="0"/>
    <x v="6"/>
    <x v="1605"/>
    <n v="9286.6299999999992"/>
    <n v="7"/>
    <x v="0"/>
    <x v="0"/>
    <n v="0.21321126825236475"/>
    <n v="0"/>
    <n v="0"/>
    <x v="9"/>
    <x v="1"/>
  </r>
  <r>
    <x v="1637"/>
    <x v="234"/>
    <x v="4"/>
    <x v="8"/>
    <x v="3"/>
    <x v="9"/>
    <x v="1606"/>
    <n v="879.85"/>
    <n v="8"/>
    <x v="1"/>
    <x v="2"/>
    <n v="0.20385773864689527"/>
    <n v="0"/>
    <n v="0"/>
    <x v="2"/>
    <x v="0"/>
  </r>
  <r>
    <x v="1638"/>
    <x v="621"/>
    <x v="1"/>
    <x v="2"/>
    <x v="1"/>
    <x v="1"/>
    <x v="1607"/>
    <n v="-157.86000000000001"/>
    <n v="3"/>
    <x v="1"/>
    <x v="1"/>
    <n v="-1.0423241994057445E-2"/>
    <n v="15145"/>
    <n v="1"/>
    <x v="11"/>
    <x v="1"/>
  </r>
  <r>
    <x v="1639"/>
    <x v="233"/>
    <x v="1"/>
    <x v="2"/>
    <x v="1"/>
    <x v="1"/>
    <x v="1608"/>
    <n v="-3711.71"/>
    <n v="9"/>
    <x v="1"/>
    <x v="0"/>
    <n v="-0.1909905320572193"/>
    <n v="19434"/>
    <n v="1"/>
    <x v="8"/>
    <x v="0"/>
  </r>
  <r>
    <x v="1640"/>
    <x v="626"/>
    <x v="1"/>
    <x v="2"/>
    <x v="0"/>
    <x v="0"/>
    <x v="1609"/>
    <n v="960.98"/>
    <n v="7"/>
    <x v="1"/>
    <x v="0"/>
    <n v="6.4495302013422823E-2"/>
    <n v="0"/>
    <n v="0"/>
    <x v="2"/>
    <x v="0"/>
  </r>
  <r>
    <x v="1641"/>
    <x v="325"/>
    <x v="0"/>
    <x v="0"/>
    <x v="3"/>
    <x v="9"/>
    <x v="1610"/>
    <n v="-770.34"/>
    <n v="1"/>
    <x v="1"/>
    <x v="3"/>
    <n v="-2.3526142193989741E-2"/>
    <n v="0"/>
    <n v="1"/>
    <x v="4"/>
    <x v="1"/>
  </r>
  <r>
    <x v="1642"/>
    <x v="312"/>
    <x v="1"/>
    <x v="2"/>
    <x v="1"/>
    <x v="8"/>
    <x v="1611"/>
    <n v="-3561.68"/>
    <n v="7"/>
    <x v="2"/>
    <x v="3"/>
    <n v="-0.15788988385495167"/>
    <n v="22558"/>
    <n v="1"/>
    <x v="8"/>
    <x v="0"/>
  </r>
  <r>
    <x v="1643"/>
    <x v="285"/>
    <x v="2"/>
    <x v="3"/>
    <x v="2"/>
    <x v="3"/>
    <x v="1612"/>
    <n v="483.07"/>
    <n v="6"/>
    <x v="2"/>
    <x v="2"/>
    <n v="7.9413118527042581E-2"/>
    <n v="0"/>
    <n v="0"/>
    <x v="2"/>
    <x v="1"/>
  </r>
  <r>
    <x v="1644"/>
    <x v="229"/>
    <x v="1"/>
    <x v="1"/>
    <x v="3"/>
    <x v="4"/>
    <x v="1613"/>
    <n v="-7671.39"/>
    <n v="7"/>
    <x v="0"/>
    <x v="3"/>
    <n v="-0.19220279107057853"/>
    <n v="0"/>
    <n v="1"/>
    <x v="0"/>
    <x v="1"/>
  </r>
  <r>
    <x v="1645"/>
    <x v="225"/>
    <x v="4"/>
    <x v="8"/>
    <x v="2"/>
    <x v="7"/>
    <x v="1614"/>
    <n v="-275.88"/>
    <n v="1"/>
    <x v="2"/>
    <x v="0"/>
    <n v="-2.4986867131600397E-2"/>
    <n v="0"/>
    <n v="1"/>
    <x v="0"/>
    <x v="0"/>
  </r>
  <r>
    <x v="1646"/>
    <x v="454"/>
    <x v="0"/>
    <x v="7"/>
    <x v="1"/>
    <x v="1"/>
    <x v="1615"/>
    <n v="-5448.65"/>
    <n v="1"/>
    <x v="0"/>
    <x v="3"/>
    <n v="-0.12401898301998451"/>
    <n v="43934"/>
    <n v="1"/>
    <x v="11"/>
    <x v="1"/>
  </r>
  <r>
    <x v="1647"/>
    <x v="485"/>
    <x v="0"/>
    <x v="7"/>
    <x v="2"/>
    <x v="2"/>
    <x v="1616"/>
    <n v="128.74"/>
    <n v="2"/>
    <x v="0"/>
    <x v="2"/>
    <n v="1.1533775309084395E-2"/>
    <n v="0"/>
    <n v="0"/>
    <x v="8"/>
    <x v="1"/>
  </r>
  <r>
    <x v="1648"/>
    <x v="4"/>
    <x v="3"/>
    <x v="6"/>
    <x v="0"/>
    <x v="0"/>
    <x v="1617"/>
    <n v="-530.48"/>
    <n v="7"/>
    <x v="1"/>
    <x v="1"/>
    <n v="-2.503563169569116E-2"/>
    <n v="0"/>
    <n v="1"/>
    <x v="4"/>
    <x v="0"/>
  </r>
  <r>
    <x v="1649"/>
    <x v="474"/>
    <x v="4"/>
    <x v="9"/>
    <x v="3"/>
    <x v="4"/>
    <x v="1618"/>
    <n v="-1026.27"/>
    <n v="7"/>
    <x v="0"/>
    <x v="0"/>
    <n v="-0.16571451638947199"/>
    <n v="0"/>
    <n v="1"/>
    <x v="8"/>
    <x v="1"/>
  </r>
  <r>
    <x v="1650"/>
    <x v="475"/>
    <x v="0"/>
    <x v="7"/>
    <x v="2"/>
    <x v="7"/>
    <x v="1619"/>
    <n v="654.07000000000005"/>
    <n v="10"/>
    <x v="0"/>
    <x v="2"/>
    <n v="0.16840113285272915"/>
    <n v="0"/>
    <n v="0"/>
    <x v="7"/>
    <x v="1"/>
  </r>
  <r>
    <x v="1651"/>
    <x v="604"/>
    <x v="2"/>
    <x v="3"/>
    <x v="0"/>
    <x v="0"/>
    <x v="1620"/>
    <n v="-1123.1500000000001"/>
    <n v="1"/>
    <x v="0"/>
    <x v="2"/>
    <n v="-4.5745764092538291E-2"/>
    <n v="0"/>
    <n v="1"/>
    <x v="0"/>
    <x v="0"/>
  </r>
  <r>
    <x v="1652"/>
    <x v="345"/>
    <x v="2"/>
    <x v="3"/>
    <x v="2"/>
    <x v="3"/>
    <x v="1621"/>
    <n v="2418.14"/>
    <n v="5"/>
    <x v="2"/>
    <x v="0"/>
    <n v="0.11383768006779021"/>
    <n v="0"/>
    <n v="0"/>
    <x v="6"/>
    <x v="1"/>
  </r>
  <r>
    <x v="1653"/>
    <x v="667"/>
    <x v="3"/>
    <x v="5"/>
    <x v="0"/>
    <x v="6"/>
    <x v="1622"/>
    <n v="-661.25"/>
    <n v="4"/>
    <x v="2"/>
    <x v="2"/>
    <n v="-1.4318349140357714E-2"/>
    <n v="0"/>
    <n v="1"/>
    <x v="8"/>
    <x v="1"/>
  </r>
  <r>
    <x v="1654"/>
    <x v="90"/>
    <x v="1"/>
    <x v="1"/>
    <x v="0"/>
    <x v="5"/>
    <x v="1623"/>
    <n v="-4540.97"/>
    <n v="8"/>
    <x v="0"/>
    <x v="2"/>
    <n v="-9.8438543247344468E-2"/>
    <n v="0"/>
    <n v="1"/>
    <x v="0"/>
    <x v="0"/>
  </r>
  <r>
    <x v="1655"/>
    <x v="162"/>
    <x v="2"/>
    <x v="3"/>
    <x v="0"/>
    <x v="0"/>
    <x v="1624"/>
    <n v="2769.41"/>
    <n v="1"/>
    <x v="1"/>
    <x v="3"/>
    <n v="7.4832738867271931E-2"/>
    <n v="0"/>
    <n v="0"/>
    <x v="5"/>
    <x v="1"/>
  </r>
  <r>
    <x v="1656"/>
    <x v="549"/>
    <x v="1"/>
    <x v="1"/>
    <x v="2"/>
    <x v="2"/>
    <x v="1625"/>
    <n v="-1387.39"/>
    <n v="5"/>
    <x v="0"/>
    <x v="1"/>
    <n v="-2.9196531913550372E-2"/>
    <n v="0"/>
    <n v="1"/>
    <x v="8"/>
    <x v="1"/>
  </r>
  <r>
    <x v="1657"/>
    <x v="29"/>
    <x v="3"/>
    <x v="6"/>
    <x v="1"/>
    <x v="10"/>
    <x v="1626"/>
    <n v="-2119.3000000000002"/>
    <n v="3"/>
    <x v="1"/>
    <x v="0"/>
    <n v="-7.5495155314904541E-2"/>
    <n v="28072"/>
    <n v="1"/>
    <x v="11"/>
    <x v="1"/>
  </r>
  <r>
    <x v="1658"/>
    <x v="108"/>
    <x v="2"/>
    <x v="3"/>
    <x v="3"/>
    <x v="11"/>
    <x v="1627"/>
    <n v="779.55"/>
    <n v="8"/>
    <x v="0"/>
    <x v="0"/>
    <n v="1.9560144527525466E-2"/>
    <n v="0"/>
    <n v="0"/>
    <x v="8"/>
    <x v="0"/>
  </r>
  <r>
    <x v="1659"/>
    <x v="390"/>
    <x v="4"/>
    <x v="9"/>
    <x v="3"/>
    <x v="4"/>
    <x v="1628"/>
    <n v="-277.26"/>
    <n v="5"/>
    <x v="0"/>
    <x v="2"/>
    <n v="-1.6859835816357555E-2"/>
    <n v="0"/>
    <n v="1"/>
    <x v="1"/>
    <x v="0"/>
  </r>
  <r>
    <x v="1660"/>
    <x v="270"/>
    <x v="2"/>
    <x v="4"/>
    <x v="0"/>
    <x v="0"/>
    <x v="1629"/>
    <n v="2135.79"/>
    <n v="4"/>
    <x v="2"/>
    <x v="3"/>
    <n v="4.7025188251354086E-2"/>
    <n v="0"/>
    <n v="0"/>
    <x v="0"/>
    <x v="0"/>
  </r>
  <r>
    <x v="1661"/>
    <x v="129"/>
    <x v="4"/>
    <x v="8"/>
    <x v="2"/>
    <x v="2"/>
    <x v="1630"/>
    <n v="-1069.45"/>
    <n v="4"/>
    <x v="1"/>
    <x v="2"/>
    <n v="-2.8513344175753859E-2"/>
    <n v="0"/>
    <n v="1"/>
    <x v="5"/>
    <x v="1"/>
  </r>
  <r>
    <x v="1662"/>
    <x v="216"/>
    <x v="1"/>
    <x v="1"/>
    <x v="3"/>
    <x v="9"/>
    <x v="1631"/>
    <n v="14589.58"/>
    <n v="4"/>
    <x v="0"/>
    <x v="1"/>
    <n v="0.3306795104261106"/>
    <n v="0"/>
    <n v="0"/>
    <x v="2"/>
    <x v="0"/>
  </r>
  <r>
    <x v="1663"/>
    <x v="254"/>
    <x v="1"/>
    <x v="1"/>
    <x v="0"/>
    <x v="5"/>
    <x v="1632"/>
    <n v="-1438.33"/>
    <n v="10"/>
    <x v="2"/>
    <x v="2"/>
    <n v="-5.4436832942245099E-2"/>
    <n v="0"/>
    <n v="1"/>
    <x v="5"/>
    <x v="1"/>
  </r>
  <r>
    <x v="1664"/>
    <x v="595"/>
    <x v="2"/>
    <x v="3"/>
    <x v="0"/>
    <x v="5"/>
    <x v="1633"/>
    <n v="5744.93"/>
    <n v="3"/>
    <x v="2"/>
    <x v="0"/>
    <n v="0.30600458080323856"/>
    <n v="0"/>
    <n v="0"/>
    <x v="10"/>
    <x v="0"/>
  </r>
  <r>
    <x v="1665"/>
    <x v="14"/>
    <x v="1"/>
    <x v="2"/>
    <x v="2"/>
    <x v="2"/>
    <x v="1634"/>
    <n v="2547.65"/>
    <n v="6"/>
    <x v="2"/>
    <x v="2"/>
    <n v="8.556913982467336E-2"/>
    <n v="0"/>
    <n v="0"/>
    <x v="9"/>
    <x v="0"/>
  </r>
  <r>
    <x v="1666"/>
    <x v="21"/>
    <x v="0"/>
    <x v="7"/>
    <x v="1"/>
    <x v="8"/>
    <x v="1635"/>
    <n v="3066.81"/>
    <n v="3"/>
    <x v="0"/>
    <x v="2"/>
    <n v="0.10636458224950578"/>
    <n v="28833"/>
    <n v="0"/>
    <x v="3"/>
    <x v="1"/>
  </r>
  <r>
    <x v="1667"/>
    <x v="324"/>
    <x v="0"/>
    <x v="0"/>
    <x v="1"/>
    <x v="8"/>
    <x v="1636"/>
    <n v="-524.49"/>
    <n v="10"/>
    <x v="0"/>
    <x v="1"/>
    <n v="-7.3099651567944249E-2"/>
    <n v="7175"/>
    <n v="1"/>
    <x v="9"/>
    <x v="1"/>
  </r>
  <r>
    <x v="1668"/>
    <x v="588"/>
    <x v="4"/>
    <x v="9"/>
    <x v="3"/>
    <x v="9"/>
    <x v="1637"/>
    <n v="5893.04"/>
    <n v="10"/>
    <x v="2"/>
    <x v="2"/>
    <n v="0.26197110468993107"/>
    <n v="0"/>
    <n v="0"/>
    <x v="11"/>
    <x v="0"/>
  </r>
  <r>
    <x v="1669"/>
    <x v="668"/>
    <x v="3"/>
    <x v="5"/>
    <x v="0"/>
    <x v="0"/>
    <x v="1638"/>
    <n v="1838.46"/>
    <n v="3"/>
    <x v="0"/>
    <x v="0"/>
    <n v="4.4709630350194554E-2"/>
    <n v="0"/>
    <n v="0"/>
    <x v="5"/>
    <x v="0"/>
  </r>
  <r>
    <x v="1670"/>
    <x v="234"/>
    <x v="1"/>
    <x v="2"/>
    <x v="3"/>
    <x v="11"/>
    <x v="1639"/>
    <n v="10519.14"/>
    <n v="3"/>
    <x v="1"/>
    <x v="3"/>
    <n v="0.31431380165536199"/>
    <n v="0"/>
    <n v="0"/>
    <x v="2"/>
    <x v="0"/>
  </r>
  <r>
    <x v="1671"/>
    <x v="365"/>
    <x v="4"/>
    <x v="8"/>
    <x v="2"/>
    <x v="3"/>
    <x v="1640"/>
    <n v="11848.42"/>
    <n v="2"/>
    <x v="1"/>
    <x v="0"/>
    <n v="0.27819069756521331"/>
    <n v="0"/>
    <n v="0"/>
    <x v="11"/>
    <x v="1"/>
  </r>
  <r>
    <x v="1672"/>
    <x v="11"/>
    <x v="1"/>
    <x v="1"/>
    <x v="0"/>
    <x v="0"/>
    <x v="1641"/>
    <n v="1948.8"/>
    <n v="4"/>
    <x v="0"/>
    <x v="1"/>
    <n v="0.12128454070201643"/>
    <n v="0"/>
    <n v="0"/>
    <x v="7"/>
    <x v="0"/>
  </r>
  <r>
    <x v="1673"/>
    <x v="476"/>
    <x v="0"/>
    <x v="7"/>
    <x v="0"/>
    <x v="6"/>
    <x v="1642"/>
    <n v="2591.5300000000002"/>
    <n v="3"/>
    <x v="1"/>
    <x v="2"/>
    <n v="9.1206095586682634E-2"/>
    <n v="0"/>
    <n v="0"/>
    <x v="0"/>
    <x v="1"/>
  </r>
  <r>
    <x v="1674"/>
    <x v="138"/>
    <x v="0"/>
    <x v="7"/>
    <x v="1"/>
    <x v="10"/>
    <x v="1643"/>
    <n v="3315.65"/>
    <n v="5"/>
    <x v="1"/>
    <x v="2"/>
    <n v="0.10444636950700899"/>
    <n v="31745"/>
    <n v="0"/>
    <x v="6"/>
    <x v="0"/>
  </r>
  <r>
    <x v="1675"/>
    <x v="124"/>
    <x v="1"/>
    <x v="2"/>
    <x v="0"/>
    <x v="5"/>
    <x v="1644"/>
    <n v="293.26"/>
    <n v="7"/>
    <x v="2"/>
    <x v="3"/>
    <n v="0.24196369636963697"/>
    <n v="0"/>
    <n v="0"/>
    <x v="6"/>
    <x v="0"/>
  </r>
  <r>
    <x v="1676"/>
    <x v="321"/>
    <x v="4"/>
    <x v="8"/>
    <x v="2"/>
    <x v="3"/>
    <x v="1645"/>
    <n v="-5727.82"/>
    <n v="9"/>
    <x v="0"/>
    <x v="3"/>
    <n v="-0.12974720246454943"/>
    <n v="0"/>
    <n v="1"/>
    <x v="8"/>
    <x v="0"/>
  </r>
  <r>
    <x v="1677"/>
    <x v="669"/>
    <x v="3"/>
    <x v="5"/>
    <x v="1"/>
    <x v="8"/>
    <x v="1646"/>
    <n v="176.02"/>
    <n v="5"/>
    <x v="1"/>
    <x v="1"/>
    <n v="6.0322138450993837E-2"/>
    <n v="2918"/>
    <n v="0"/>
    <x v="3"/>
    <x v="1"/>
  </r>
  <r>
    <x v="1678"/>
    <x v="317"/>
    <x v="1"/>
    <x v="1"/>
    <x v="2"/>
    <x v="7"/>
    <x v="1647"/>
    <n v="5705.76"/>
    <n v="2"/>
    <x v="1"/>
    <x v="3"/>
    <n v="0.11566980214077198"/>
    <n v="0"/>
    <n v="0"/>
    <x v="6"/>
    <x v="1"/>
  </r>
  <r>
    <x v="1679"/>
    <x v="249"/>
    <x v="0"/>
    <x v="0"/>
    <x v="3"/>
    <x v="11"/>
    <x v="1648"/>
    <n v="-7346.89"/>
    <n v="4"/>
    <x v="2"/>
    <x v="3"/>
    <n v="-0.17137602052717518"/>
    <n v="0"/>
    <n v="1"/>
    <x v="5"/>
    <x v="0"/>
  </r>
  <r>
    <x v="1680"/>
    <x v="316"/>
    <x v="0"/>
    <x v="0"/>
    <x v="3"/>
    <x v="9"/>
    <x v="1649"/>
    <n v="-79.260000000000005"/>
    <n v="9"/>
    <x v="1"/>
    <x v="3"/>
    <n v="-3.3357181936787173E-3"/>
    <n v="0"/>
    <n v="1"/>
    <x v="7"/>
    <x v="0"/>
  </r>
  <r>
    <x v="1681"/>
    <x v="629"/>
    <x v="4"/>
    <x v="9"/>
    <x v="1"/>
    <x v="8"/>
    <x v="1650"/>
    <n v="5772.01"/>
    <n v="5"/>
    <x v="1"/>
    <x v="2"/>
    <n v="0.335757663893898"/>
    <n v="17191"/>
    <n v="0"/>
    <x v="10"/>
    <x v="1"/>
  </r>
  <r>
    <x v="1682"/>
    <x v="1"/>
    <x v="0"/>
    <x v="7"/>
    <x v="3"/>
    <x v="9"/>
    <x v="1651"/>
    <n v="2516.13"/>
    <n v="4"/>
    <x v="0"/>
    <x v="1"/>
    <n v="6.333710919800635E-2"/>
    <n v="0"/>
    <n v="0"/>
    <x v="1"/>
    <x v="0"/>
  </r>
  <r>
    <x v="1683"/>
    <x v="48"/>
    <x v="3"/>
    <x v="5"/>
    <x v="1"/>
    <x v="8"/>
    <x v="1652"/>
    <n v="413.82"/>
    <n v="1"/>
    <x v="2"/>
    <x v="1"/>
    <n v="1.6528998242530756E-2"/>
    <n v="25036"/>
    <n v="0"/>
    <x v="8"/>
    <x v="0"/>
  </r>
  <r>
    <x v="1684"/>
    <x v="329"/>
    <x v="2"/>
    <x v="3"/>
    <x v="1"/>
    <x v="8"/>
    <x v="1653"/>
    <n v="1662.97"/>
    <n v="4"/>
    <x v="0"/>
    <x v="3"/>
    <n v="5.8376452416891919E-2"/>
    <n v="28487"/>
    <n v="0"/>
    <x v="8"/>
    <x v="0"/>
  </r>
  <r>
    <x v="1685"/>
    <x v="21"/>
    <x v="2"/>
    <x v="3"/>
    <x v="0"/>
    <x v="0"/>
    <x v="1654"/>
    <n v="-1294.71"/>
    <n v="7"/>
    <x v="0"/>
    <x v="1"/>
    <n v="-0.10382598235765839"/>
    <n v="0"/>
    <n v="1"/>
    <x v="3"/>
    <x v="1"/>
  </r>
  <r>
    <x v="1686"/>
    <x v="670"/>
    <x v="3"/>
    <x v="5"/>
    <x v="0"/>
    <x v="0"/>
    <x v="1655"/>
    <n v="-155.19"/>
    <n v="8"/>
    <x v="0"/>
    <x v="1"/>
    <n v="-6.3337686719451471E-3"/>
    <n v="0"/>
    <n v="1"/>
    <x v="9"/>
    <x v="1"/>
  </r>
  <r>
    <x v="1687"/>
    <x v="192"/>
    <x v="2"/>
    <x v="4"/>
    <x v="0"/>
    <x v="5"/>
    <x v="1656"/>
    <n v="5023.99"/>
    <n v="4"/>
    <x v="1"/>
    <x v="1"/>
    <n v="0.19946758248302696"/>
    <n v="0"/>
    <n v="0"/>
    <x v="8"/>
    <x v="0"/>
  </r>
  <r>
    <x v="1688"/>
    <x v="47"/>
    <x v="3"/>
    <x v="6"/>
    <x v="1"/>
    <x v="8"/>
    <x v="1657"/>
    <n v="4859.16"/>
    <n v="8"/>
    <x v="1"/>
    <x v="3"/>
    <n v="0.29843753838594766"/>
    <n v="16282"/>
    <n v="0"/>
    <x v="4"/>
    <x v="0"/>
  </r>
  <r>
    <x v="1689"/>
    <x v="671"/>
    <x v="3"/>
    <x v="6"/>
    <x v="1"/>
    <x v="10"/>
    <x v="1658"/>
    <n v="1139.8800000000001"/>
    <n v="6"/>
    <x v="2"/>
    <x v="1"/>
    <n v="0.10891266959678962"/>
    <n v="10466"/>
    <n v="0"/>
    <x v="8"/>
    <x v="0"/>
  </r>
  <r>
    <x v="1690"/>
    <x v="442"/>
    <x v="0"/>
    <x v="0"/>
    <x v="0"/>
    <x v="6"/>
    <x v="1659"/>
    <n v="698.28"/>
    <n v="9"/>
    <x v="0"/>
    <x v="0"/>
    <n v="9.711821974965229E-2"/>
    <n v="0"/>
    <n v="0"/>
    <x v="3"/>
    <x v="0"/>
  </r>
  <r>
    <x v="1691"/>
    <x v="107"/>
    <x v="2"/>
    <x v="4"/>
    <x v="2"/>
    <x v="3"/>
    <x v="1660"/>
    <n v="7356.86"/>
    <n v="9"/>
    <x v="0"/>
    <x v="2"/>
    <n v="0.22701453389699755"/>
    <n v="0"/>
    <n v="0"/>
    <x v="6"/>
    <x v="0"/>
  </r>
  <r>
    <x v="1692"/>
    <x v="667"/>
    <x v="3"/>
    <x v="5"/>
    <x v="0"/>
    <x v="0"/>
    <x v="1661"/>
    <n v="5391.74"/>
    <n v="5"/>
    <x v="1"/>
    <x v="2"/>
    <n v="0.23493420479302832"/>
    <n v="0"/>
    <n v="0"/>
    <x v="8"/>
    <x v="1"/>
  </r>
  <r>
    <x v="1693"/>
    <x v="664"/>
    <x v="4"/>
    <x v="8"/>
    <x v="2"/>
    <x v="3"/>
    <x v="1662"/>
    <n v="5646.89"/>
    <n v="10"/>
    <x v="0"/>
    <x v="2"/>
    <n v="0.176719346560681"/>
    <n v="0"/>
    <n v="0"/>
    <x v="4"/>
    <x v="1"/>
  </r>
  <r>
    <x v="1694"/>
    <x v="524"/>
    <x v="0"/>
    <x v="7"/>
    <x v="3"/>
    <x v="4"/>
    <x v="1663"/>
    <n v="2234.59"/>
    <n v="7"/>
    <x v="0"/>
    <x v="2"/>
    <n v="7.7380358750606004E-2"/>
    <n v="0"/>
    <n v="0"/>
    <x v="6"/>
    <x v="1"/>
  </r>
  <r>
    <x v="1695"/>
    <x v="181"/>
    <x v="1"/>
    <x v="2"/>
    <x v="1"/>
    <x v="1"/>
    <x v="1664"/>
    <n v="7928.05"/>
    <n v="2"/>
    <x v="1"/>
    <x v="2"/>
    <n v="0.24322156092772121"/>
    <n v="32596"/>
    <n v="0"/>
    <x v="1"/>
    <x v="0"/>
  </r>
  <r>
    <x v="1696"/>
    <x v="432"/>
    <x v="2"/>
    <x v="3"/>
    <x v="3"/>
    <x v="4"/>
    <x v="1665"/>
    <n v="3557.71"/>
    <n v="9"/>
    <x v="0"/>
    <x v="2"/>
    <n v="0.17173730449893801"/>
    <n v="0"/>
    <n v="0"/>
    <x v="7"/>
    <x v="1"/>
  </r>
  <r>
    <x v="1697"/>
    <x v="23"/>
    <x v="0"/>
    <x v="7"/>
    <x v="1"/>
    <x v="8"/>
    <x v="1666"/>
    <n v="-40.479999999999997"/>
    <n v="5"/>
    <x v="2"/>
    <x v="0"/>
    <n v="-9.3057471264367808E-2"/>
    <n v="435"/>
    <n v="1"/>
    <x v="3"/>
    <x v="0"/>
  </r>
  <r>
    <x v="1698"/>
    <x v="186"/>
    <x v="1"/>
    <x v="2"/>
    <x v="3"/>
    <x v="11"/>
    <x v="1667"/>
    <n v="1887.48"/>
    <n v="9"/>
    <x v="2"/>
    <x v="0"/>
    <n v="0.18369635036496351"/>
    <n v="0"/>
    <n v="0"/>
    <x v="10"/>
    <x v="1"/>
  </r>
  <r>
    <x v="1699"/>
    <x v="672"/>
    <x v="2"/>
    <x v="3"/>
    <x v="3"/>
    <x v="9"/>
    <x v="1668"/>
    <n v="-5778.09"/>
    <n v="5"/>
    <x v="2"/>
    <x v="3"/>
    <n v="-0.12178758114830115"/>
    <n v="0"/>
    <n v="1"/>
    <x v="5"/>
    <x v="1"/>
  </r>
  <r>
    <x v="1700"/>
    <x v="271"/>
    <x v="1"/>
    <x v="1"/>
    <x v="3"/>
    <x v="9"/>
    <x v="1669"/>
    <n v="4933.6899999999996"/>
    <n v="7"/>
    <x v="1"/>
    <x v="2"/>
    <n v="0.31227862522944488"/>
    <n v="0"/>
    <n v="0"/>
    <x v="3"/>
    <x v="1"/>
  </r>
  <r>
    <x v="1701"/>
    <x v="493"/>
    <x v="3"/>
    <x v="5"/>
    <x v="2"/>
    <x v="3"/>
    <x v="1670"/>
    <n v="-4966.29"/>
    <n v="5"/>
    <x v="1"/>
    <x v="1"/>
    <n v="-0.14878040742959855"/>
    <n v="0"/>
    <n v="1"/>
    <x v="6"/>
    <x v="1"/>
  </r>
  <r>
    <x v="1702"/>
    <x v="395"/>
    <x v="0"/>
    <x v="0"/>
    <x v="2"/>
    <x v="2"/>
    <x v="1671"/>
    <n v="247.15"/>
    <n v="1"/>
    <x v="1"/>
    <x v="0"/>
    <n v="2.776342394967423E-2"/>
    <n v="0"/>
    <n v="0"/>
    <x v="11"/>
    <x v="1"/>
  </r>
  <r>
    <x v="1703"/>
    <x v="475"/>
    <x v="3"/>
    <x v="5"/>
    <x v="0"/>
    <x v="0"/>
    <x v="1672"/>
    <n v="-361.73"/>
    <n v="6"/>
    <x v="1"/>
    <x v="2"/>
    <n v="-1.0957530594935176E-2"/>
    <n v="0"/>
    <n v="1"/>
    <x v="7"/>
    <x v="1"/>
  </r>
  <r>
    <x v="1704"/>
    <x v="130"/>
    <x v="4"/>
    <x v="9"/>
    <x v="3"/>
    <x v="11"/>
    <x v="1673"/>
    <n v="-2811.92"/>
    <n v="6"/>
    <x v="2"/>
    <x v="3"/>
    <n v="-6.9490176695910053E-2"/>
    <n v="0"/>
    <n v="1"/>
    <x v="6"/>
    <x v="1"/>
  </r>
  <r>
    <x v="1705"/>
    <x v="370"/>
    <x v="4"/>
    <x v="8"/>
    <x v="1"/>
    <x v="1"/>
    <x v="1674"/>
    <n v="629.63"/>
    <n v="7"/>
    <x v="0"/>
    <x v="3"/>
    <n v="9.0477080040235663E-2"/>
    <n v="6959"/>
    <n v="0"/>
    <x v="7"/>
    <x v="0"/>
  </r>
  <r>
    <x v="1706"/>
    <x v="588"/>
    <x v="1"/>
    <x v="2"/>
    <x v="1"/>
    <x v="1"/>
    <x v="1675"/>
    <n v="3451.28"/>
    <n v="7"/>
    <x v="2"/>
    <x v="1"/>
    <n v="0.12979128276484525"/>
    <n v="26591"/>
    <n v="0"/>
    <x v="11"/>
    <x v="0"/>
  </r>
  <r>
    <x v="1707"/>
    <x v="673"/>
    <x v="1"/>
    <x v="1"/>
    <x v="2"/>
    <x v="2"/>
    <x v="1676"/>
    <n v="3976.88"/>
    <n v="3"/>
    <x v="2"/>
    <x v="2"/>
    <n v="0.12506698534499025"/>
    <n v="0"/>
    <n v="0"/>
    <x v="9"/>
    <x v="1"/>
  </r>
  <r>
    <x v="1708"/>
    <x v="226"/>
    <x v="3"/>
    <x v="6"/>
    <x v="2"/>
    <x v="7"/>
    <x v="1677"/>
    <n v="-4004.97"/>
    <n v="3"/>
    <x v="1"/>
    <x v="1"/>
    <n v="-0.14304996963960423"/>
    <n v="0"/>
    <n v="1"/>
    <x v="2"/>
    <x v="1"/>
  </r>
  <r>
    <x v="1709"/>
    <x v="356"/>
    <x v="4"/>
    <x v="8"/>
    <x v="1"/>
    <x v="1"/>
    <x v="1678"/>
    <n v="-3518.65"/>
    <n v="5"/>
    <x v="0"/>
    <x v="3"/>
    <n v="-0.19890616167326172"/>
    <n v="17690"/>
    <n v="1"/>
    <x v="6"/>
    <x v="1"/>
  </r>
  <r>
    <x v="1710"/>
    <x v="348"/>
    <x v="0"/>
    <x v="7"/>
    <x v="3"/>
    <x v="9"/>
    <x v="1679"/>
    <n v="-580.02"/>
    <n v="3"/>
    <x v="0"/>
    <x v="2"/>
    <n v="-0.18228158390949087"/>
    <n v="0"/>
    <n v="1"/>
    <x v="2"/>
    <x v="1"/>
  </r>
  <r>
    <x v="1711"/>
    <x v="604"/>
    <x v="3"/>
    <x v="6"/>
    <x v="2"/>
    <x v="7"/>
    <x v="1680"/>
    <n v="523.84"/>
    <n v="4"/>
    <x v="2"/>
    <x v="1"/>
    <n v="0.25004295942720767"/>
    <n v="0"/>
    <n v="0"/>
    <x v="0"/>
    <x v="0"/>
  </r>
  <r>
    <x v="1712"/>
    <x v="245"/>
    <x v="4"/>
    <x v="8"/>
    <x v="0"/>
    <x v="6"/>
    <x v="1681"/>
    <n v="1360.28"/>
    <n v="1"/>
    <x v="0"/>
    <x v="0"/>
    <n v="5.2300357568533969E-2"/>
    <n v="0"/>
    <n v="0"/>
    <x v="11"/>
    <x v="0"/>
  </r>
  <r>
    <x v="1713"/>
    <x v="537"/>
    <x v="4"/>
    <x v="9"/>
    <x v="3"/>
    <x v="9"/>
    <x v="1682"/>
    <n v="6764.06"/>
    <n v="8"/>
    <x v="0"/>
    <x v="1"/>
    <n v="0.31856355672773518"/>
    <n v="0"/>
    <n v="0"/>
    <x v="3"/>
    <x v="0"/>
  </r>
  <r>
    <x v="1714"/>
    <x v="221"/>
    <x v="1"/>
    <x v="1"/>
    <x v="2"/>
    <x v="3"/>
    <x v="1683"/>
    <n v="-1717.66"/>
    <n v="5"/>
    <x v="0"/>
    <x v="1"/>
    <n v="-5.8170549986453539E-2"/>
    <n v="0"/>
    <n v="1"/>
    <x v="11"/>
    <x v="1"/>
  </r>
  <r>
    <x v="1715"/>
    <x v="338"/>
    <x v="1"/>
    <x v="1"/>
    <x v="1"/>
    <x v="10"/>
    <x v="1684"/>
    <n v="3372.57"/>
    <n v="9"/>
    <x v="2"/>
    <x v="0"/>
    <n v="7.3500490356325596E-2"/>
    <n v="45885"/>
    <n v="0"/>
    <x v="1"/>
    <x v="1"/>
  </r>
  <r>
    <x v="1716"/>
    <x v="72"/>
    <x v="3"/>
    <x v="6"/>
    <x v="2"/>
    <x v="3"/>
    <x v="1685"/>
    <n v="5094.8500000000004"/>
    <n v="3"/>
    <x v="2"/>
    <x v="0"/>
    <n v="0.10432356614861683"/>
    <n v="0"/>
    <n v="0"/>
    <x v="8"/>
    <x v="1"/>
  </r>
  <r>
    <x v="1717"/>
    <x v="449"/>
    <x v="3"/>
    <x v="5"/>
    <x v="2"/>
    <x v="2"/>
    <x v="97"/>
    <n v="-5133.2700000000004"/>
    <n v="8"/>
    <x v="1"/>
    <x v="1"/>
    <n v="-0.1065214774849554"/>
    <n v="0"/>
    <n v="1"/>
    <x v="1"/>
    <x v="1"/>
  </r>
  <r>
    <x v="1718"/>
    <x v="674"/>
    <x v="4"/>
    <x v="9"/>
    <x v="1"/>
    <x v="8"/>
    <x v="1686"/>
    <n v="6224.59"/>
    <n v="9"/>
    <x v="2"/>
    <x v="2"/>
    <n v="0.33662808934076038"/>
    <n v="18491"/>
    <n v="0"/>
    <x v="10"/>
    <x v="0"/>
  </r>
  <r>
    <x v="1719"/>
    <x v="609"/>
    <x v="0"/>
    <x v="0"/>
    <x v="3"/>
    <x v="11"/>
    <x v="1687"/>
    <n v="-3906.47"/>
    <n v="4"/>
    <x v="1"/>
    <x v="1"/>
    <n v="-9.0327182759896402E-2"/>
    <n v="0"/>
    <n v="1"/>
    <x v="11"/>
    <x v="0"/>
  </r>
  <r>
    <x v="1720"/>
    <x v="360"/>
    <x v="1"/>
    <x v="1"/>
    <x v="0"/>
    <x v="6"/>
    <x v="1688"/>
    <n v="-1924.49"/>
    <n v="5"/>
    <x v="1"/>
    <x v="3"/>
    <n v="-6.0592865463933755E-2"/>
    <n v="0"/>
    <n v="1"/>
    <x v="5"/>
    <x v="0"/>
  </r>
  <r>
    <x v="1721"/>
    <x v="295"/>
    <x v="0"/>
    <x v="0"/>
    <x v="1"/>
    <x v="8"/>
    <x v="1689"/>
    <n v="7284.43"/>
    <n v="9"/>
    <x v="2"/>
    <x v="3"/>
    <n v="0.17300629378933619"/>
    <n v="42105"/>
    <n v="0"/>
    <x v="1"/>
    <x v="1"/>
  </r>
  <r>
    <x v="1722"/>
    <x v="125"/>
    <x v="0"/>
    <x v="0"/>
    <x v="2"/>
    <x v="7"/>
    <x v="1690"/>
    <n v="2411.8000000000002"/>
    <n v="3"/>
    <x v="2"/>
    <x v="3"/>
    <n v="9.0275490342865708E-2"/>
    <n v="0"/>
    <n v="0"/>
    <x v="3"/>
    <x v="1"/>
  </r>
  <r>
    <x v="1723"/>
    <x v="93"/>
    <x v="0"/>
    <x v="0"/>
    <x v="3"/>
    <x v="4"/>
    <x v="1691"/>
    <n v="-3553.81"/>
    <n v="4"/>
    <x v="0"/>
    <x v="0"/>
    <n v="-0.101294322198153"/>
    <n v="0"/>
    <n v="1"/>
    <x v="7"/>
    <x v="0"/>
  </r>
  <r>
    <x v="1724"/>
    <x v="311"/>
    <x v="2"/>
    <x v="4"/>
    <x v="3"/>
    <x v="9"/>
    <x v="1692"/>
    <n v="6116.7"/>
    <n v="10"/>
    <x v="2"/>
    <x v="1"/>
    <n v="0.23562926152779382"/>
    <n v="0"/>
    <n v="0"/>
    <x v="4"/>
    <x v="1"/>
  </r>
  <r>
    <x v="1725"/>
    <x v="64"/>
    <x v="0"/>
    <x v="7"/>
    <x v="3"/>
    <x v="9"/>
    <x v="1693"/>
    <n v="-428.83"/>
    <n v="3"/>
    <x v="1"/>
    <x v="2"/>
    <n v="-0.16311525294788892"/>
    <n v="0"/>
    <n v="1"/>
    <x v="11"/>
    <x v="0"/>
  </r>
  <r>
    <x v="1726"/>
    <x v="527"/>
    <x v="3"/>
    <x v="5"/>
    <x v="3"/>
    <x v="11"/>
    <x v="1694"/>
    <n v="-2729.7"/>
    <n v="4"/>
    <x v="0"/>
    <x v="1"/>
    <n v="-5.8034271621736536E-2"/>
    <n v="0"/>
    <n v="1"/>
    <x v="11"/>
    <x v="0"/>
  </r>
  <r>
    <x v="1727"/>
    <x v="371"/>
    <x v="1"/>
    <x v="1"/>
    <x v="3"/>
    <x v="11"/>
    <x v="1695"/>
    <n v="-5304.87"/>
    <n v="3"/>
    <x v="1"/>
    <x v="0"/>
    <n v="-0.17923069126292315"/>
    <n v="0"/>
    <n v="1"/>
    <x v="3"/>
    <x v="0"/>
  </r>
  <r>
    <x v="1728"/>
    <x v="213"/>
    <x v="1"/>
    <x v="2"/>
    <x v="3"/>
    <x v="9"/>
    <x v="1696"/>
    <n v="-22.8"/>
    <n v="4"/>
    <x v="2"/>
    <x v="1"/>
    <n v="-0.1080568720379147"/>
    <n v="0"/>
    <n v="1"/>
    <x v="3"/>
    <x v="0"/>
  </r>
  <r>
    <x v="1729"/>
    <x v="569"/>
    <x v="1"/>
    <x v="2"/>
    <x v="0"/>
    <x v="6"/>
    <x v="1697"/>
    <n v="569.20000000000005"/>
    <n v="2"/>
    <x v="0"/>
    <x v="1"/>
    <n v="4.4330218068535827E-2"/>
    <n v="0"/>
    <n v="0"/>
    <x v="3"/>
    <x v="0"/>
  </r>
  <r>
    <x v="1730"/>
    <x v="675"/>
    <x v="1"/>
    <x v="2"/>
    <x v="2"/>
    <x v="3"/>
    <x v="1698"/>
    <n v="-1226.05"/>
    <n v="5"/>
    <x v="0"/>
    <x v="3"/>
    <n v="-3.8358414416669276E-2"/>
    <n v="0"/>
    <n v="1"/>
    <x v="3"/>
    <x v="1"/>
  </r>
  <r>
    <x v="1731"/>
    <x v="340"/>
    <x v="3"/>
    <x v="5"/>
    <x v="3"/>
    <x v="9"/>
    <x v="1699"/>
    <n v="-306.82"/>
    <n v="5"/>
    <x v="2"/>
    <x v="0"/>
    <n v="-1.5574619289340102E-2"/>
    <n v="0"/>
    <n v="1"/>
    <x v="7"/>
    <x v="1"/>
  </r>
  <r>
    <x v="1732"/>
    <x v="560"/>
    <x v="0"/>
    <x v="7"/>
    <x v="1"/>
    <x v="1"/>
    <x v="1700"/>
    <n v="2381.36"/>
    <n v="7"/>
    <x v="1"/>
    <x v="3"/>
    <n v="0.12900108342361863"/>
    <n v="18460"/>
    <n v="0"/>
    <x v="11"/>
    <x v="0"/>
  </r>
  <r>
    <x v="1733"/>
    <x v="402"/>
    <x v="3"/>
    <x v="5"/>
    <x v="1"/>
    <x v="8"/>
    <x v="1701"/>
    <n v="-742.13"/>
    <n v="3"/>
    <x v="0"/>
    <x v="1"/>
    <n v="-4.5141727493917275E-2"/>
    <n v="16440"/>
    <n v="1"/>
    <x v="5"/>
    <x v="0"/>
  </r>
  <r>
    <x v="1734"/>
    <x v="659"/>
    <x v="4"/>
    <x v="9"/>
    <x v="1"/>
    <x v="10"/>
    <x v="1702"/>
    <n v="15.81"/>
    <n v="7"/>
    <x v="2"/>
    <x v="1"/>
    <n v="6.5330578512396695E-2"/>
    <n v="242"/>
    <n v="0"/>
    <x v="9"/>
    <x v="1"/>
  </r>
  <r>
    <x v="1735"/>
    <x v="471"/>
    <x v="4"/>
    <x v="9"/>
    <x v="2"/>
    <x v="3"/>
    <x v="1703"/>
    <n v="9218.3799999999992"/>
    <n v="8"/>
    <x v="1"/>
    <x v="2"/>
    <n v="0.28911337619570326"/>
    <n v="0"/>
    <n v="0"/>
    <x v="7"/>
    <x v="1"/>
  </r>
  <r>
    <x v="1736"/>
    <x v="676"/>
    <x v="2"/>
    <x v="4"/>
    <x v="0"/>
    <x v="6"/>
    <x v="1704"/>
    <n v="112.21"/>
    <n v="10"/>
    <x v="0"/>
    <x v="1"/>
    <n v="7.2114395886889462E-2"/>
    <n v="0"/>
    <n v="0"/>
    <x v="4"/>
    <x v="0"/>
  </r>
  <r>
    <x v="1737"/>
    <x v="528"/>
    <x v="2"/>
    <x v="4"/>
    <x v="2"/>
    <x v="2"/>
    <x v="1705"/>
    <n v="2187.4899999999998"/>
    <n v="10"/>
    <x v="0"/>
    <x v="1"/>
    <n v="0.22855396510291504"/>
    <n v="0"/>
    <n v="0"/>
    <x v="9"/>
    <x v="1"/>
  </r>
  <r>
    <x v="1738"/>
    <x v="199"/>
    <x v="2"/>
    <x v="4"/>
    <x v="1"/>
    <x v="10"/>
    <x v="1706"/>
    <n v="-4920.8999999999996"/>
    <n v="8"/>
    <x v="2"/>
    <x v="3"/>
    <n v="-0.13935884002152302"/>
    <n v="35311"/>
    <n v="1"/>
    <x v="7"/>
    <x v="0"/>
  </r>
  <r>
    <x v="1739"/>
    <x v="203"/>
    <x v="2"/>
    <x v="4"/>
    <x v="2"/>
    <x v="3"/>
    <x v="1707"/>
    <n v="-184.07"/>
    <n v="6"/>
    <x v="2"/>
    <x v="3"/>
    <n v="-5.1982490821801751E-2"/>
    <n v="0"/>
    <n v="1"/>
    <x v="4"/>
    <x v="0"/>
  </r>
  <r>
    <x v="1740"/>
    <x v="101"/>
    <x v="0"/>
    <x v="0"/>
    <x v="3"/>
    <x v="4"/>
    <x v="537"/>
    <n v="-196.05"/>
    <n v="8"/>
    <x v="1"/>
    <x v="1"/>
    <n v="-0.14185962373371924"/>
    <n v="0"/>
    <n v="1"/>
    <x v="5"/>
    <x v="0"/>
  </r>
  <r>
    <x v="1741"/>
    <x v="538"/>
    <x v="4"/>
    <x v="8"/>
    <x v="1"/>
    <x v="10"/>
    <x v="1708"/>
    <n v="1925.09"/>
    <n v="4"/>
    <x v="1"/>
    <x v="1"/>
    <n v="5.0966059514984639E-2"/>
    <n v="37772"/>
    <n v="0"/>
    <x v="6"/>
    <x v="0"/>
  </r>
  <r>
    <x v="1742"/>
    <x v="112"/>
    <x v="1"/>
    <x v="1"/>
    <x v="1"/>
    <x v="1"/>
    <x v="1709"/>
    <n v="13110.68"/>
    <n v="5"/>
    <x v="1"/>
    <x v="0"/>
    <n v="0.34672414249067784"/>
    <n v="37813"/>
    <n v="0"/>
    <x v="9"/>
    <x v="0"/>
  </r>
  <r>
    <x v="1743"/>
    <x v="60"/>
    <x v="2"/>
    <x v="3"/>
    <x v="3"/>
    <x v="9"/>
    <x v="1710"/>
    <n v="4793.88"/>
    <n v="1"/>
    <x v="0"/>
    <x v="3"/>
    <n v="0.16024468511833134"/>
    <n v="0"/>
    <n v="0"/>
    <x v="6"/>
    <x v="0"/>
  </r>
  <r>
    <x v="1744"/>
    <x v="677"/>
    <x v="0"/>
    <x v="7"/>
    <x v="3"/>
    <x v="4"/>
    <x v="1711"/>
    <n v="-3197.61"/>
    <n v="3"/>
    <x v="0"/>
    <x v="2"/>
    <n v="-9.0722635192645978E-2"/>
    <n v="0"/>
    <n v="1"/>
    <x v="5"/>
    <x v="1"/>
  </r>
  <r>
    <x v="1745"/>
    <x v="92"/>
    <x v="4"/>
    <x v="9"/>
    <x v="1"/>
    <x v="10"/>
    <x v="1712"/>
    <n v="1228.42"/>
    <n v="6"/>
    <x v="2"/>
    <x v="2"/>
    <n v="6.6254247343724718E-2"/>
    <n v="18541"/>
    <n v="0"/>
    <x v="10"/>
    <x v="0"/>
  </r>
  <r>
    <x v="1746"/>
    <x v="263"/>
    <x v="0"/>
    <x v="0"/>
    <x v="0"/>
    <x v="6"/>
    <x v="1713"/>
    <n v="-636.61"/>
    <n v="10"/>
    <x v="0"/>
    <x v="1"/>
    <n v="-0.19994032663316583"/>
    <n v="0"/>
    <n v="1"/>
    <x v="4"/>
    <x v="1"/>
  </r>
  <r>
    <x v="1747"/>
    <x v="476"/>
    <x v="2"/>
    <x v="3"/>
    <x v="1"/>
    <x v="8"/>
    <x v="1714"/>
    <n v="-4693.74"/>
    <n v="5"/>
    <x v="1"/>
    <x v="2"/>
    <n v="-0.11457088459285296"/>
    <n v="40968"/>
    <n v="1"/>
    <x v="0"/>
    <x v="1"/>
  </r>
  <r>
    <x v="1748"/>
    <x v="537"/>
    <x v="2"/>
    <x v="3"/>
    <x v="1"/>
    <x v="10"/>
    <x v="1715"/>
    <n v="2549.08"/>
    <n v="1"/>
    <x v="1"/>
    <x v="2"/>
    <n v="8.27569638335173E-2"/>
    <n v="30802"/>
    <n v="0"/>
    <x v="3"/>
    <x v="0"/>
  </r>
  <r>
    <x v="1749"/>
    <x v="111"/>
    <x v="0"/>
    <x v="0"/>
    <x v="0"/>
    <x v="0"/>
    <x v="1716"/>
    <n v="2082.48"/>
    <n v="2"/>
    <x v="1"/>
    <x v="3"/>
    <n v="0.12372148288973384"/>
    <n v="0"/>
    <n v="0"/>
    <x v="5"/>
    <x v="0"/>
  </r>
  <r>
    <x v="1750"/>
    <x v="487"/>
    <x v="2"/>
    <x v="3"/>
    <x v="1"/>
    <x v="10"/>
    <x v="1717"/>
    <n v="-735.18"/>
    <n v="7"/>
    <x v="0"/>
    <x v="0"/>
    <n v="-1.5304452817619751E-2"/>
    <n v="48037"/>
    <n v="1"/>
    <x v="4"/>
    <x v="0"/>
  </r>
  <r>
    <x v="1751"/>
    <x v="600"/>
    <x v="0"/>
    <x v="7"/>
    <x v="0"/>
    <x v="0"/>
    <x v="1718"/>
    <n v="51.43"/>
    <n v="4"/>
    <x v="1"/>
    <x v="3"/>
    <n v="8.3193141378194758E-3"/>
    <n v="0"/>
    <n v="0"/>
    <x v="6"/>
    <x v="1"/>
  </r>
  <r>
    <x v="1752"/>
    <x v="6"/>
    <x v="3"/>
    <x v="6"/>
    <x v="3"/>
    <x v="9"/>
    <x v="1719"/>
    <n v="4510.0200000000004"/>
    <n v="8"/>
    <x v="2"/>
    <x v="0"/>
    <n v="0.11051532750128649"/>
    <n v="0"/>
    <n v="0"/>
    <x v="2"/>
    <x v="0"/>
  </r>
  <r>
    <x v="1753"/>
    <x v="532"/>
    <x v="4"/>
    <x v="9"/>
    <x v="0"/>
    <x v="5"/>
    <x v="1720"/>
    <n v="10433.209999999999"/>
    <n v="5"/>
    <x v="0"/>
    <x v="0"/>
    <n v="0.25767374660409975"/>
    <n v="0"/>
    <n v="0"/>
    <x v="1"/>
    <x v="1"/>
  </r>
  <r>
    <x v="1754"/>
    <x v="392"/>
    <x v="1"/>
    <x v="2"/>
    <x v="0"/>
    <x v="6"/>
    <x v="1721"/>
    <n v="4178.0600000000004"/>
    <n v="1"/>
    <x v="1"/>
    <x v="3"/>
    <n v="9.9156540725270567E-2"/>
    <n v="0"/>
    <n v="0"/>
    <x v="8"/>
    <x v="0"/>
  </r>
  <r>
    <x v="1755"/>
    <x v="658"/>
    <x v="3"/>
    <x v="5"/>
    <x v="1"/>
    <x v="8"/>
    <x v="1722"/>
    <n v="9689.77"/>
    <n v="9"/>
    <x v="1"/>
    <x v="2"/>
    <n v="0.30317480679578235"/>
    <n v="31961"/>
    <n v="0"/>
    <x v="10"/>
    <x v="1"/>
  </r>
  <r>
    <x v="1756"/>
    <x v="67"/>
    <x v="2"/>
    <x v="3"/>
    <x v="3"/>
    <x v="4"/>
    <x v="1723"/>
    <n v="-3917.21"/>
    <n v="5"/>
    <x v="1"/>
    <x v="3"/>
    <n v="-0.12732269388285769"/>
    <n v="0"/>
    <n v="1"/>
    <x v="3"/>
    <x v="0"/>
  </r>
  <r>
    <x v="1757"/>
    <x v="662"/>
    <x v="0"/>
    <x v="0"/>
    <x v="0"/>
    <x v="0"/>
    <x v="1724"/>
    <n v="4567.67"/>
    <n v="3"/>
    <x v="0"/>
    <x v="2"/>
    <n v="0.19272869198312237"/>
    <n v="0"/>
    <n v="0"/>
    <x v="8"/>
    <x v="0"/>
  </r>
  <r>
    <x v="1758"/>
    <x v="670"/>
    <x v="3"/>
    <x v="5"/>
    <x v="3"/>
    <x v="4"/>
    <x v="1725"/>
    <n v="-610.39"/>
    <n v="5"/>
    <x v="1"/>
    <x v="2"/>
    <n v="-0.18763910236704581"/>
    <n v="0"/>
    <n v="1"/>
    <x v="9"/>
    <x v="1"/>
  </r>
  <r>
    <x v="1759"/>
    <x v="307"/>
    <x v="0"/>
    <x v="7"/>
    <x v="2"/>
    <x v="3"/>
    <x v="185"/>
    <n v="2225.83"/>
    <n v="1"/>
    <x v="1"/>
    <x v="0"/>
    <n v="5.9023361883800481E-2"/>
    <n v="0"/>
    <n v="0"/>
    <x v="11"/>
    <x v="1"/>
  </r>
  <r>
    <x v="1760"/>
    <x v="571"/>
    <x v="4"/>
    <x v="8"/>
    <x v="1"/>
    <x v="1"/>
    <x v="1726"/>
    <n v="14206.37"/>
    <n v="2"/>
    <x v="0"/>
    <x v="1"/>
    <n v="0.31807204907755687"/>
    <n v="44664"/>
    <n v="0"/>
    <x v="8"/>
    <x v="0"/>
  </r>
  <r>
    <x v="1761"/>
    <x v="294"/>
    <x v="3"/>
    <x v="6"/>
    <x v="3"/>
    <x v="9"/>
    <x v="1727"/>
    <n v="-532.82000000000005"/>
    <n v="7"/>
    <x v="2"/>
    <x v="2"/>
    <n v="-0.19460189919649382"/>
    <n v="0"/>
    <n v="1"/>
    <x v="6"/>
    <x v="1"/>
  </r>
  <r>
    <x v="1762"/>
    <x v="343"/>
    <x v="1"/>
    <x v="1"/>
    <x v="2"/>
    <x v="2"/>
    <x v="1728"/>
    <n v="-73.77"/>
    <n v="1"/>
    <x v="1"/>
    <x v="3"/>
    <n v="-4.121229050279329E-3"/>
    <n v="0"/>
    <n v="1"/>
    <x v="1"/>
    <x v="1"/>
  </r>
  <r>
    <x v="1763"/>
    <x v="395"/>
    <x v="3"/>
    <x v="5"/>
    <x v="0"/>
    <x v="5"/>
    <x v="1729"/>
    <n v="2287.25"/>
    <n v="2"/>
    <x v="0"/>
    <x v="1"/>
    <n v="8.6119582815618059E-2"/>
    <n v="0"/>
    <n v="0"/>
    <x v="11"/>
    <x v="1"/>
  </r>
  <r>
    <x v="1764"/>
    <x v="431"/>
    <x v="3"/>
    <x v="6"/>
    <x v="1"/>
    <x v="10"/>
    <x v="1730"/>
    <n v="2030.09"/>
    <n v="8"/>
    <x v="1"/>
    <x v="3"/>
    <n v="0.14083177245924383"/>
    <n v="14415"/>
    <n v="0"/>
    <x v="9"/>
    <x v="1"/>
  </r>
  <r>
    <x v="1765"/>
    <x v="115"/>
    <x v="0"/>
    <x v="7"/>
    <x v="2"/>
    <x v="3"/>
    <x v="1731"/>
    <n v="6729.87"/>
    <n v="4"/>
    <x v="1"/>
    <x v="3"/>
    <n v="0.18180484642191425"/>
    <n v="0"/>
    <n v="0"/>
    <x v="10"/>
    <x v="0"/>
  </r>
  <r>
    <x v="1766"/>
    <x v="293"/>
    <x v="1"/>
    <x v="2"/>
    <x v="0"/>
    <x v="0"/>
    <x v="1732"/>
    <n v="-2758.97"/>
    <n v="5"/>
    <x v="1"/>
    <x v="1"/>
    <n v="-8.6965169424743888E-2"/>
    <n v="0"/>
    <n v="1"/>
    <x v="4"/>
    <x v="0"/>
  </r>
  <r>
    <x v="1767"/>
    <x v="585"/>
    <x v="1"/>
    <x v="1"/>
    <x v="3"/>
    <x v="11"/>
    <x v="1733"/>
    <n v="3616.56"/>
    <n v="8"/>
    <x v="1"/>
    <x v="2"/>
    <n v="0.29429245666856541"/>
    <n v="0"/>
    <n v="0"/>
    <x v="9"/>
    <x v="1"/>
  </r>
  <r>
    <x v="1768"/>
    <x v="498"/>
    <x v="1"/>
    <x v="2"/>
    <x v="3"/>
    <x v="4"/>
    <x v="1734"/>
    <n v="8121.43"/>
    <n v="10"/>
    <x v="0"/>
    <x v="2"/>
    <n v="0.31933902170493866"/>
    <n v="0"/>
    <n v="0"/>
    <x v="4"/>
    <x v="1"/>
  </r>
  <r>
    <x v="1769"/>
    <x v="678"/>
    <x v="0"/>
    <x v="7"/>
    <x v="2"/>
    <x v="3"/>
    <x v="1735"/>
    <n v="791.58"/>
    <n v="5"/>
    <x v="0"/>
    <x v="1"/>
    <n v="0.20941269841269841"/>
    <n v="0"/>
    <n v="0"/>
    <x v="1"/>
    <x v="1"/>
  </r>
  <r>
    <x v="1770"/>
    <x v="359"/>
    <x v="1"/>
    <x v="2"/>
    <x v="3"/>
    <x v="11"/>
    <x v="1736"/>
    <n v="-2077.3000000000002"/>
    <n v="1"/>
    <x v="1"/>
    <x v="1"/>
    <n v="-6.9619277431463247E-2"/>
    <n v="0"/>
    <n v="1"/>
    <x v="2"/>
    <x v="0"/>
  </r>
  <r>
    <x v="1771"/>
    <x v="58"/>
    <x v="1"/>
    <x v="2"/>
    <x v="2"/>
    <x v="7"/>
    <x v="1737"/>
    <n v="3094.71"/>
    <n v="2"/>
    <x v="2"/>
    <x v="3"/>
    <n v="0.24483465189873418"/>
    <n v="0"/>
    <n v="0"/>
    <x v="8"/>
    <x v="0"/>
  </r>
  <r>
    <x v="1772"/>
    <x v="657"/>
    <x v="2"/>
    <x v="4"/>
    <x v="2"/>
    <x v="3"/>
    <x v="1738"/>
    <n v="-42.08"/>
    <n v="10"/>
    <x v="0"/>
    <x v="2"/>
    <n v="-2.2182393252503953E-2"/>
    <n v="0"/>
    <n v="1"/>
    <x v="1"/>
    <x v="1"/>
  </r>
  <r>
    <x v="1773"/>
    <x v="313"/>
    <x v="3"/>
    <x v="6"/>
    <x v="1"/>
    <x v="10"/>
    <x v="1739"/>
    <n v="-1004.65"/>
    <n v="6"/>
    <x v="2"/>
    <x v="3"/>
    <n v="-0.10800365512792948"/>
    <n v="9302"/>
    <n v="1"/>
    <x v="4"/>
    <x v="1"/>
  </r>
  <r>
    <x v="1774"/>
    <x v="391"/>
    <x v="2"/>
    <x v="4"/>
    <x v="3"/>
    <x v="4"/>
    <x v="1740"/>
    <n v="433.79"/>
    <n v="9"/>
    <x v="1"/>
    <x v="1"/>
    <n v="3.666244083840433E-2"/>
    <n v="0"/>
    <n v="0"/>
    <x v="0"/>
    <x v="0"/>
  </r>
  <r>
    <x v="1775"/>
    <x v="78"/>
    <x v="1"/>
    <x v="1"/>
    <x v="1"/>
    <x v="8"/>
    <x v="1741"/>
    <n v="-1089.02"/>
    <n v="5"/>
    <x v="0"/>
    <x v="0"/>
    <n v="-5.6120587477454263E-2"/>
    <n v="19405"/>
    <n v="1"/>
    <x v="1"/>
    <x v="0"/>
  </r>
  <r>
    <x v="1776"/>
    <x v="144"/>
    <x v="2"/>
    <x v="4"/>
    <x v="0"/>
    <x v="6"/>
    <x v="1742"/>
    <n v="1728.32"/>
    <n v="5"/>
    <x v="1"/>
    <x v="0"/>
    <n v="0.16435146443514645"/>
    <n v="0"/>
    <n v="0"/>
    <x v="3"/>
    <x v="1"/>
  </r>
  <r>
    <x v="1777"/>
    <x v="244"/>
    <x v="2"/>
    <x v="3"/>
    <x v="0"/>
    <x v="6"/>
    <x v="904"/>
    <n v="3330.85"/>
    <n v="5"/>
    <x v="1"/>
    <x v="0"/>
    <n v="0.1824523444347064"/>
    <n v="0"/>
    <n v="0"/>
    <x v="11"/>
    <x v="0"/>
  </r>
  <r>
    <x v="1778"/>
    <x v="200"/>
    <x v="2"/>
    <x v="3"/>
    <x v="1"/>
    <x v="10"/>
    <x v="1743"/>
    <n v="3971.3"/>
    <n v="4"/>
    <x v="2"/>
    <x v="3"/>
    <n v="0.1630522253243554"/>
    <n v="24356"/>
    <n v="0"/>
    <x v="2"/>
    <x v="1"/>
  </r>
  <r>
    <x v="1779"/>
    <x v="219"/>
    <x v="3"/>
    <x v="5"/>
    <x v="2"/>
    <x v="3"/>
    <x v="1744"/>
    <n v="-1594.93"/>
    <n v="3"/>
    <x v="1"/>
    <x v="2"/>
    <n v="-7.9215754445217043E-2"/>
    <n v="0"/>
    <n v="1"/>
    <x v="4"/>
    <x v="0"/>
  </r>
  <r>
    <x v="1780"/>
    <x v="182"/>
    <x v="0"/>
    <x v="7"/>
    <x v="3"/>
    <x v="9"/>
    <x v="1745"/>
    <n v="98.02"/>
    <n v="5"/>
    <x v="2"/>
    <x v="2"/>
    <n v="0.33799999999999997"/>
    <n v="0"/>
    <n v="0"/>
    <x v="9"/>
    <x v="0"/>
  </r>
  <r>
    <x v="1781"/>
    <x v="534"/>
    <x v="2"/>
    <x v="3"/>
    <x v="0"/>
    <x v="5"/>
    <x v="1746"/>
    <n v="777.62"/>
    <n v="8"/>
    <x v="1"/>
    <x v="2"/>
    <n v="9.6038038779794985E-2"/>
    <n v="0"/>
    <n v="0"/>
    <x v="5"/>
    <x v="0"/>
  </r>
  <r>
    <x v="1782"/>
    <x v="495"/>
    <x v="1"/>
    <x v="1"/>
    <x v="2"/>
    <x v="3"/>
    <x v="1747"/>
    <n v="5370.88"/>
    <n v="1"/>
    <x v="0"/>
    <x v="3"/>
    <n v="0.32773248718574566"/>
    <n v="0"/>
    <n v="0"/>
    <x v="1"/>
    <x v="0"/>
  </r>
  <r>
    <x v="1783"/>
    <x v="210"/>
    <x v="1"/>
    <x v="1"/>
    <x v="0"/>
    <x v="6"/>
    <x v="1748"/>
    <n v="-4002.9"/>
    <n v="6"/>
    <x v="1"/>
    <x v="3"/>
    <n v="-0.13110936425272673"/>
    <n v="0"/>
    <n v="1"/>
    <x v="5"/>
    <x v="0"/>
  </r>
  <r>
    <x v="1784"/>
    <x v="645"/>
    <x v="0"/>
    <x v="7"/>
    <x v="2"/>
    <x v="2"/>
    <x v="1749"/>
    <n v="15064.03"/>
    <n v="10"/>
    <x v="1"/>
    <x v="3"/>
    <n v="0.33993839418693866"/>
    <n v="0"/>
    <n v="0"/>
    <x v="7"/>
    <x v="0"/>
  </r>
  <r>
    <x v="1785"/>
    <x v="648"/>
    <x v="4"/>
    <x v="9"/>
    <x v="3"/>
    <x v="11"/>
    <x v="1750"/>
    <n v="7246.21"/>
    <n v="8"/>
    <x v="0"/>
    <x v="0"/>
    <n v="0.20462583305094317"/>
    <n v="0"/>
    <n v="0"/>
    <x v="2"/>
    <x v="1"/>
  </r>
  <r>
    <x v="1786"/>
    <x v="546"/>
    <x v="3"/>
    <x v="5"/>
    <x v="2"/>
    <x v="7"/>
    <x v="1751"/>
    <n v="4483.8500000000004"/>
    <n v="6"/>
    <x v="0"/>
    <x v="1"/>
    <n v="0.21154227212681639"/>
    <n v="0"/>
    <n v="0"/>
    <x v="1"/>
    <x v="0"/>
  </r>
  <r>
    <x v="1787"/>
    <x v="336"/>
    <x v="2"/>
    <x v="4"/>
    <x v="3"/>
    <x v="4"/>
    <x v="1752"/>
    <n v="-27.48"/>
    <n v="10"/>
    <x v="1"/>
    <x v="1"/>
    <n v="-3.1405714285714287E-2"/>
    <n v="0"/>
    <n v="1"/>
    <x v="5"/>
    <x v="0"/>
  </r>
  <r>
    <x v="1788"/>
    <x v="653"/>
    <x v="2"/>
    <x v="3"/>
    <x v="1"/>
    <x v="1"/>
    <x v="1753"/>
    <n v="6520.86"/>
    <n v="2"/>
    <x v="2"/>
    <x v="0"/>
    <n v="0.16287898089171973"/>
    <n v="40035"/>
    <n v="0"/>
    <x v="6"/>
    <x v="1"/>
  </r>
  <r>
    <x v="1789"/>
    <x v="339"/>
    <x v="2"/>
    <x v="4"/>
    <x v="3"/>
    <x v="4"/>
    <x v="1754"/>
    <n v="-227.09"/>
    <n v="4"/>
    <x v="2"/>
    <x v="3"/>
    <n v="-0.16934377330350486"/>
    <n v="0"/>
    <n v="1"/>
    <x v="9"/>
    <x v="0"/>
  </r>
  <r>
    <x v="1790"/>
    <x v="92"/>
    <x v="3"/>
    <x v="6"/>
    <x v="1"/>
    <x v="1"/>
    <x v="1755"/>
    <n v="15347.59"/>
    <n v="2"/>
    <x v="1"/>
    <x v="0"/>
    <n v="0.32321603066296017"/>
    <n v="47484"/>
    <n v="0"/>
    <x v="10"/>
    <x v="0"/>
  </r>
  <r>
    <x v="1791"/>
    <x v="558"/>
    <x v="4"/>
    <x v="8"/>
    <x v="3"/>
    <x v="11"/>
    <x v="1756"/>
    <n v="-111.69"/>
    <n v="7"/>
    <x v="0"/>
    <x v="3"/>
    <n v="-3.0271574154379878E-3"/>
    <n v="0"/>
    <n v="1"/>
    <x v="1"/>
    <x v="1"/>
  </r>
  <r>
    <x v="1792"/>
    <x v="203"/>
    <x v="2"/>
    <x v="4"/>
    <x v="3"/>
    <x v="9"/>
    <x v="1757"/>
    <n v="-3994.02"/>
    <n v="7"/>
    <x v="0"/>
    <x v="1"/>
    <n v="-0.12239580779602843"/>
    <n v="0"/>
    <n v="1"/>
    <x v="4"/>
    <x v="0"/>
  </r>
  <r>
    <x v="1793"/>
    <x v="417"/>
    <x v="2"/>
    <x v="4"/>
    <x v="1"/>
    <x v="8"/>
    <x v="1758"/>
    <n v="9561.39"/>
    <n v="7"/>
    <x v="2"/>
    <x v="3"/>
    <n v="0.29714982751654906"/>
    <n v="32177"/>
    <n v="0"/>
    <x v="6"/>
    <x v="0"/>
  </r>
  <r>
    <x v="1794"/>
    <x v="676"/>
    <x v="0"/>
    <x v="0"/>
    <x v="2"/>
    <x v="2"/>
    <x v="1759"/>
    <n v="11389.33"/>
    <n v="10"/>
    <x v="0"/>
    <x v="0"/>
    <n v="0.22810594832765871"/>
    <n v="0"/>
    <n v="0"/>
    <x v="4"/>
    <x v="0"/>
  </r>
  <r>
    <x v="1795"/>
    <x v="609"/>
    <x v="0"/>
    <x v="7"/>
    <x v="2"/>
    <x v="7"/>
    <x v="1760"/>
    <n v="-918.91"/>
    <n v="6"/>
    <x v="2"/>
    <x v="2"/>
    <n v="-0.15480289757412399"/>
    <n v="0"/>
    <n v="1"/>
    <x v="11"/>
    <x v="0"/>
  </r>
  <r>
    <x v="1796"/>
    <x v="504"/>
    <x v="1"/>
    <x v="2"/>
    <x v="0"/>
    <x v="6"/>
    <x v="1761"/>
    <n v="4829.54"/>
    <n v="1"/>
    <x v="1"/>
    <x v="2"/>
    <n v="0.1030038176893382"/>
    <n v="0"/>
    <n v="0"/>
    <x v="9"/>
    <x v="0"/>
  </r>
  <r>
    <x v="1797"/>
    <x v="217"/>
    <x v="1"/>
    <x v="1"/>
    <x v="1"/>
    <x v="8"/>
    <x v="1762"/>
    <n v="12195.11"/>
    <n v="3"/>
    <x v="2"/>
    <x v="3"/>
    <n v="0.24786808943089433"/>
    <n v="49200"/>
    <n v="0"/>
    <x v="6"/>
    <x v="1"/>
  </r>
  <r>
    <x v="1798"/>
    <x v="679"/>
    <x v="0"/>
    <x v="7"/>
    <x v="3"/>
    <x v="9"/>
    <x v="1763"/>
    <n v="1885.79"/>
    <n v="8"/>
    <x v="1"/>
    <x v="2"/>
    <n v="4.1362300403579577E-2"/>
    <n v="0"/>
    <n v="0"/>
    <x v="8"/>
    <x v="0"/>
  </r>
  <r>
    <x v="1799"/>
    <x v="272"/>
    <x v="2"/>
    <x v="4"/>
    <x v="1"/>
    <x v="10"/>
    <x v="1764"/>
    <n v="1223.1400000000001"/>
    <n v="2"/>
    <x v="2"/>
    <x v="2"/>
    <n v="0.12430284552845529"/>
    <n v="9840"/>
    <n v="0"/>
    <x v="4"/>
    <x v="0"/>
  </r>
  <r>
    <x v="1800"/>
    <x v="575"/>
    <x v="4"/>
    <x v="8"/>
    <x v="1"/>
    <x v="10"/>
    <x v="1765"/>
    <n v="4093"/>
    <n v="9"/>
    <x v="2"/>
    <x v="0"/>
    <n v="0.29175279777603536"/>
    <n v="14029"/>
    <n v="0"/>
    <x v="6"/>
    <x v="1"/>
  </r>
  <r>
    <x v="1801"/>
    <x v="36"/>
    <x v="3"/>
    <x v="5"/>
    <x v="1"/>
    <x v="1"/>
    <x v="1766"/>
    <n v="-5662.24"/>
    <n v="9"/>
    <x v="1"/>
    <x v="1"/>
    <n v="-0.16537881885624159"/>
    <n v="34238"/>
    <n v="1"/>
    <x v="4"/>
    <x v="1"/>
  </r>
  <r>
    <x v="1802"/>
    <x v="506"/>
    <x v="3"/>
    <x v="5"/>
    <x v="0"/>
    <x v="0"/>
    <x v="1767"/>
    <n v="6597.21"/>
    <n v="1"/>
    <x v="2"/>
    <x v="1"/>
    <n v="0.24397063718057765"/>
    <n v="0"/>
    <n v="0"/>
    <x v="5"/>
    <x v="1"/>
  </r>
  <r>
    <x v="1803"/>
    <x v="39"/>
    <x v="4"/>
    <x v="9"/>
    <x v="0"/>
    <x v="5"/>
    <x v="1768"/>
    <n v="10209.92"/>
    <n v="7"/>
    <x v="2"/>
    <x v="2"/>
    <n v="0.31816516048613275"/>
    <n v="0"/>
    <n v="0"/>
    <x v="1"/>
    <x v="1"/>
  </r>
  <r>
    <x v="1804"/>
    <x v="336"/>
    <x v="4"/>
    <x v="9"/>
    <x v="2"/>
    <x v="2"/>
    <x v="1769"/>
    <n v="-6032.42"/>
    <n v="10"/>
    <x v="0"/>
    <x v="2"/>
    <n v="-0.19667514345331247"/>
    <n v="0"/>
    <n v="1"/>
    <x v="5"/>
    <x v="0"/>
  </r>
  <r>
    <x v="1805"/>
    <x v="680"/>
    <x v="1"/>
    <x v="2"/>
    <x v="2"/>
    <x v="7"/>
    <x v="1770"/>
    <n v="12.08"/>
    <n v="2"/>
    <x v="0"/>
    <x v="0"/>
    <n v="1.9002674217398145E-3"/>
    <n v="0"/>
    <n v="0"/>
    <x v="2"/>
    <x v="0"/>
  </r>
  <r>
    <x v="1806"/>
    <x v="646"/>
    <x v="1"/>
    <x v="1"/>
    <x v="0"/>
    <x v="6"/>
    <x v="1771"/>
    <n v="5625.98"/>
    <n v="10"/>
    <x v="1"/>
    <x v="3"/>
    <n v="0.25572636363636364"/>
    <n v="0"/>
    <n v="0"/>
    <x v="8"/>
    <x v="0"/>
  </r>
  <r>
    <x v="1807"/>
    <x v="543"/>
    <x v="3"/>
    <x v="5"/>
    <x v="3"/>
    <x v="9"/>
    <x v="1772"/>
    <n v="-8694.59"/>
    <n v="4"/>
    <x v="1"/>
    <x v="1"/>
    <n v="-0.18146241182117961"/>
    <n v="0"/>
    <n v="1"/>
    <x v="6"/>
    <x v="1"/>
  </r>
  <r>
    <x v="1808"/>
    <x v="664"/>
    <x v="0"/>
    <x v="0"/>
    <x v="1"/>
    <x v="10"/>
    <x v="1773"/>
    <n v="-1844.24"/>
    <n v="9"/>
    <x v="1"/>
    <x v="1"/>
    <n v="-5.049392180484065E-2"/>
    <n v="36524"/>
    <n v="1"/>
    <x v="4"/>
    <x v="1"/>
  </r>
  <r>
    <x v="1809"/>
    <x v="275"/>
    <x v="3"/>
    <x v="6"/>
    <x v="3"/>
    <x v="11"/>
    <x v="1774"/>
    <n v="977.7"/>
    <n v="2"/>
    <x v="0"/>
    <x v="2"/>
    <n v="2.9966897566358119E-2"/>
    <n v="0"/>
    <n v="0"/>
    <x v="11"/>
    <x v="1"/>
  </r>
  <r>
    <x v="1810"/>
    <x v="352"/>
    <x v="3"/>
    <x v="6"/>
    <x v="1"/>
    <x v="1"/>
    <x v="1775"/>
    <n v="13231.1"/>
    <n v="7"/>
    <x v="2"/>
    <x v="2"/>
    <n v="0.31192182564005849"/>
    <n v="42418"/>
    <n v="0"/>
    <x v="7"/>
    <x v="1"/>
  </r>
  <r>
    <x v="1811"/>
    <x v="464"/>
    <x v="1"/>
    <x v="1"/>
    <x v="1"/>
    <x v="10"/>
    <x v="1776"/>
    <n v="-3436.36"/>
    <n v="4"/>
    <x v="0"/>
    <x v="3"/>
    <n v="-0.1046458371398989"/>
    <n v="32838"/>
    <n v="1"/>
    <x v="3"/>
    <x v="0"/>
  </r>
  <r>
    <x v="1812"/>
    <x v="596"/>
    <x v="3"/>
    <x v="6"/>
    <x v="1"/>
    <x v="8"/>
    <x v="1777"/>
    <n v="-5907.92"/>
    <n v="6"/>
    <x v="0"/>
    <x v="0"/>
    <n v="-0.14233893894858574"/>
    <n v="41506"/>
    <n v="1"/>
    <x v="11"/>
    <x v="0"/>
  </r>
  <r>
    <x v="1813"/>
    <x v="437"/>
    <x v="2"/>
    <x v="4"/>
    <x v="1"/>
    <x v="10"/>
    <x v="1778"/>
    <n v="-4.7"/>
    <n v="5"/>
    <x v="1"/>
    <x v="1"/>
    <n v="-1.9304226393395492E-4"/>
    <n v="24347"/>
    <n v="1"/>
    <x v="1"/>
    <x v="1"/>
  </r>
  <r>
    <x v="1814"/>
    <x v="187"/>
    <x v="4"/>
    <x v="8"/>
    <x v="2"/>
    <x v="2"/>
    <x v="1779"/>
    <n v="-540.09"/>
    <n v="3"/>
    <x v="1"/>
    <x v="1"/>
    <n v="-0.17162059103908486"/>
    <n v="0"/>
    <n v="1"/>
    <x v="2"/>
    <x v="0"/>
  </r>
  <r>
    <x v="1815"/>
    <x v="543"/>
    <x v="1"/>
    <x v="2"/>
    <x v="1"/>
    <x v="1"/>
    <x v="1780"/>
    <n v="-1083.95"/>
    <n v="10"/>
    <x v="0"/>
    <x v="3"/>
    <n v="-0.13757456530016501"/>
    <n v="7879"/>
    <n v="1"/>
    <x v="6"/>
    <x v="1"/>
  </r>
  <r>
    <x v="1816"/>
    <x v="305"/>
    <x v="1"/>
    <x v="2"/>
    <x v="2"/>
    <x v="2"/>
    <x v="1781"/>
    <n v="531.29999999999995"/>
    <n v="3"/>
    <x v="1"/>
    <x v="1"/>
    <n v="1.6996704948974695E-2"/>
    <n v="0"/>
    <n v="0"/>
    <x v="0"/>
    <x v="1"/>
  </r>
  <r>
    <x v="1817"/>
    <x v="477"/>
    <x v="4"/>
    <x v="9"/>
    <x v="2"/>
    <x v="3"/>
    <x v="1782"/>
    <n v="8234.58"/>
    <n v="5"/>
    <x v="1"/>
    <x v="2"/>
    <n v="0.22590820553619928"/>
    <n v="0"/>
    <n v="0"/>
    <x v="3"/>
    <x v="0"/>
  </r>
  <r>
    <x v="1818"/>
    <x v="681"/>
    <x v="1"/>
    <x v="2"/>
    <x v="2"/>
    <x v="2"/>
    <x v="1783"/>
    <n v="5016.03"/>
    <n v="8"/>
    <x v="2"/>
    <x v="3"/>
    <n v="0.13884435463780551"/>
    <n v="0"/>
    <n v="0"/>
    <x v="6"/>
    <x v="0"/>
  </r>
  <r>
    <x v="1819"/>
    <x v="190"/>
    <x v="4"/>
    <x v="8"/>
    <x v="1"/>
    <x v="1"/>
    <x v="1784"/>
    <n v="-3142.94"/>
    <n v="7"/>
    <x v="2"/>
    <x v="1"/>
    <n v="-6.5525695819868654E-2"/>
    <n v="47965"/>
    <n v="1"/>
    <x v="7"/>
    <x v="1"/>
  </r>
  <r>
    <x v="1820"/>
    <x v="99"/>
    <x v="2"/>
    <x v="3"/>
    <x v="1"/>
    <x v="8"/>
    <x v="1785"/>
    <n v="-175.32"/>
    <n v="7"/>
    <x v="2"/>
    <x v="0"/>
    <n v="-3.9577407557903291E-3"/>
    <n v="44298"/>
    <n v="1"/>
    <x v="9"/>
    <x v="0"/>
  </r>
  <r>
    <x v="1821"/>
    <x v="65"/>
    <x v="4"/>
    <x v="9"/>
    <x v="0"/>
    <x v="6"/>
    <x v="1786"/>
    <n v="-3921.4"/>
    <n v="1"/>
    <x v="0"/>
    <x v="1"/>
    <n v="-8.7982948171415748E-2"/>
    <n v="0"/>
    <n v="1"/>
    <x v="3"/>
    <x v="0"/>
  </r>
  <r>
    <x v="1822"/>
    <x v="607"/>
    <x v="4"/>
    <x v="8"/>
    <x v="1"/>
    <x v="10"/>
    <x v="1787"/>
    <n v="4720.55"/>
    <n v="2"/>
    <x v="2"/>
    <x v="2"/>
    <n v="0.1014168779272118"/>
    <n v="46546"/>
    <n v="0"/>
    <x v="1"/>
    <x v="1"/>
  </r>
  <r>
    <x v="1823"/>
    <x v="682"/>
    <x v="4"/>
    <x v="8"/>
    <x v="0"/>
    <x v="0"/>
    <x v="1788"/>
    <n v="290.02999999999997"/>
    <n v="5"/>
    <x v="0"/>
    <x v="0"/>
    <n v="6.4254065310824574E-3"/>
    <n v="0"/>
    <n v="0"/>
    <x v="9"/>
    <x v="0"/>
  </r>
  <r>
    <x v="1824"/>
    <x v="479"/>
    <x v="3"/>
    <x v="5"/>
    <x v="1"/>
    <x v="1"/>
    <x v="1789"/>
    <n v="-210.94"/>
    <n v="5"/>
    <x v="1"/>
    <x v="2"/>
    <n v="-3.9084676672225309E-2"/>
    <n v="5397"/>
    <n v="1"/>
    <x v="8"/>
    <x v="1"/>
  </r>
  <r>
    <x v="1825"/>
    <x v="485"/>
    <x v="3"/>
    <x v="6"/>
    <x v="0"/>
    <x v="5"/>
    <x v="1790"/>
    <n v="188.49"/>
    <n v="8"/>
    <x v="1"/>
    <x v="2"/>
    <n v="3.5753034901365707E-2"/>
    <n v="0"/>
    <n v="0"/>
    <x v="8"/>
    <x v="1"/>
  </r>
  <r>
    <x v="1826"/>
    <x v="216"/>
    <x v="1"/>
    <x v="2"/>
    <x v="1"/>
    <x v="10"/>
    <x v="1791"/>
    <n v="1969.52"/>
    <n v="5"/>
    <x v="0"/>
    <x v="0"/>
    <n v="6.7539521964267338E-2"/>
    <n v="29161"/>
    <n v="0"/>
    <x v="2"/>
    <x v="0"/>
  </r>
  <r>
    <x v="1827"/>
    <x v="461"/>
    <x v="0"/>
    <x v="7"/>
    <x v="0"/>
    <x v="0"/>
    <x v="1792"/>
    <n v="3923.14"/>
    <n v="2"/>
    <x v="1"/>
    <x v="2"/>
    <n v="7.9216945319441082E-2"/>
    <n v="0"/>
    <n v="0"/>
    <x v="2"/>
    <x v="1"/>
  </r>
  <r>
    <x v="1828"/>
    <x v="32"/>
    <x v="4"/>
    <x v="8"/>
    <x v="0"/>
    <x v="6"/>
    <x v="1793"/>
    <n v="30.98"/>
    <n v="5"/>
    <x v="2"/>
    <x v="1"/>
    <n v="5.8123827392120075E-2"/>
    <n v="0"/>
    <n v="0"/>
    <x v="11"/>
    <x v="0"/>
  </r>
  <r>
    <x v="1829"/>
    <x v="122"/>
    <x v="0"/>
    <x v="0"/>
    <x v="3"/>
    <x v="11"/>
    <x v="1794"/>
    <n v="2617.44"/>
    <n v="3"/>
    <x v="0"/>
    <x v="3"/>
    <n v="7.1432782053381369E-2"/>
    <n v="0"/>
    <n v="0"/>
    <x v="3"/>
    <x v="0"/>
  </r>
  <r>
    <x v="1830"/>
    <x v="460"/>
    <x v="3"/>
    <x v="6"/>
    <x v="2"/>
    <x v="7"/>
    <x v="1795"/>
    <n v="5963.88"/>
    <n v="4"/>
    <x v="1"/>
    <x v="3"/>
    <n v="0.16252568469818776"/>
    <n v="0"/>
    <n v="0"/>
    <x v="0"/>
    <x v="0"/>
  </r>
  <r>
    <x v="1831"/>
    <x v="250"/>
    <x v="4"/>
    <x v="9"/>
    <x v="0"/>
    <x v="6"/>
    <x v="1796"/>
    <n v="10075.370000000001"/>
    <n v="8"/>
    <x v="0"/>
    <x v="1"/>
    <n v="0.23532336797851222"/>
    <n v="0"/>
    <n v="0"/>
    <x v="2"/>
    <x v="0"/>
  </r>
  <r>
    <x v="1832"/>
    <x v="321"/>
    <x v="2"/>
    <x v="3"/>
    <x v="1"/>
    <x v="8"/>
    <x v="1797"/>
    <n v="237.56"/>
    <n v="4"/>
    <x v="0"/>
    <x v="3"/>
    <n v="0.19763727121464225"/>
    <n v="1202"/>
    <n v="0"/>
    <x v="8"/>
    <x v="0"/>
  </r>
  <r>
    <x v="1833"/>
    <x v="683"/>
    <x v="2"/>
    <x v="4"/>
    <x v="0"/>
    <x v="0"/>
    <x v="1798"/>
    <n v="7614.27"/>
    <n v="2"/>
    <x v="0"/>
    <x v="1"/>
    <n v="0.16785939463415711"/>
    <n v="0"/>
    <n v="0"/>
    <x v="1"/>
    <x v="0"/>
  </r>
  <r>
    <x v="1834"/>
    <x v="348"/>
    <x v="2"/>
    <x v="4"/>
    <x v="0"/>
    <x v="5"/>
    <x v="1799"/>
    <n v="4231.3"/>
    <n v="2"/>
    <x v="2"/>
    <x v="3"/>
    <n v="0.26185407512841141"/>
    <n v="0"/>
    <n v="0"/>
    <x v="2"/>
    <x v="1"/>
  </r>
  <r>
    <x v="1835"/>
    <x v="29"/>
    <x v="2"/>
    <x v="3"/>
    <x v="0"/>
    <x v="6"/>
    <x v="1800"/>
    <n v="-119"/>
    <n v="7"/>
    <x v="0"/>
    <x v="0"/>
    <n v="-5.329153605015674E-2"/>
    <n v="0"/>
    <n v="1"/>
    <x v="11"/>
    <x v="1"/>
  </r>
  <r>
    <x v="1836"/>
    <x v="474"/>
    <x v="3"/>
    <x v="5"/>
    <x v="3"/>
    <x v="4"/>
    <x v="1801"/>
    <n v="5752.89"/>
    <n v="3"/>
    <x v="0"/>
    <x v="0"/>
    <n v="0.32319606741573037"/>
    <n v="0"/>
    <n v="0"/>
    <x v="8"/>
    <x v="1"/>
  </r>
  <r>
    <x v="1837"/>
    <x v="253"/>
    <x v="2"/>
    <x v="3"/>
    <x v="1"/>
    <x v="8"/>
    <x v="1802"/>
    <n v="721.54"/>
    <n v="10"/>
    <x v="0"/>
    <x v="1"/>
    <n v="6.0273995489098654E-2"/>
    <n v="11971"/>
    <n v="0"/>
    <x v="5"/>
    <x v="1"/>
  </r>
  <r>
    <x v="1838"/>
    <x v="81"/>
    <x v="4"/>
    <x v="8"/>
    <x v="2"/>
    <x v="7"/>
    <x v="1803"/>
    <n v="7222.57"/>
    <n v="2"/>
    <x v="1"/>
    <x v="2"/>
    <n v="0.27956531836655696"/>
    <n v="0"/>
    <n v="0"/>
    <x v="8"/>
    <x v="0"/>
  </r>
  <r>
    <x v="1839"/>
    <x v="663"/>
    <x v="2"/>
    <x v="3"/>
    <x v="2"/>
    <x v="3"/>
    <x v="1804"/>
    <n v="11756.46"/>
    <n v="5"/>
    <x v="0"/>
    <x v="1"/>
    <n v="0.2939482435304413"/>
    <n v="0"/>
    <n v="0"/>
    <x v="10"/>
    <x v="1"/>
  </r>
  <r>
    <x v="1840"/>
    <x v="106"/>
    <x v="4"/>
    <x v="9"/>
    <x v="0"/>
    <x v="6"/>
    <x v="1805"/>
    <n v="413.07"/>
    <n v="2"/>
    <x v="1"/>
    <x v="3"/>
    <n v="0.13964503042596349"/>
    <n v="0"/>
    <n v="0"/>
    <x v="9"/>
    <x v="0"/>
  </r>
  <r>
    <x v="1841"/>
    <x v="295"/>
    <x v="2"/>
    <x v="3"/>
    <x v="2"/>
    <x v="3"/>
    <x v="1806"/>
    <n v="-3235.99"/>
    <n v="9"/>
    <x v="2"/>
    <x v="3"/>
    <n v="-0.11629375404298138"/>
    <n v="0"/>
    <n v="1"/>
    <x v="1"/>
    <x v="1"/>
  </r>
  <r>
    <x v="1842"/>
    <x v="44"/>
    <x v="1"/>
    <x v="2"/>
    <x v="0"/>
    <x v="0"/>
    <x v="1807"/>
    <n v="3080.04"/>
    <n v="4"/>
    <x v="1"/>
    <x v="0"/>
    <n v="0.10536535303776683"/>
    <n v="0"/>
    <n v="0"/>
    <x v="10"/>
    <x v="0"/>
  </r>
  <r>
    <x v="1843"/>
    <x v="175"/>
    <x v="2"/>
    <x v="3"/>
    <x v="0"/>
    <x v="6"/>
    <x v="1808"/>
    <n v="759.88"/>
    <n v="1"/>
    <x v="0"/>
    <x v="2"/>
    <n v="7.2611562350692785E-2"/>
    <n v="0"/>
    <n v="0"/>
    <x v="2"/>
    <x v="0"/>
  </r>
  <r>
    <x v="1844"/>
    <x v="509"/>
    <x v="2"/>
    <x v="4"/>
    <x v="0"/>
    <x v="6"/>
    <x v="1809"/>
    <n v="6872.96"/>
    <n v="1"/>
    <x v="1"/>
    <x v="0"/>
    <n v="0.20172463385283673"/>
    <n v="0"/>
    <n v="0"/>
    <x v="3"/>
    <x v="1"/>
  </r>
  <r>
    <x v="1845"/>
    <x v="47"/>
    <x v="2"/>
    <x v="3"/>
    <x v="0"/>
    <x v="5"/>
    <x v="1810"/>
    <n v="8354.81"/>
    <n v="10"/>
    <x v="0"/>
    <x v="0"/>
    <n v="0.25560821146668294"/>
    <n v="0"/>
    <n v="0"/>
    <x v="4"/>
    <x v="0"/>
  </r>
  <r>
    <x v="1846"/>
    <x v="359"/>
    <x v="1"/>
    <x v="2"/>
    <x v="2"/>
    <x v="7"/>
    <x v="1811"/>
    <n v="11962.35"/>
    <n v="10"/>
    <x v="1"/>
    <x v="3"/>
    <n v="0.32062047708389174"/>
    <n v="0"/>
    <n v="0"/>
    <x v="2"/>
    <x v="0"/>
  </r>
  <r>
    <x v="1847"/>
    <x v="36"/>
    <x v="3"/>
    <x v="6"/>
    <x v="2"/>
    <x v="3"/>
    <x v="1812"/>
    <n v="11.08"/>
    <n v="8"/>
    <x v="1"/>
    <x v="2"/>
    <n v="1.9404553415061296E-2"/>
    <n v="0"/>
    <n v="0"/>
    <x v="4"/>
    <x v="1"/>
  </r>
  <r>
    <x v="1848"/>
    <x v="684"/>
    <x v="1"/>
    <x v="2"/>
    <x v="2"/>
    <x v="2"/>
    <x v="1813"/>
    <n v="4933.97"/>
    <n v="8"/>
    <x v="1"/>
    <x v="1"/>
    <n v="0.30560359244348095"/>
    <n v="0"/>
    <n v="0"/>
    <x v="2"/>
    <x v="0"/>
  </r>
  <r>
    <x v="1849"/>
    <x v="497"/>
    <x v="0"/>
    <x v="7"/>
    <x v="1"/>
    <x v="1"/>
    <x v="1814"/>
    <n v="2751.68"/>
    <n v="8"/>
    <x v="0"/>
    <x v="2"/>
    <n v="0.25767206667290943"/>
    <n v="10679"/>
    <n v="0"/>
    <x v="9"/>
    <x v="1"/>
  </r>
  <r>
    <x v="1850"/>
    <x v="336"/>
    <x v="1"/>
    <x v="2"/>
    <x v="3"/>
    <x v="9"/>
    <x v="1815"/>
    <n v="1713.91"/>
    <n v="1"/>
    <x v="0"/>
    <x v="3"/>
    <n v="8.7632170978627674E-2"/>
    <n v="0"/>
    <n v="0"/>
    <x v="5"/>
    <x v="0"/>
  </r>
  <r>
    <x v="1851"/>
    <x v="33"/>
    <x v="0"/>
    <x v="7"/>
    <x v="0"/>
    <x v="6"/>
    <x v="1816"/>
    <n v="7176.34"/>
    <n v="3"/>
    <x v="0"/>
    <x v="0"/>
    <n v="0.20102918931032551"/>
    <n v="0"/>
    <n v="0"/>
    <x v="4"/>
    <x v="0"/>
  </r>
  <r>
    <x v="1852"/>
    <x v="618"/>
    <x v="1"/>
    <x v="2"/>
    <x v="0"/>
    <x v="0"/>
    <x v="1817"/>
    <n v="4614.4799999999996"/>
    <n v="2"/>
    <x v="0"/>
    <x v="3"/>
    <n v="0.12619246861924685"/>
    <n v="0"/>
    <n v="0"/>
    <x v="7"/>
    <x v="0"/>
  </r>
  <r>
    <x v="1853"/>
    <x v="116"/>
    <x v="1"/>
    <x v="2"/>
    <x v="0"/>
    <x v="6"/>
    <x v="1818"/>
    <n v="6527.84"/>
    <n v="4"/>
    <x v="0"/>
    <x v="0"/>
    <n v="0.23856448488835288"/>
    <n v="0"/>
    <n v="0"/>
    <x v="9"/>
    <x v="1"/>
  </r>
  <r>
    <x v="1854"/>
    <x v="383"/>
    <x v="1"/>
    <x v="2"/>
    <x v="2"/>
    <x v="2"/>
    <x v="1819"/>
    <n v="2292.16"/>
    <n v="9"/>
    <x v="2"/>
    <x v="3"/>
    <n v="0.26637536316095289"/>
    <n v="0"/>
    <n v="0"/>
    <x v="7"/>
    <x v="1"/>
  </r>
  <r>
    <x v="1855"/>
    <x v="471"/>
    <x v="3"/>
    <x v="6"/>
    <x v="1"/>
    <x v="1"/>
    <x v="1820"/>
    <n v="-54.19"/>
    <n v="6"/>
    <x v="2"/>
    <x v="3"/>
    <n v="-9.0922818791946303E-2"/>
    <n v="596"/>
    <n v="1"/>
    <x v="7"/>
    <x v="1"/>
  </r>
  <r>
    <x v="1856"/>
    <x v="623"/>
    <x v="0"/>
    <x v="0"/>
    <x v="3"/>
    <x v="11"/>
    <x v="1821"/>
    <n v="6599.02"/>
    <n v="7"/>
    <x v="2"/>
    <x v="1"/>
    <n v="0.18442289419261082"/>
    <n v="0"/>
    <n v="0"/>
    <x v="7"/>
    <x v="0"/>
  </r>
  <r>
    <x v="1857"/>
    <x v="219"/>
    <x v="4"/>
    <x v="8"/>
    <x v="0"/>
    <x v="6"/>
    <x v="1822"/>
    <n v="-6704.29"/>
    <n v="9"/>
    <x v="0"/>
    <x v="0"/>
    <n v="-0.17897197010144153"/>
    <n v="0"/>
    <n v="1"/>
    <x v="4"/>
    <x v="0"/>
  </r>
  <r>
    <x v="1858"/>
    <x v="224"/>
    <x v="4"/>
    <x v="8"/>
    <x v="0"/>
    <x v="0"/>
    <x v="1823"/>
    <n v="-571.91"/>
    <n v="8"/>
    <x v="0"/>
    <x v="1"/>
    <n v="-0.16591528865680299"/>
    <n v="0"/>
    <n v="1"/>
    <x v="1"/>
    <x v="0"/>
  </r>
  <r>
    <x v="1859"/>
    <x v="578"/>
    <x v="3"/>
    <x v="5"/>
    <x v="2"/>
    <x v="7"/>
    <x v="1824"/>
    <n v="13965.54"/>
    <n v="5"/>
    <x v="2"/>
    <x v="0"/>
    <n v="0.30276280703275743"/>
    <n v="0"/>
    <n v="0"/>
    <x v="1"/>
    <x v="0"/>
  </r>
  <r>
    <x v="1860"/>
    <x v="667"/>
    <x v="3"/>
    <x v="6"/>
    <x v="3"/>
    <x v="11"/>
    <x v="1825"/>
    <n v="-27.23"/>
    <n v="1"/>
    <x v="2"/>
    <x v="2"/>
    <n v="-1.0025773195876289E-2"/>
    <n v="0"/>
    <n v="1"/>
    <x v="8"/>
    <x v="1"/>
  </r>
  <r>
    <x v="1861"/>
    <x v="416"/>
    <x v="4"/>
    <x v="8"/>
    <x v="2"/>
    <x v="7"/>
    <x v="1826"/>
    <n v="1500.58"/>
    <n v="5"/>
    <x v="0"/>
    <x v="0"/>
    <n v="7.7649676584734789E-2"/>
    <n v="0"/>
    <n v="0"/>
    <x v="7"/>
    <x v="1"/>
  </r>
  <r>
    <x v="1862"/>
    <x v="362"/>
    <x v="4"/>
    <x v="8"/>
    <x v="1"/>
    <x v="10"/>
    <x v="1827"/>
    <n v="-1015.62"/>
    <n v="1"/>
    <x v="0"/>
    <x v="0"/>
    <n v="-4.1339140345164442E-2"/>
    <n v="24568"/>
    <n v="1"/>
    <x v="1"/>
    <x v="0"/>
  </r>
  <r>
    <x v="1863"/>
    <x v="161"/>
    <x v="4"/>
    <x v="8"/>
    <x v="3"/>
    <x v="11"/>
    <x v="1828"/>
    <n v="-4365.34"/>
    <n v="7"/>
    <x v="1"/>
    <x v="1"/>
    <n v="-0.12478460966755281"/>
    <n v="0"/>
    <n v="1"/>
    <x v="10"/>
    <x v="1"/>
  </r>
  <r>
    <x v="1864"/>
    <x v="35"/>
    <x v="0"/>
    <x v="0"/>
    <x v="2"/>
    <x v="7"/>
    <x v="1829"/>
    <n v="-1238.5999999999999"/>
    <n v="7"/>
    <x v="1"/>
    <x v="1"/>
    <n v="-0.14004975124378108"/>
    <n v="0"/>
    <n v="1"/>
    <x v="10"/>
    <x v="1"/>
  </r>
  <r>
    <x v="1865"/>
    <x v="151"/>
    <x v="1"/>
    <x v="1"/>
    <x v="3"/>
    <x v="11"/>
    <x v="1830"/>
    <n v="2383.6"/>
    <n v="4"/>
    <x v="1"/>
    <x v="2"/>
    <n v="0.1930196777066969"/>
    <n v="0"/>
    <n v="0"/>
    <x v="8"/>
    <x v="1"/>
  </r>
  <r>
    <x v="1866"/>
    <x v="519"/>
    <x v="3"/>
    <x v="6"/>
    <x v="2"/>
    <x v="3"/>
    <x v="1831"/>
    <n v="844.86"/>
    <n v="4"/>
    <x v="2"/>
    <x v="0"/>
    <n v="7.8198815253609777E-2"/>
    <n v="0"/>
    <n v="0"/>
    <x v="8"/>
    <x v="0"/>
  </r>
  <r>
    <x v="1867"/>
    <x v="456"/>
    <x v="2"/>
    <x v="3"/>
    <x v="3"/>
    <x v="4"/>
    <x v="1832"/>
    <n v="4343.51"/>
    <n v="9"/>
    <x v="1"/>
    <x v="0"/>
    <n v="0.11726855476659738"/>
    <n v="0"/>
    <n v="0"/>
    <x v="6"/>
    <x v="0"/>
  </r>
  <r>
    <x v="1868"/>
    <x v="618"/>
    <x v="1"/>
    <x v="2"/>
    <x v="1"/>
    <x v="1"/>
    <x v="1833"/>
    <n v="9796.7199999999993"/>
    <n v="2"/>
    <x v="2"/>
    <x v="1"/>
    <n v="0.23304993220258341"/>
    <n v="42037"/>
    <n v="0"/>
    <x v="7"/>
    <x v="0"/>
  </r>
  <r>
    <x v="1869"/>
    <x v="267"/>
    <x v="4"/>
    <x v="9"/>
    <x v="2"/>
    <x v="7"/>
    <x v="1834"/>
    <n v="-373.18"/>
    <n v="2"/>
    <x v="1"/>
    <x v="2"/>
    <n v="-4.8139834881320953E-2"/>
    <n v="0"/>
    <n v="1"/>
    <x v="7"/>
    <x v="1"/>
  </r>
  <r>
    <x v="1870"/>
    <x v="520"/>
    <x v="0"/>
    <x v="7"/>
    <x v="2"/>
    <x v="2"/>
    <x v="1835"/>
    <n v="-1127.32"/>
    <n v="5"/>
    <x v="0"/>
    <x v="2"/>
    <n v="-8.2939964685108877E-2"/>
    <n v="0"/>
    <n v="1"/>
    <x v="1"/>
    <x v="1"/>
  </r>
  <r>
    <x v="1871"/>
    <x v="51"/>
    <x v="0"/>
    <x v="7"/>
    <x v="3"/>
    <x v="11"/>
    <x v="1836"/>
    <n v="-1206.29"/>
    <n v="3"/>
    <x v="1"/>
    <x v="2"/>
    <n v="-0.12123517587939699"/>
    <n v="0"/>
    <n v="1"/>
    <x v="4"/>
    <x v="1"/>
  </r>
  <r>
    <x v="1872"/>
    <x v="594"/>
    <x v="1"/>
    <x v="1"/>
    <x v="2"/>
    <x v="3"/>
    <x v="1837"/>
    <n v="389.2"/>
    <n v="1"/>
    <x v="2"/>
    <x v="0"/>
    <n v="0.15561775289884047"/>
    <n v="0"/>
    <n v="0"/>
    <x v="10"/>
    <x v="0"/>
  </r>
  <r>
    <x v="1873"/>
    <x v="18"/>
    <x v="0"/>
    <x v="0"/>
    <x v="1"/>
    <x v="1"/>
    <x v="1838"/>
    <n v="563.41999999999996"/>
    <n v="9"/>
    <x v="0"/>
    <x v="2"/>
    <n v="3.3550884297028523E-2"/>
    <n v="16793"/>
    <n v="0"/>
    <x v="4"/>
    <x v="0"/>
  </r>
  <r>
    <x v="1874"/>
    <x v="232"/>
    <x v="0"/>
    <x v="0"/>
    <x v="2"/>
    <x v="2"/>
    <x v="1839"/>
    <n v="-1368.18"/>
    <n v="4"/>
    <x v="0"/>
    <x v="3"/>
    <n v="-0.10945440000000001"/>
    <n v="0"/>
    <n v="1"/>
    <x v="0"/>
    <x v="1"/>
  </r>
  <r>
    <x v="1875"/>
    <x v="588"/>
    <x v="1"/>
    <x v="1"/>
    <x v="0"/>
    <x v="6"/>
    <x v="1840"/>
    <n v="-1063.94"/>
    <n v="4"/>
    <x v="1"/>
    <x v="2"/>
    <n v="-7.2927548152717805E-2"/>
    <n v="0"/>
    <n v="1"/>
    <x v="11"/>
    <x v="0"/>
  </r>
  <r>
    <x v="1876"/>
    <x v="372"/>
    <x v="0"/>
    <x v="7"/>
    <x v="2"/>
    <x v="7"/>
    <x v="1841"/>
    <n v="-1763.1"/>
    <n v="1"/>
    <x v="2"/>
    <x v="3"/>
    <n v="-0.11352865421764327"/>
    <n v="0"/>
    <n v="1"/>
    <x v="9"/>
    <x v="1"/>
  </r>
  <r>
    <x v="1877"/>
    <x v="471"/>
    <x v="1"/>
    <x v="1"/>
    <x v="1"/>
    <x v="8"/>
    <x v="1842"/>
    <n v="3275.35"/>
    <n v="5"/>
    <x v="0"/>
    <x v="0"/>
    <n v="9.1674596954769372E-2"/>
    <n v="35728"/>
    <n v="0"/>
    <x v="7"/>
    <x v="1"/>
  </r>
  <r>
    <x v="1878"/>
    <x v="7"/>
    <x v="1"/>
    <x v="2"/>
    <x v="1"/>
    <x v="8"/>
    <x v="1843"/>
    <n v="-1038.24"/>
    <n v="6"/>
    <x v="2"/>
    <x v="1"/>
    <n v="-4.9425878320479864E-2"/>
    <n v="21006"/>
    <n v="1"/>
    <x v="3"/>
    <x v="1"/>
  </r>
  <r>
    <x v="1879"/>
    <x v="599"/>
    <x v="0"/>
    <x v="7"/>
    <x v="2"/>
    <x v="2"/>
    <x v="1844"/>
    <n v="526.02"/>
    <n v="4"/>
    <x v="2"/>
    <x v="0"/>
    <n v="7.4517637059073522E-2"/>
    <n v="0"/>
    <n v="0"/>
    <x v="0"/>
    <x v="0"/>
  </r>
  <r>
    <x v="1880"/>
    <x v="477"/>
    <x v="3"/>
    <x v="6"/>
    <x v="0"/>
    <x v="6"/>
    <x v="1845"/>
    <n v="16097.82"/>
    <n v="8"/>
    <x v="1"/>
    <x v="0"/>
    <n v="0.33438898236430487"/>
    <n v="0"/>
    <n v="0"/>
    <x v="3"/>
    <x v="0"/>
  </r>
  <r>
    <x v="1881"/>
    <x v="645"/>
    <x v="4"/>
    <x v="9"/>
    <x v="2"/>
    <x v="7"/>
    <x v="1846"/>
    <n v="4474.3500000000004"/>
    <n v="6"/>
    <x v="0"/>
    <x v="0"/>
    <n v="0.33761035237304765"/>
    <n v="0"/>
    <n v="0"/>
    <x v="7"/>
    <x v="0"/>
  </r>
  <r>
    <x v="1882"/>
    <x v="58"/>
    <x v="3"/>
    <x v="6"/>
    <x v="3"/>
    <x v="4"/>
    <x v="1847"/>
    <n v="-2668.39"/>
    <n v="4"/>
    <x v="0"/>
    <x v="3"/>
    <n v="-0.18443392314072435"/>
    <n v="0"/>
    <n v="1"/>
    <x v="8"/>
    <x v="0"/>
  </r>
  <r>
    <x v="1883"/>
    <x v="177"/>
    <x v="3"/>
    <x v="5"/>
    <x v="3"/>
    <x v="4"/>
    <x v="1848"/>
    <n v="-73.959999999999994"/>
    <n v="5"/>
    <x v="0"/>
    <x v="1"/>
    <n v="-8.7630331753554488E-2"/>
    <n v="0"/>
    <n v="1"/>
    <x v="11"/>
    <x v="1"/>
  </r>
  <r>
    <x v="1884"/>
    <x v="480"/>
    <x v="2"/>
    <x v="3"/>
    <x v="3"/>
    <x v="4"/>
    <x v="1849"/>
    <n v="4627.8999999999996"/>
    <n v="7"/>
    <x v="1"/>
    <x v="2"/>
    <n v="0.33037549971444885"/>
    <n v="0"/>
    <n v="0"/>
    <x v="4"/>
    <x v="0"/>
  </r>
  <r>
    <x v="1885"/>
    <x v="596"/>
    <x v="1"/>
    <x v="1"/>
    <x v="3"/>
    <x v="9"/>
    <x v="1850"/>
    <n v="-5790.57"/>
    <n v="8"/>
    <x v="0"/>
    <x v="1"/>
    <n v="-0.15199942251154977"/>
    <n v="0"/>
    <n v="1"/>
    <x v="11"/>
    <x v="0"/>
  </r>
  <r>
    <x v="1886"/>
    <x v="218"/>
    <x v="0"/>
    <x v="7"/>
    <x v="1"/>
    <x v="10"/>
    <x v="1851"/>
    <n v="7064.24"/>
    <n v="8"/>
    <x v="0"/>
    <x v="1"/>
    <n v="0.21644881576125255"/>
    <n v="32637"/>
    <n v="0"/>
    <x v="3"/>
    <x v="0"/>
  </r>
  <r>
    <x v="1887"/>
    <x v="509"/>
    <x v="3"/>
    <x v="6"/>
    <x v="2"/>
    <x v="7"/>
    <x v="1852"/>
    <n v="-5515.69"/>
    <n v="4"/>
    <x v="0"/>
    <x v="0"/>
    <n v="-0.14721461552833159"/>
    <n v="0"/>
    <n v="1"/>
    <x v="3"/>
    <x v="1"/>
  </r>
  <r>
    <x v="1888"/>
    <x v="406"/>
    <x v="2"/>
    <x v="4"/>
    <x v="0"/>
    <x v="6"/>
    <x v="1853"/>
    <n v="118.2"/>
    <n v="6"/>
    <x v="0"/>
    <x v="3"/>
    <n v="5.9675872166405821E-3"/>
    <n v="0"/>
    <n v="0"/>
    <x v="0"/>
    <x v="1"/>
  </r>
  <r>
    <x v="1889"/>
    <x v="632"/>
    <x v="3"/>
    <x v="6"/>
    <x v="2"/>
    <x v="2"/>
    <x v="1854"/>
    <n v="-1357.69"/>
    <n v="3"/>
    <x v="0"/>
    <x v="2"/>
    <n v="-0.12022403258655805"/>
    <n v="0"/>
    <n v="1"/>
    <x v="7"/>
    <x v="1"/>
  </r>
  <r>
    <x v="1890"/>
    <x v="612"/>
    <x v="2"/>
    <x v="4"/>
    <x v="0"/>
    <x v="6"/>
    <x v="1855"/>
    <n v="2617.8200000000002"/>
    <n v="2"/>
    <x v="0"/>
    <x v="3"/>
    <n v="0.11542925173067596"/>
    <n v="0"/>
    <n v="0"/>
    <x v="1"/>
    <x v="0"/>
  </r>
  <r>
    <x v="1891"/>
    <x v="369"/>
    <x v="3"/>
    <x v="5"/>
    <x v="3"/>
    <x v="4"/>
    <x v="1856"/>
    <n v="8863.69"/>
    <n v="9"/>
    <x v="2"/>
    <x v="0"/>
    <n v="0.28611007101355718"/>
    <n v="0"/>
    <n v="0"/>
    <x v="2"/>
    <x v="1"/>
  </r>
  <r>
    <x v="1892"/>
    <x v="284"/>
    <x v="3"/>
    <x v="5"/>
    <x v="0"/>
    <x v="6"/>
    <x v="1857"/>
    <n v="-110.98"/>
    <n v="7"/>
    <x v="2"/>
    <x v="1"/>
    <n v="-4.158111652304234E-2"/>
    <n v="0"/>
    <n v="1"/>
    <x v="10"/>
    <x v="1"/>
  </r>
  <r>
    <x v="1893"/>
    <x v="607"/>
    <x v="4"/>
    <x v="9"/>
    <x v="0"/>
    <x v="5"/>
    <x v="1029"/>
    <n v="13847.64"/>
    <n v="9"/>
    <x v="1"/>
    <x v="0"/>
    <n v="0.30015476319497125"/>
    <n v="0"/>
    <n v="0"/>
    <x v="1"/>
    <x v="1"/>
  </r>
  <r>
    <x v="1894"/>
    <x v="394"/>
    <x v="4"/>
    <x v="8"/>
    <x v="3"/>
    <x v="4"/>
    <x v="1858"/>
    <n v="11069.66"/>
    <n v="9"/>
    <x v="0"/>
    <x v="3"/>
    <n v="0.25617097102656672"/>
    <n v="0"/>
    <n v="0"/>
    <x v="10"/>
    <x v="1"/>
  </r>
  <r>
    <x v="1895"/>
    <x v="527"/>
    <x v="0"/>
    <x v="7"/>
    <x v="1"/>
    <x v="8"/>
    <x v="1859"/>
    <n v="7565.21"/>
    <n v="7"/>
    <x v="2"/>
    <x v="0"/>
    <n v="0.1889082827677479"/>
    <n v="40047"/>
    <n v="0"/>
    <x v="11"/>
    <x v="0"/>
  </r>
  <r>
    <x v="1896"/>
    <x v="456"/>
    <x v="0"/>
    <x v="0"/>
    <x v="0"/>
    <x v="6"/>
    <x v="1860"/>
    <n v="-1310.02"/>
    <n v="6"/>
    <x v="2"/>
    <x v="3"/>
    <n v="-6.3608642874484103E-2"/>
    <n v="0"/>
    <n v="1"/>
    <x v="6"/>
    <x v="0"/>
  </r>
  <r>
    <x v="1897"/>
    <x v="387"/>
    <x v="1"/>
    <x v="1"/>
    <x v="3"/>
    <x v="9"/>
    <x v="1861"/>
    <n v="609.34"/>
    <n v="8"/>
    <x v="0"/>
    <x v="3"/>
    <n v="5.2040310871978822E-2"/>
    <n v="0"/>
    <n v="0"/>
    <x v="7"/>
    <x v="0"/>
  </r>
  <r>
    <x v="1898"/>
    <x v="117"/>
    <x v="0"/>
    <x v="0"/>
    <x v="0"/>
    <x v="5"/>
    <x v="1862"/>
    <n v="-2121.38"/>
    <n v="9"/>
    <x v="2"/>
    <x v="0"/>
    <n v="-4.3788548074144409E-2"/>
    <n v="0"/>
    <n v="1"/>
    <x v="8"/>
    <x v="1"/>
  </r>
  <r>
    <x v="1899"/>
    <x v="633"/>
    <x v="2"/>
    <x v="3"/>
    <x v="0"/>
    <x v="6"/>
    <x v="1863"/>
    <n v="3013.5"/>
    <n v="3"/>
    <x v="2"/>
    <x v="3"/>
    <n v="9.6124401913875598E-2"/>
    <n v="0"/>
    <n v="0"/>
    <x v="6"/>
    <x v="0"/>
  </r>
  <r>
    <x v="1900"/>
    <x v="129"/>
    <x v="1"/>
    <x v="2"/>
    <x v="0"/>
    <x v="6"/>
    <x v="1864"/>
    <n v="3320.7"/>
    <n v="4"/>
    <x v="2"/>
    <x v="3"/>
    <n v="0.25344985498397188"/>
    <n v="0"/>
    <n v="0"/>
    <x v="5"/>
    <x v="1"/>
  </r>
  <r>
    <x v="1901"/>
    <x v="586"/>
    <x v="0"/>
    <x v="0"/>
    <x v="3"/>
    <x v="9"/>
    <x v="1865"/>
    <n v="3243.81"/>
    <n v="9"/>
    <x v="0"/>
    <x v="0"/>
    <n v="0.18432833276508695"/>
    <n v="0"/>
    <n v="0"/>
    <x v="3"/>
    <x v="0"/>
  </r>
  <r>
    <x v="1902"/>
    <x v="220"/>
    <x v="1"/>
    <x v="1"/>
    <x v="0"/>
    <x v="0"/>
    <x v="1866"/>
    <n v="2599.08"/>
    <n v="7"/>
    <x v="1"/>
    <x v="2"/>
    <n v="0.33155759663222351"/>
    <n v="0"/>
    <n v="0"/>
    <x v="2"/>
    <x v="1"/>
  </r>
  <r>
    <x v="1903"/>
    <x v="330"/>
    <x v="3"/>
    <x v="6"/>
    <x v="2"/>
    <x v="3"/>
    <x v="1867"/>
    <n v="-471.98"/>
    <n v="8"/>
    <x v="0"/>
    <x v="1"/>
    <n v="-2.4086756825720847E-2"/>
    <n v="0"/>
    <n v="1"/>
    <x v="10"/>
    <x v="0"/>
  </r>
  <r>
    <x v="1904"/>
    <x v="358"/>
    <x v="3"/>
    <x v="5"/>
    <x v="1"/>
    <x v="10"/>
    <x v="1868"/>
    <n v="1838.64"/>
    <n v="3"/>
    <x v="1"/>
    <x v="1"/>
    <n v="0.29588670743482459"/>
    <n v="6214"/>
    <n v="0"/>
    <x v="7"/>
    <x v="1"/>
  </r>
  <r>
    <x v="1905"/>
    <x v="517"/>
    <x v="0"/>
    <x v="7"/>
    <x v="3"/>
    <x v="11"/>
    <x v="1869"/>
    <n v="3271.02"/>
    <n v="2"/>
    <x v="1"/>
    <x v="3"/>
    <n v="6.8705916948476123E-2"/>
    <n v="0"/>
    <n v="0"/>
    <x v="4"/>
    <x v="0"/>
  </r>
  <r>
    <x v="1906"/>
    <x v="359"/>
    <x v="4"/>
    <x v="8"/>
    <x v="2"/>
    <x v="3"/>
    <x v="1870"/>
    <n v="1088.3699999999999"/>
    <n v="8"/>
    <x v="1"/>
    <x v="3"/>
    <n v="2.9705232129697862E-2"/>
    <n v="0"/>
    <n v="0"/>
    <x v="2"/>
    <x v="0"/>
  </r>
  <r>
    <x v="1907"/>
    <x v="187"/>
    <x v="3"/>
    <x v="6"/>
    <x v="3"/>
    <x v="4"/>
    <x v="1871"/>
    <n v="5143.17"/>
    <n v="8"/>
    <x v="0"/>
    <x v="0"/>
    <n v="0.34083300198807159"/>
    <n v="0"/>
    <n v="0"/>
    <x v="2"/>
    <x v="0"/>
  </r>
  <r>
    <x v="1908"/>
    <x v="437"/>
    <x v="4"/>
    <x v="8"/>
    <x v="3"/>
    <x v="4"/>
    <x v="309"/>
    <n v="3709.52"/>
    <n v="7"/>
    <x v="1"/>
    <x v="1"/>
    <n v="0.13088881831974877"/>
    <n v="0"/>
    <n v="0"/>
    <x v="1"/>
    <x v="1"/>
  </r>
  <r>
    <x v="1909"/>
    <x v="351"/>
    <x v="3"/>
    <x v="6"/>
    <x v="3"/>
    <x v="4"/>
    <x v="1872"/>
    <n v="-7017.53"/>
    <n v="3"/>
    <x v="1"/>
    <x v="0"/>
    <n v="-0.14111828346203345"/>
    <n v="0"/>
    <n v="1"/>
    <x v="8"/>
    <x v="1"/>
  </r>
  <r>
    <x v="1910"/>
    <x v="426"/>
    <x v="2"/>
    <x v="4"/>
    <x v="1"/>
    <x v="1"/>
    <x v="1873"/>
    <n v="9008.49"/>
    <n v="8"/>
    <x v="2"/>
    <x v="3"/>
    <n v="0.26720323901050008"/>
    <n v="33714"/>
    <n v="0"/>
    <x v="5"/>
    <x v="1"/>
  </r>
  <r>
    <x v="1911"/>
    <x v="69"/>
    <x v="1"/>
    <x v="1"/>
    <x v="3"/>
    <x v="11"/>
    <x v="1874"/>
    <n v="-83.54"/>
    <n v="2"/>
    <x v="1"/>
    <x v="3"/>
    <n v="-3.0929285449833397E-2"/>
    <n v="0"/>
    <n v="1"/>
    <x v="9"/>
    <x v="0"/>
  </r>
  <r>
    <x v="1912"/>
    <x v="665"/>
    <x v="3"/>
    <x v="6"/>
    <x v="2"/>
    <x v="3"/>
    <x v="1875"/>
    <n v="3724.88"/>
    <n v="3"/>
    <x v="0"/>
    <x v="1"/>
    <n v="0.19626323831603351"/>
    <n v="0"/>
    <n v="0"/>
    <x v="6"/>
    <x v="1"/>
  </r>
  <r>
    <x v="1913"/>
    <x v="594"/>
    <x v="2"/>
    <x v="4"/>
    <x v="3"/>
    <x v="11"/>
    <x v="1876"/>
    <n v="3689.98"/>
    <n v="9"/>
    <x v="0"/>
    <x v="3"/>
    <n v="0.10310950903959538"/>
    <n v="0"/>
    <n v="0"/>
    <x v="10"/>
    <x v="0"/>
  </r>
  <r>
    <x v="1914"/>
    <x v="529"/>
    <x v="1"/>
    <x v="2"/>
    <x v="0"/>
    <x v="0"/>
    <x v="1877"/>
    <n v="-209.63"/>
    <n v="9"/>
    <x v="1"/>
    <x v="2"/>
    <n v="-0.10112397491558128"/>
    <n v="0"/>
    <n v="1"/>
    <x v="9"/>
    <x v="0"/>
  </r>
  <r>
    <x v="1915"/>
    <x v="427"/>
    <x v="4"/>
    <x v="9"/>
    <x v="1"/>
    <x v="8"/>
    <x v="1878"/>
    <n v="6558.8"/>
    <n v="10"/>
    <x v="1"/>
    <x v="3"/>
    <n v="0.24573997751967031"/>
    <n v="26690"/>
    <n v="0"/>
    <x v="8"/>
    <x v="0"/>
  </r>
  <r>
    <x v="1916"/>
    <x v="240"/>
    <x v="4"/>
    <x v="9"/>
    <x v="2"/>
    <x v="7"/>
    <x v="1879"/>
    <n v="-1470.08"/>
    <n v="9"/>
    <x v="1"/>
    <x v="0"/>
    <n v="-0.19124235722648628"/>
    <n v="0"/>
    <n v="1"/>
    <x v="5"/>
    <x v="1"/>
  </r>
  <r>
    <x v="1917"/>
    <x v="274"/>
    <x v="4"/>
    <x v="9"/>
    <x v="2"/>
    <x v="2"/>
    <x v="1880"/>
    <n v="4376.95"/>
    <n v="7"/>
    <x v="1"/>
    <x v="1"/>
    <n v="0.10730448639372395"/>
    <n v="0"/>
    <n v="0"/>
    <x v="7"/>
    <x v="0"/>
  </r>
  <r>
    <x v="1918"/>
    <x v="602"/>
    <x v="4"/>
    <x v="9"/>
    <x v="1"/>
    <x v="1"/>
    <x v="1881"/>
    <n v="-1454.63"/>
    <n v="2"/>
    <x v="2"/>
    <x v="1"/>
    <n v="-4.8697064042047475E-2"/>
    <n v="29871"/>
    <n v="1"/>
    <x v="11"/>
    <x v="1"/>
  </r>
  <r>
    <x v="1919"/>
    <x v="402"/>
    <x v="2"/>
    <x v="4"/>
    <x v="3"/>
    <x v="11"/>
    <x v="1882"/>
    <n v="-4413.92"/>
    <n v="7"/>
    <x v="0"/>
    <x v="1"/>
    <n v="-0.10090343818580834"/>
    <n v="0"/>
    <n v="1"/>
    <x v="5"/>
    <x v="0"/>
  </r>
  <r>
    <x v="1920"/>
    <x v="120"/>
    <x v="3"/>
    <x v="5"/>
    <x v="0"/>
    <x v="0"/>
    <x v="1883"/>
    <n v="1432.75"/>
    <n v="4"/>
    <x v="1"/>
    <x v="1"/>
    <n v="0.11906839524640572"/>
    <n v="0"/>
    <n v="0"/>
    <x v="11"/>
    <x v="1"/>
  </r>
  <r>
    <x v="1921"/>
    <x v="148"/>
    <x v="2"/>
    <x v="3"/>
    <x v="1"/>
    <x v="1"/>
    <x v="1884"/>
    <n v="993.68"/>
    <n v="8"/>
    <x v="2"/>
    <x v="2"/>
    <n v="4.6666979758606113E-2"/>
    <n v="21293"/>
    <n v="0"/>
    <x v="10"/>
    <x v="0"/>
  </r>
  <r>
    <x v="1922"/>
    <x v="678"/>
    <x v="4"/>
    <x v="8"/>
    <x v="1"/>
    <x v="10"/>
    <x v="1885"/>
    <n v="-3022.3"/>
    <n v="8"/>
    <x v="1"/>
    <x v="2"/>
    <n v="-0.11910541871921183"/>
    <n v="25375"/>
    <n v="1"/>
    <x v="1"/>
    <x v="1"/>
  </r>
  <r>
    <x v="1923"/>
    <x v="156"/>
    <x v="3"/>
    <x v="6"/>
    <x v="0"/>
    <x v="6"/>
    <x v="1886"/>
    <n v="5566.81"/>
    <n v="8"/>
    <x v="1"/>
    <x v="3"/>
    <n v="0.15061307865046941"/>
    <n v="0"/>
    <n v="0"/>
    <x v="9"/>
    <x v="1"/>
  </r>
  <r>
    <x v="1924"/>
    <x v="475"/>
    <x v="2"/>
    <x v="4"/>
    <x v="3"/>
    <x v="4"/>
    <x v="1887"/>
    <n v="503.22"/>
    <n v="3"/>
    <x v="2"/>
    <x v="3"/>
    <n v="0.18896733007885844"/>
    <n v="0"/>
    <n v="0"/>
    <x v="7"/>
    <x v="1"/>
  </r>
  <r>
    <x v="1925"/>
    <x v="229"/>
    <x v="4"/>
    <x v="9"/>
    <x v="1"/>
    <x v="8"/>
    <x v="1888"/>
    <n v="1423.42"/>
    <n v="8"/>
    <x v="0"/>
    <x v="3"/>
    <n v="0.1658997668997669"/>
    <n v="8580"/>
    <n v="0"/>
    <x v="0"/>
    <x v="1"/>
  </r>
  <r>
    <x v="1926"/>
    <x v="242"/>
    <x v="0"/>
    <x v="0"/>
    <x v="0"/>
    <x v="0"/>
    <x v="421"/>
    <n v="4704.7700000000004"/>
    <n v="2"/>
    <x v="0"/>
    <x v="3"/>
    <n v="0.31983480625424882"/>
    <n v="0"/>
    <n v="0"/>
    <x v="10"/>
    <x v="1"/>
  </r>
  <r>
    <x v="1927"/>
    <x v="291"/>
    <x v="4"/>
    <x v="8"/>
    <x v="2"/>
    <x v="7"/>
    <x v="1889"/>
    <n v="57.98"/>
    <n v="2"/>
    <x v="1"/>
    <x v="0"/>
    <n v="0.24361344537815124"/>
    <n v="0"/>
    <n v="0"/>
    <x v="7"/>
    <x v="1"/>
  </r>
  <r>
    <x v="1928"/>
    <x v="367"/>
    <x v="2"/>
    <x v="3"/>
    <x v="3"/>
    <x v="9"/>
    <x v="1890"/>
    <n v="5009.53"/>
    <n v="4"/>
    <x v="0"/>
    <x v="2"/>
    <n v="0.12062146348510751"/>
    <n v="0"/>
    <n v="0"/>
    <x v="8"/>
    <x v="1"/>
  </r>
  <r>
    <x v="1929"/>
    <x v="293"/>
    <x v="3"/>
    <x v="5"/>
    <x v="3"/>
    <x v="9"/>
    <x v="1891"/>
    <n v="69.459999999999994"/>
    <n v="5"/>
    <x v="0"/>
    <x v="2"/>
    <n v="2.0890225563909771E-2"/>
    <n v="0"/>
    <n v="0"/>
    <x v="4"/>
    <x v="0"/>
  </r>
  <r>
    <x v="1930"/>
    <x v="457"/>
    <x v="4"/>
    <x v="8"/>
    <x v="1"/>
    <x v="10"/>
    <x v="1892"/>
    <n v="625.29999999999995"/>
    <n v="5"/>
    <x v="0"/>
    <x v="3"/>
    <n v="0.19491895261845385"/>
    <n v="3208"/>
    <n v="0"/>
    <x v="11"/>
    <x v="0"/>
  </r>
  <r>
    <x v="1931"/>
    <x v="391"/>
    <x v="2"/>
    <x v="4"/>
    <x v="2"/>
    <x v="3"/>
    <x v="1893"/>
    <n v="-532.54"/>
    <n v="2"/>
    <x v="1"/>
    <x v="0"/>
    <n v="-1.7805342873382594E-2"/>
    <n v="0"/>
    <n v="1"/>
    <x v="0"/>
    <x v="0"/>
  </r>
  <r>
    <x v="1932"/>
    <x v="129"/>
    <x v="1"/>
    <x v="1"/>
    <x v="0"/>
    <x v="0"/>
    <x v="395"/>
    <n v="5618.65"/>
    <n v="6"/>
    <x v="0"/>
    <x v="1"/>
    <n v="0.25060883140053519"/>
    <n v="0"/>
    <n v="0"/>
    <x v="5"/>
    <x v="1"/>
  </r>
  <r>
    <x v="1933"/>
    <x v="356"/>
    <x v="0"/>
    <x v="0"/>
    <x v="1"/>
    <x v="1"/>
    <x v="1894"/>
    <n v="5556.77"/>
    <n v="3"/>
    <x v="1"/>
    <x v="1"/>
    <n v="0.18158192275014706"/>
    <n v="30602"/>
    <n v="0"/>
    <x v="6"/>
    <x v="1"/>
  </r>
  <r>
    <x v="1934"/>
    <x v="287"/>
    <x v="3"/>
    <x v="6"/>
    <x v="2"/>
    <x v="7"/>
    <x v="1895"/>
    <n v="-3302.5"/>
    <n v="7"/>
    <x v="2"/>
    <x v="0"/>
    <n v="-8.8373026491838369E-2"/>
    <n v="0"/>
    <n v="1"/>
    <x v="11"/>
    <x v="1"/>
  </r>
  <r>
    <x v="1935"/>
    <x v="225"/>
    <x v="0"/>
    <x v="7"/>
    <x v="2"/>
    <x v="7"/>
    <x v="1896"/>
    <n v="-333.25"/>
    <n v="4"/>
    <x v="0"/>
    <x v="1"/>
    <n v="-0.10576007616629642"/>
    <n v="0"/>
    <n v="1"/>
    <x v="0"/>
    <x v="0"/>
  </r>
  <r>
    <x v="1936"/>
    <x v="598"/>
    <x v="0"/>
    <x v="7"/>
    <x v="0"/>
    <x v="5"/>
    <x v="1897"/>
    <n v="-80.89"/>
    <n v="6"/>
    <x v="2"/>
    <x v="0"/>
    <n v="-3.8409306742640079E-2"/>
    <n v="0"/>
    <n v="1"/>
    <x v="10"/>
    <x v="0"/>
  </r>
  <r>
    <x v="1937"/>
    <x v="305"/>
    <x v="2"/>
    <x v="4"/>
    <x v="3"/>
    <x v="9"/>
    <x v="1898"/>
    <n v="-3942.27"/>
    <n v="8"/>
    <x v="2"/>
    <x v="3"/>
    <n v="-9.5523867215895328E-2"/>
    <n v="0"/>
    <n v="1"/>
    <x v="0"/>
    <x v="1"/>
  </r>
  <r>
    <x v="1938"/>
    <x v="116"/>
    <x v="3"/>
    <x v="5"/>
    <x v="0"/>
    <x v="0"/>
    <x v="1899"/>
    <n v="-1253.6199999999999"/>
    <n v="2"/>
    <x v="1"/>
    <x v="1"/>
    <n v="-5.7055343164026939E-2"/>
    <n v="0"/>
    <n v="1"/>
    <x v="9"/>
    <x v="1"/>
  </r>
  <r>
    <x v="1939"/>
    <x v="533"/>
    <x v="4"/>
    <x v="8"/>
    <x v="3"/>
    <x v="4"/>
    <x v="1900"/>
    <n v="-5359.15"/>
    <n v="4"/>
    <x v="1"/>
    <x v="0"/>
    <n v="-0.1464088624194077"/>
    <n v="0"/>
    <n v="1"/>
    <x v="1"/>
    <x v="0"/>
  </r>
  <r>
    <x v="1940"/>
    <x v="399"/>
    <x v="3"/>
    <x v="5"/>
    <x v="3"/>
    <x v="9"/>
    <x v="1901"/>
    <n v="25.29"/>
    <n v="5"/>
    <x v="1"/>
    <x v="0"/>
    <n v="1.4409435359808557E-3"/>
    <n v="0"/>
    <n v="0"/>
    <x v="4"/>
    <x v="0"/>
  </r>
  <r>
    <x v="1941"/>
    <x v="160"/>
    <x v="2"/>
    <x v="3"/>
    <x v="0"/>
    <x v="0"/>
    <x v="1902"/>
    <n v="-97.3"/>
    <n v="1"/>
    <x v="0"/>
    <x v="2"/>
    <n v="-0.12887417218543046"/>
    <n v="0"/>
    <n v="1"/>
    <x v="9"/>
    <x v="0"/>
  </r>
  <r>
    <x v="1942"/>
    <x v="467"/>
    <x v="1"/>
    <x v="1"/>
    <x v="1"/>
    <x v="1"/>
    <x v="1903"/>
    <n v="11073.03"/>
    <n v="5"/>
    <x v="2"/>
    <x v="3"/>
    <n v="0.24649459062374784"/>
    <n v="44922"/>
    <n v="0"/>
    <x v="6"/>
    <x v="0"/>
  </r>
  <r>
    <x v="1943"/>
    <x v="679"/>
    <x v="2"/>
    <x v="3"/>
    <x v="1"/>
    <x v="1"/>
    <x v="1904"/>
    <n v="-1795.62"/>
    <n v="2"/>
    <x v="2"/>
    <x v="2"/>
    <n v="-0.12463524675504963"/>
    <n v="14407"/>
    <n v="1"/>
    <x v="8"/>
    <x v="0"/>
  </r>
  <r>
    <x v="1944"/>
    <x v="676"/>
    <x v="0"/>
    <x v="7"/>
    <x v="1"/>
    <x v="8"/>
    <x v="1281"/>
    <n v="2501.4499999999998"/>
    <n v="9"/>
    <x v="2"/>
    <x v="3"/>
    <n v="0.28188528284877168"/>
    <n v="8874"/>
    <n v="0"/>
    <x v="4"/>
    <x v="0"/>
  </r>
  <r>
    <x v="1945"/>
    <x v="491"/>
    <x v="0"/>
    <x v="7"/>
    <x v="1"/>
    <x v="8"/>
    <x v="1905"/>
    <n v="6397.87"/>
    <n v="5"/>
    <x v="0"/>
    <x v="2"/>
    <n v="0.13568032404461974"/>
    <n v="47154"/>
    <n v="0"/>
    <x v="9"/>
    <x v="1"/>
  </r>
  <r>
    <x v="1946"/>
    <x v="574"/>
    <x v="0"/>
    <x v="0"/>
    <x v="1"/>
    <x v="1"/>
    <x v="1906"/>
    <n v="3664.5"/>
    <n v="8"/>
    <x v="2"/>
    <x v="3"/>
    <n v="0.34174204979949641"/>
    <n v="10723"/>
    <n v="0"/>
    <x v="3"/>
    <x v="0"/>
  </r>
  <r>
    <x v="1947"/>
    <x v="33"/>
    <x v="4"/>
    <x v="9"/>
    <x v="1"/>
    <x v="1"/>
    <x v="1907"/>
    <n v="3474.32"/>
    <n v="2"/>
    <x v="2"/>
    <x v="2"/>
    <n v="0.26416666666666666"/>
    <n v="13152"/>
    <n v="0"/>
    <x v="4"/>
    <x v="0"/>
  </r>
  <r>
    <x v="1948"/>
    <x v="618"/>
    <x v="3"/>
    <x v="6"/>
    <x v="3"/>
    <x v="11"/>
    <x v="1908"/>
    <n v="421.17"/>
    <n v="7"/>
    <x v="1"/>
    <x v="0"/>
    <n v="0.23848810872027182"/>
    <n v="0"/>
    <n v="0"/>
    <x v="7"/>
    <x v="0"/>
  </r>
  <r>
    <x v="1949"/>
    <x v="406"/>
    <x v="2"/>
    <x v="3"/>
    <x v="1"/>
    <x v="8"/>
    <x v="1909"/>
    <n v="3559.04"/>
    <n v="8"/>
    <x v="1"/>
    <x v="0"/>
    <n v="0.29117565245847993"/>
    <n v="12223"/>
    <n v="0"/>
    <x v="0"/>
    <x v="1"/>
  </r>
  <r>
    <x v="1950"/>
    <x v="482"/>
    <x v="2"/>
    <x v="3"/>
    <x v="1"/>
    <x v="8"/>
    <x v="1910"/>
    <n v="-149.94"/>
    <n v="9"/>
    <x v="1"/>
    <x v="1"/>
    <n v="-2.9063772048846675E-2"/>
    <n v="5159"/>
    <n v="1"/>
    <x v="5"/>
    <x v="0"/>
  </r>
  <r>
    <x v="1951"/>
    <x v="7"/>
    <x v="3"/>
    <x v="5"/>
    <x v="0"/>
    <x v="5"/>
    <x v="1911"/>
    <n v="1691.23"/>
    <n v="8"/>
    <x v="0"/>
    <x v="1"/>
    <n v="0.2517460553736231"/>
    <n v="0"/>
    <n v="0"/>
    <x v="3"/>
    <x v="1"/>
  </r>
  <r>
    <x v="1952"/>
    <x v="129"/>
    <x v="4"/>
    <x v="9"/>
    <x v="0"/>
    <x v="0"/>
    <x v="1912"/>
    <n v="7540.58"/>
    <n v="8"/>
    <x v="2"/>
    <x v="1"/>
    <n v="0.17113955652391002"/>
    <n v="0"/>
    <n v="0"/>
    <x v="5"/>
    <x v="1"/>
  </r>
  <r>
    <x v="1953"/>
    <x v="408"/>
    <x v="3"/>
    <x v="5"/>
    <x v="2"/>
    <x v="7"/>
    <x v="1913"/>
    <n v="9346.16"/>
    <n v="7"/>
    <x v="2"/>
    <x v="0"/>
    <n v="0.19542006440011708"/>
    <n v="0"/>
    <n v="0"/>
    <x v="6"/>
    <x v="0"/>
  </r>
  <r>
    <x v="1954"/>
    <x v="619"/>
    <x v="0"/>
    <x v="7"/>
    <x v="2"/>
    <x v="3"/>
    <x v="1914"/>
    <n v="-182.35"/>
    <n v="1"/>
    <x v="2"/>
    <x v="2"/>
    <n v="-0.12371099050203527"/>
    <n v="0"/>
    <n v="1"/>
    <x v="2"/>
    <x v="0"/>
  </r>
  <r>
    <x v="1955"/>
    <x v="685"/>
    <x v="4"/>
    <x v="8"/>
    <x v="2"/>
    <x v="2"/>
    <x v="1915"/>
    <n v="2943.44"/>
    <n v="1"/>
    <x v="0"/>
    <x v="3"/>
    <n v="0.2059357727558945"/>
    <n v="0"/>
    <n v="0"/>
    <x v="5"/>
    <x v="0"/>
  </r>
  <r>
    <x v="1956"/>
    <x v="423"/>
    <x v="2"/>
    <x v="3"/>
    <x v="2"/>
    <x v="3"/>
    <x v="1916"/>
    <n v="-2316"/>
    <n v="6"/>
    <x v="0"/>
    <x v="2"/>
    <n v="-6.185071438109227E-2"/>
    <n v="0"/>
    <n v="1"/>
    <x v="11"/>
    <x v="0"/>
  </r>
  <r>
    <x v="1957"/>
    <x v="435"/>
    <x v="3"/>
    <x v="6"/>
    <x v="3"/>
    <x v="4"/>
    <x v="1917"/>
    <n v="885.54"/>
    <n v="1"/>
    <x v="2"/>
    <x v="2"/>
    <n v="4.5003811556639732E-2"/>
    <n v="0"/>
    <n v="0"/>
    <x v="1"/>
    <x v="1"/>
  </r>
  <r>
    <x v="1958"/>
    <x v="314"/>
    <x v="3"/>
    <x v="5"/>
    <x v="1"/>
    <x v="8"/>
    <x v="1918"/>
    <n v="1508.13"/>
    <n v="9"/>
    <x v="0"/>
    <x v="0"/>
    <n v="3.2337628921242791E-2"/>
    <n v="46637"/>
    <n v="0"/>
    <x v="7"/>
    <x v="0"/>
  </r>
  <r>
    <x v="1959"/>
    <x v="667"/>
    <x v="2"/>
    <x v="4"/>
    <x v="1"/>
    <x v="8"/>
    <x v="1919"/>
    <n v="8579.9"/>
    <n v="8"/>
    <x v="2"/>
    <x v="0"/>
    <n v="0.18629277401424352"/>
    <n v="46056"/>
    <n v="0"/>
    <x v="8"/>
    <x v="1"/>
  </r>
  <r>
    <x v="1960"/>
    <x v="446"/>
    <x v="1"/>
    <x v="2"/>
    <x v="1"/>
    <x v="10"/>
    <x v="1920"/>
    <n v="775.27"/>
    <n v="8"/>
    <x v="0"/>
    <x v="1"/>
    <n v="5.4851422102731001E-2"/>
    <n v="14134"/>
    <n v="0"/>
    <x v="11"/>
    <x v="1"/>
  </r>
  <r>
    <x v="1961"/>
    <x v="384"/>
    <x v="0"/>
    <x v="7"/>
    <x v="0"/>
    <x v="6"/>
    <x v="1921"/>
    <n v="694.05"/>
    <n v="7"/>
    <x v="1"/>
    <x v="0"/>
    <n v="0.16326746647847565"/>
    <n v="0"/>
    <n v="0"/>
    <x v="1"/>
    <x v="1"/>
  </r>
  <r>
    <x v="1962"/>
    <x v="669"/>
    <x v="3"/>
    <x v="5"/>
    <x v="3"/>
    <x v="9"/>
    <x v="1922"/>
    <n v="4680.5200000000004"/>
    <n v="5"/>
    <x v="0"/>
    <x v="3"/>
    <n v="0.17735960591133007"/>
    <n v="0"/>
    <n v="0"/>
    <x v="3"/>
    <x v="1"/>
  </r>
  <r>
    <x v="1963"/>
    <x v="654"/>
    <x v="1"/>
    <x v="2"/>
    <x v="2"/>
    <x v="7"/>
    <x v="1923"/>
    <n v="11200.3"/>
    <n v="1"/>
    <x v="2"/>
    <x v="1"/>
    <n v="0.32545766257918285"/>
    <n v="0"/>
    <n v="0"/>
    <x v="8"/>
    <x v="0"/>
  </r>
  <r>
    <x v="1964"/>
    <x v="147"/>
    <x v="2"/>
    <x v="3"/>
    <x v="0"/>
    <x v="5"/>
    <x v="1924"/>
    <n v="11391.21"/>
    <n v="9"/>
    <x v="0"/>
    <x v="0"/>
    <n v="0.33782763427147894"/>
    <n v="0"/>
    <n v="0"/>
    <x v="1"/>
    <x v="0"/>
  </r>
  <r>
    <x v="1965"/>
    <x v="665"/>
    <x v="1"/>
    <x v="2"/>
    <x v="0"/>
    <x v="5"/>
    <x v="1925"/>
    <n v="145.13"/>
    <n v="8"/>
    <x v="1"/>
    <x v="0"/>
    <n v="0.21155976676384838"/>
    <n v="0"/>
    <n v="0"/>
    <x v="6"/>
    <x v="1"/>
  </r>
  <r>
    <x v="1966"/>
    <x v="222"/>
    <x v="0"/>
    <x v="7"/>
    <x v="3"/>
    <x v="4"/>
    <x v="1926"/>
    <n v="5877.92"/>
    <n v="3"/>
    <x v="1"/>
    <x v="3"/>
    <n v="0.28615549389026823"/>
    <n v="0"/>
    <n v="0"/>
    <x v="7"/>
    <x v="1"/>
  </r>
  <r>
    <x v="1967"/>
    <x v="686"/>
    <x v="0"/>
    <x v="0"/>
    <x v="0"/>
    <x v="0"/>
    <x v="1732"/>
    <n v="6627.16"/>
    <n v="4"/>
    <x v="0"/>
    <x v="2"/>
    <n v="0.20889393223010244"/>
    <n v="0"/>
    <n v="0"/>
    <x v="9"/>
    <x v="0"/>
  </r>
  <r>
    <x v="1968"/>
    <x v="389"/>
    <x v="2"/>
    <x v="4"/>
    <x v="2"/>
    <x v="2"/>
    <x v="1927"/>
    <n v="-2899.63"/>
    <n v="1"/>
    <x v="1"/>
    <x v="1"/>
    <n v="-7.6519501768089943E-2"/>
    <n v="0"/>
    <n v="1"/>
    <x v="5"/>
    <x v="0"/>
  </r>
  <r>
    <x v="1969"/>
    <x v="687"/>
    <x v="2"/>
    <x v="3"/>
    <x v="0"/>
    <x v="6"/>
    <x v="642"/>
    <n v="4279.62"/>
    <n v="8"/>
    <x v="1"/>
    <x v="3"/>
    <n v="0.10630483382184908"/>
    <n v="0"/>
    <n v="0"/>
    <x v="7"/>
    <x v="1"/>
  </r>
  <r>
    <x v="1970"/>
    <x v="325"/>
    <x v="0"/>
    <x v="7"/>
    <x v="1"/>
    <x v="10"/>
    <x v="1928"/>
    <n v="-2264.29"/>
    <n v="9"/>
    <x v="0"/>
    <x v="1"/>
    <n v="-4.7684321364641465E-2"/>
    <n v="47485"/>
    <n v="1"/>
    <x v="4"/>
    <x v="1"/>
  </r>
  <r>
    <x v="1971"/>
    <x v="319"/>
    <x v="0"/>
    <x v="0"/>
    <x v="3"/>
    <x v="11"/>
    <x v="1929"/>
    <n v="-2314.54"/>
    <n v="4"/>
    <x v="0"/>
    <x v="3"/>
    <n v="-8.5847705945625158E-2"/>
    <n v="0"/>
    <n v="1"/>
    <x v="0"/>
    <x v="1"/>
  </r>
  <r>
    <x v="1972"/>
    <x v="329"/>
    <x v="3"/>
    <x v="6"/>
    <x v="0"/>
    <x v="0"/>
    <x v="1930"/>
    <n v="6667.39"/>
    <n v="4"/>
    <x v="1"/>
    <x v="1"/>
    <n v="0.28491902055467716"/>
    <n v="0"/>
    <n v="0"/>
    <x v="8"/>
    <x v="0"/>
  </r>
  <r>
    <x v="1973"/>
    <x v="239"/>
    <x v="0"/>
    <x v="7"/>
    <x v="1"/>
    <x v="1"/>
    <x v="1931"/>
    <n v="606.53"/>
    <n v="5"/>
    <x v="2"/>
    <x v="1"/>
    <n v="0.18668205601723606"/>
    <n v="3249"/>
    <n v="0"/>
    <x v="2"/>
    <x v="1"/>
  </r>
  <r>
    <x v="1974"/>
    <x v="429"/>
    <x v="0"/>
    <x v="7"/>
    <x v="3"/>
    <x v="11"/>
    <x v="1932"/>
    <n v="-1160.01"/>
    <n v="3"/>
    <x v="0"/>
    <x v="3"/>
    <n v="-9.5184212685648639E-2"/>
    <n v="0"/>
    <n v="1"/>
    <x v="1"/>
    <x v="0"/>
  </r>
  <r>
    <x v="1975"/>
    <x v="319"/>
    <x v="2"/>
    <x v="4"/>
    <x v="1"/>
    <x v="10"/>
    <x v="1933"/>
    <n v="7976.32"/>
    <n v="1"/>
    <x v="1"/>
    <x v="3"/>
    <n v="0.27889230769230766"/>
    <n v="28600"/>
    <n v="0"/>
    <x v="0"/>
    <x v="1"/>
  </r>
  <r>
    <x v="1976"/>
    <x v="431"/>
    <x v="2"/>
    <x v="4"/>
    <x v="2"/>
    <x v="3"/>
    <x v="1934"/>
    <n v="2489.6799999999998"/>
    <n v="7"/>
    <x v="0"/>
    <x v="1"/>
    <n v="0.19172031418450639"/>
    <n v="0"/>
    <n v="0"/>
    <x v="9"/>
    <x v="1"/>
  </r>
  <r>
    <x v="1977"/>
    <x v="183"/>
    <x v="3"/>
    <x v="6"/>
    <x v="0"/>
    <x v="0"/>
    <x v="1935"/>
    <n v="1997.68"/>
    <n v="2"/>
    <x v="1"/>
    <x v="3"/>
    <n v="7.9951973104938762E-2"/>
    <n v="0"/>
    <n v="0"/>
    <x v="11"/>
    <x v="1"/>
  </r>
  <r>
    <x v="1978"/>
    <x v="123"/>
    <x v="4"/>
    <x v="9"/>
    <x v="2"/>
    <x v="3"/>
    <x v="1936"/>
    <n v="-75.06"/>
    <n v="9"/>
    <x v="2"/>
    <x v="1"/>
    <n v="-1.2480877951446624E-2"/>
    <n v="0"/>
    <n v="1"/>
    <x v="9"/>
    <x v="0"/>
  </r>
  <r>
    <x v="1979"/>
    <x v="472"/>
    <x v="4"/>
    <x v="8"/>
    <x v="0"/>
    <x v="0"/>
    <x v="1937"/>
    <n v="4505.57"/>
    <n v="6"/>
    <x v="1"/>
    <x v="1"/>
    <n v="9.2063138536984057E-2"/>
    <n v="0"/>
    <n v="0"/>
    <x v="2"/>
    <x v="0"/>
  </r>
  <r>
    <x v="1980"/>
    <x v="658"/>
    <x v="2"/>
    <x v="4"/>
    <x v="0"/>
    <x v="6"/>
    <x v="1938"/>
    <n v="-1600.24"/>
    <n v="6"/>
    <x v="0"/>
    <x v="2"/>
    <n v="-6.42125115364552E-2"/>
    <n v="0"/>
    <n v="1"/>
    <x v="10"/>
    <x v="1"/>
  </r>
  <r>
    <x v="1981"/>
    <x v="507"/>
    <x v="4"/>
    <x v="8"/>
    <x v="1"/>
    <x v="1"/>
    <x v="1939"/>
    <n v="-1113.48"/>
    <n v="5"/>
    <x v="2"/>
    <x v="3"/>
    <n v="-9.037987012987013E-2"/>
    <n v="12320"/>
    <n v="1"/>
    <x v="1"/>
    <x v="1"/>
  </r>
  <r>
    <x v="1982"/>
    <x v="318"/>
    <x v="2"/>
    <x v="3"/>
    <x v="1"/>
    <x v="10"/>
    <x v="1940"/>
    <n v="-6262.97"/>
    <n v="1"/>
    <x v="1"/>
    <x v="3"/>
    <n v="-0.19755133583572534"/>
    <n v="31703"/>
    <n v="1"/>
    <x v="3"/>
    <x v="0"/>
  </r>
  <r>
    <x v="1983"/>
    <x v="243"/>
    <x v="1"/>
    <x v="1"/>
    <x v="0"/>
    <x v="5"/>
    <x v="1941"/>
    <n v="358.18"/>
    <n v="9"/>
    <x v="2"/>
    <x v="0"/>
    <n v="2.3597074906120299E-2"/>
    <n v="0"/>
    <n v="0"/>
    <x v="0"/>
    <x v="1"/>
  </r>
  <r>
    <x v="1984"/>
    <x v="79"/>
    <x v="0"/>
    <x v="0"/>
    <x v="3"/>
    <x v="9"/>
    <x v="1942"/>
    <n v="-8782.7900000000009"/>
    <n v="7"/>
    <x v="0"/>
    <x v="1"/>
    <n v="-0.18593030886804837"/>
    <n v="0"/>
    <n v="1"/>
    <x v="10"/>
    <x v="0"/>
  </r>
  <r>
    <x v="1985"/>
    <x v="31"/>
    <x v="0"/>
    <x v="0"/>
    <x v="3"/>
    <x v="11"/>
    <x v="1943"/>
    <n v="-629.07000000000005"/>
    <n v="8"/>
    <x v="0"/>
    <x v="0"/>
    <n v="-1.7760304912478826E-2"/>
    <n v="0"/>
    <n v="1"/>
    <x v="2"/>
    <x v="0"/>
  </r>
  <r>
    <x v="1986"/>
    <x v="134"/>
    <x v="3"/>
    <x v="6"/>
    <x v="0"/>
    <x v="5"/>
    <x v="1944"/>
    <n v="4844.12"/>
    <n v="9"/>
    <x v="1"/>
    <x v="0"/>
    <n v="0.1926397836634057"/>
    <n v="0"/>
    <n v="0"/>
    <x v="3"/>
    <x v="1"/>
  </r>
  <r>
    <x v="1987"/>
    <x v="577"/>
    <x v="2"/>
    <x v="3"/>
    <x v="1"/>
    <x v="8"/>
    <x v="1945"/>
    <n v="1709.17"/>
    <n v="7"/>
    <x v="0"/>
    <x v="0"/>
    <n v="3.6477078709236811E-2"/>
    <n v="46856"/>
    <n v="0"/>
    <x v="1"/>
    <x v="0"/>
  </r>
  <r>
    <x v="1988"/>
    <x v="284"/>
    <x v="0"/>
    <x v="7"/>
    <x v="2"/>
    <x v="3"/>
    <x v="1946"/>
    <n v="-2421.75"/>
    <n v="6"/>
    <x v="2"/>
    <x v="2"/>
    <n v="-6.3063121712410811E-2"/>
    <n v="0"/>
    <n v="1"/>
    <x v="10"/>
    <x v="1"/>
  </r>
  <r>
    <x v="1989"/>
    <x v="609"/>
    <x v="3"/>
    <x v="6"/>
    <x v="3"/>
    <x v="4"/>
    <x v="1947"/>
    <n v="-3298.4"/>
    <n v="5"/>
    <x v="2"/>
    <x v="1"/>
    <n v="-0.12343849406833576"/>
    <n v="0"/>
    <n v="1"/>
    <x v="11"/>
    <x v="0"/>
  </r>
  <r>
    <x v="1990"/>
    <x v="488"/>
    <x v="0"/>
    <x v="7"/>
    <x v="1"/>
    <x v="1"/>
    <x v="1948"/>
    <n v="269.7"/>
    <n v="7"/>
    <x v="1"/>
    <x v="3"/>
    <n v="2.0646099670825997E-2"/>
    <n v="13063"/>
    <n v="0"/>
    <x v="4"/>
    <x v="1"/>
  </r>
  <r>
    <x v="1991"/>
    <x v="441"/>
    <x v="4"/>
    <x v="9"/>
    <x v="0"/>
    <x v="0"/>
    <x v="1949"/>
    <n v="7476.28"/>
    <n v="3"/>
    <x v="0"/>
    <x v="1"/>
    <n v="0.18254419376892275"/>
    <n v="0"/>
    <n v="0"/>
    <x v="11"/>
    <x v="0"/>
  </r>
  <r>
    <x v="1992"/>
    <x v="138"/>
    <x v="1"/>
    <x v="1"/>
    <x v="0"/>
    <x v="0"/>
    <x v="1950"/>
    <n v="2816.94"/>
    <n v="1"/>
    <x v="0"/>
    <x v="1"/>
    <n v="0.17299883313885647"/>
    <n v="0"/>
    <n v="0"/>
    <x v="6"/>
    <x v="0"/>
  </r>
  <r>
    <x v="1993"/>
    <x v="440"/>
    <x v="2"/>
    <x v="3"/>
    <x v="2"/>
    <x v="3"/>
    <x v="1951"/>
    <n v="-1521.1"/>
    <n v="5"/>
    <x v="0"/>
    <x v="3"/>
    <n v="-0.12696994991652755"/>
    <n v="0"/>
    <n v="1"/>
    <x v="0"/>
    <x v="1"/>
  </r>
  <r>
    <x v="1994"/>
    <x v="277"/>
    <x v="2"/>
    <x v="3"/>
    <x v="1"/>
    <x v="8"/>
    <x v="1952"/>
    <n v="1868.15"/>
    <n v="7"/>
    <x v="2"/>
    <x v="3"/>
    <n v="0.11135185074804793"/>
    <n v="16777"/>
    <n v="0"/>
    <x v="2"/>
    <x v="0"/>
  </r>
  <r>
    <x v="1995"/>
    <x v="483"/>
    <x v="2"/>
    <x v="3"/>
    <x v="1"/>
    <x v="1"/>
    <x v="1547"/>
    <n v="-3359.52"/>
    <n v="6"/>
    <x v="2"/>
    <x v="1"/>
    <n v="-0.12209776485553335"/>
    <n v="27515"/>
    <n v="1"/>
    <x v="0"/>
    <x v="0"/>
  </r>
  <r>
    <x v="1996"/>
    <x v="490"/>
    <x v="3"/>
    <x v="6"/>
    <x v="0"/>
    <x v="5"/>
    <x v="1953"/>
    <n v="-8849.1200000000008"/>
    <n v="4"/>
    <x v="2"/>
    <x v="1"/>
    <n v="-0.19410647305271009"/>
    <n v="0"/>
    <n v="1"/>
    <x v="3"/>
    <x v="1"/>
  </r>
  <r>
    <x v="1997"/>
    <x v="186"/>
    <x v="3"/>
    <x v="6"/>
    <x v="0"/>
    <x v="5"/>
    <x v="1954"/>
    <n v="2147.61"/>
    <n v="6"/>
    <x v="0"/>
    <x v="0"/>
    <n v="0.16071316321185364"/>
    <n v="0"/>
    <n v="0"/>
    <x v="10"/>
    <x v="1"/>
  </r>
  <r>
    <x v="1998"/>
    <x v="629"/>
    <x v="0"/>
    <x v="7"/>
    <x v="2"/>
    <x v="7"/>
    <x v="1955"/>
    <n v="478.07"/>
    <n v="3"/>
    <x v="0"/>
    <x v="3"/>
    <n v="7.7008698453608249E-2"/>
    <n v="0"/>
    <n v="0"/>
    <x v="10"/>
    <x v="1"/>
  </r>
  <r>
    <x v="1999"/>
    <x v="157"/>
    <x v="3"/>
    <x v="5"/>
    <x v="0"/>
    <x v="5"/>
    <x v="1956"/>
    <n v="51.4"/>
    <n v="9"/>
    <x v="0"/>
    <x v="1"/>
    <n v="6.6151866151866148E-2"/>
    <n v="0"/>
    <n v="0"/>
    <x v="6"/>
    <x v="1"/>
  </r>
  <r>
    <x v="2000"/>
    <x v="245"/>
    <x v="3"/>
    <x v="5"/>
    <x v="2"/>
    <x v="3"/>
    <x v="1957"/>
    <n v="-186.76"/>
    <n v="10"/>
    <x v="2"/>
    <x v="1"/>
    <n v="-0.15786982248520709"/>
    <n v="0"/>
    <n v="1"/>
    <x v="11"/>
    <x v="0"/>
  </r>
  <r>
    <x v="2001"/>
    <x v="265"/>
    <x v="2"/>
    <x v="3"/>
    <x v="2"/>
    <x v="3"/>
    <x v="1958"/>
    <n v="-549.59"/>
    <n v="7"/>
    <x v="2"/>
    <x v="3"/>
    <n v="-7.7790516631280962E-2"/>
    <n v="0"/>
    <n v="1"/>
    <x v="10"/>
    <x v="1"/>
  </r>
  <r>
    <x v="2002"/>
    <x v="112"/>
    <x v="3"/>
    <x v="5"/>
    <x v="3"/>
    <x v="4"/>
    <x v="1959"/>
    <n v="4249.68"/>
    <n v="8"/>
    <x v="1"/>
    <x v="3"/>
    <n v="0.18624244017880623"/>
    <n v="0"/>
    <n v="0"/>
    <x v="9"/>
    <x v="0"/>
  </r>
  <r>
    <x v="2003"/>
    <x v="627"/>
    <x v="1"/>
    <x v="2"/>
    <x v="0"/>
    <x v="0"/>
    <x v="1960"/>
    <n v="-2977.37"/>
    <n v="6"/>
    <x v="1"/>
    <x v="0"/>
    <n v="-8.9793413354243318E-2"/>
    <n v="0"/>
    <n v="1"/>
    <x v="3"/>
    <x v="1"/>
  </r>
  <r>
    <x v="2004"/>
    <x v="522"/>
    <x v="1"/>
    <x v="2"/>
    <x v="3"/>
    <x v="9"/>
    <x v="1961"/>
    <n v="390.27"/>
    <n v="3"/>
    <x v="0"/>
    <x v="2"/>
    <n v="4.9570684618315763E-2"/>
    <n v="0"/>
    <n v="0"/>
    <x v="2"/>
    <x v="1"/>
  </r>
  <r>
    <x v="2005"/>
    <x v="490"/>
    <x v="2"/>
    <x v="3"/>
    <x v="0"/>
    <x v="6"/>
    <x v="1962"/>
    <n v="-5091.58"/>
    <n v="8"/>
    <x v="2"/>
    <x v="0"/>
    <n v="-0.11547365795024153"/>
    <n v="0"/>
    <n v="1"/>
    <x v="3"/>
    <x v="1"/>
  </r>
  <r>
    <x v="2006"/>
    <x v="656"/>
    <x v="4"/>
    <x v="9"/>
    <x v="0"/>
    <x v="5"/>
    <x v="1963"/>
    <n v="-1807.34"/>
    <n v="2"/>
    <x v="0"/>
    <x v="3"/>
    <n v="-0.17132808797042373"/>
    <n v="0"/>
    <n v="1"/>
    <x v="1"/>
    <x v="1"/>
  </r>
  <r>
    <x v="2007"/>
    <x v="114"/>
    <x v="2"/>
    <x v="3"/>
    <x v="0"/>
    <x v="0"/>
    <x v="315"/>
    <n v="3875.53"/>
    <n v="1"/>
    <x v="1"/>
    <x v="1"/>
    <n v="8.2916773641420624E-2"/>
    <n v="0"/>
    <n v="0"/>
    <x v="8"/>
    <x v="0"/>
  </r>
  <r>
    <x v="2008"/>
    <x v="609"/>
    <x v="2"/>
    <x v="3"/>
    <x v="2"/>
    <x v="2"/>
    <x v="1964"/>
    <n v="6617.32"/>
    <n v="5"/>
    <x v="2"/>
    <x v="3"/>
    <n v="0.15548579618882022"/>
    <n v="0"/>
    <n v="0"/>
    <x v="11"/>
    <x v="0"/>
  </r>
  <r>
    <x v="2009"/>
    <x v="275"/>
    <x v="4"/>
    <x v="9"/>
    <x v="1"/>
    <x v="1"/>
    <x v="1965"/>
    <n v="-2111.4899999999998"/>
    <n v="5"/>
    <x v="0"/>
    <x v="2"/>
    <n v="-6.6859504132231393E-2"/>
    <n v="31581"/>
    <n v="1"/>
    <x v="11"/>
    <x v="1"/>
  </r>
  <r>
    <x v="2010"/>
    <x v="70"/>
    <x v="1"/>
    <x v="2"/>
    <x v="1"/>
    <x v="10"/>
    <x v="1966"/>
    <n v="7769.15"/>
    <n v="3"/>
    <x v="1"/>
    <x v="2"/>
    <n v="0.3430239745684136"/>
    <n v="22649"/>
    <n v="0"/>
    <x v="1"/>
    <x v="1"/>
  </r>
  <r>
    <x v="2011"/>
    <x v="104"/>
    <x v="4"/>
    <x v="9"/>
    <x v="1"/>
    <x v="8"/>
    <x v="1967"/>
    <n v="-6011.46"/>
    <n v="6"/>
    <x v="1"/>
    <x v="3"/>
    <n v="-0.14889065015479877"/>
    <n v="40375"/>
    <n v="1"/>
    <x v="3"/>
    <x v="0"/>
  </r>
  <r>
    <x v="2012"/>
    <x v="582"/>
    <x v="0"/>
    <x v="0"/>
    <x v="2"/>
    <x v="7"/>
    <x v="1968"/>
    <n v="16415.580000000002"/>
    <n v="1"/>
    <x v="2"/>
    <x v="2"/>
    <n v="0.3289102165942015"/>
    <n v="0"/>
    <n v="0"/>
    <x v="4"/>
    <x v="0"/>
  </r>
  <r>
    <x v="2013"/>
    <x v="668"/>
    <x v="2"/>
    <x v="3"/>
    <x v="2"/>
    <x v="2"/>
    <x v="1969"/>
    <n v="17001.3"/>
    <n v="10"/>
    <x v="1"/>
    <x v="0"/>
    <n v="0.34041407204212804"/>
    <n v="0"/>
    <n v="0"/>
    <x v="5"/>
    <x v="0"/>
  </r>
  <r>
    <x v="2014"/>
    <x v="51"/>
    <x v="2"/>
    <x v="3"/>
    <x v="0"/>
    <x v="5"/>
    <x v="1970"/>
    <n v="-1766.82"/>
    <n v="5"/>
    <x v="0"/>
    <x v="1"/>
    <n v="-0.15833139170176538"/>
    <n v="0"/>
    <n v="1"/>
    <x v="4"/>
    <x v="1"/>
  </r>
  <r>
    <x v="2015"/>
    <x v="432"/>
    <x v="3"/>
    <x v="5"/>
    <x v="2"/>
    <x v="7"/>
    <x v="1971"/>
    <n v="-1970.89"/>
    <n v="2"/>
    <x v="1"/>
    <x v="1"/>
    <n v="-4.7882461553412213E-2"/>
    <n v="0"/>
    <n v="1"/>
    <x v="7"/>
    <x v="1"/>
  </r>
  <r>
    <x v="2016"/>
    <x v="26"/>
    <x v="4"/>
    <x v="8"/>
    <x v="0"/>
    <x v="0"/>
    <x v="1972"/>
    <n v="1127.24"/>
    <n v="6"/>
    <x v="2"/>
    <x v="3"/>
    <n v="4.7979909764195111E-2"/>
    <n v="0"/>
    <n v="0"/>
    <x v="4"/>
    <x v="0"/>
  </r>
  <r>
    <x v="2017"/>
    <x v="200"/>
    <x v="4"/>
    <x v="8"/>
    <x v="0"/>
    <x v="5"/>
    <x v="1973"/>
    <n v="-54.7"/>
    <n v="3"/>
    <x v="2"/>
    <x v="0"/>
    <n v="-4.7155172413793106E-2"/>
    <n v="0"/>
    <n v="1"/>
    <x v="2"/>
    <x v="1"/>
  </r>
  <r>
    <x v="2018"/>
    <x v="138"/>
    <x v="1"/>
    <x v="1"/>
    <x v="2"/>
    <x v="3"/>
    <x v="1974"/>
    <n v="-1129.1600000000001"/>
    <n v="2"/>
    <x v="0"/>
    <x v="3"/>
    <n v="-5.885946622185155E-2"/>
    <n v="0"/>
    <n v="1"/>
    <x v="6"/>
    <x v="0"/>
  </r>
  <r>
    <x v="2019"/>
    <x v="90"/>
    <x v="2"/>
    <x v="3"/>
    <x v="0"/>
    <x v="6"/>
    <x v="1975"/>
    <n v="12222.9"/>
    <n v="3"/>
    <x v="0"/>
    <x v="0"/>
    <n v="0.2829637003426243"/>
    <n v="0"/>
    <n v="0"/>
    <x v="0"/>
    <x v="0"/>
  </r>
  <r>
    <x v="2020"/>
    <x v="514"/>
    <x v="0"/>
    <x v="0"/>
    <x v="1"/>
    <x v="1"/>
    <x v="1976"/>
    <n v="-592.42999999999995"/>
    <n v="3"/>
    <x v="2"/>
    <x v="3"/>
    <n v="-5.4306535887799059E-2"/>
    <n v="10909"/>
    <n v="1"/>
    <x v="2"/>
    <x v="1"/>
  </r>
  <r>
    <x v="2021"/>
    <x v="450"/>
    <x v="2"/>
    <x v="4"/>
    <x v="0"/>
    <x v="6"/>
    <x v="1977"/>
    <n v="-5707.74"/>
    <n v="6"/>
    <x v="1"/>
    <x v="1"/>
    <n v="-0.13732743064745084"/>
    <n v="0"/>
    <n v="1"/>
    <x v="8"/>
    <x v="1"/>
  </r>
  <r>
    <x v="2022"/>
    <x v="202"/>
    <x v="2"/>
    <x v="3"/>
    <x v="3"/>
    <x v="11"/>
    <x v="1978"/>
    <n v="4928.3100000000004"/>
    <n v="2"/>
    <x v="2"/>
    <x v="0"/>
    <n v="0.17915915370074162"/>
    <n v="0"/>
    <n v="0"/>
    <x v="11"/>
    <x v="1"/>
  </r>
  <r>
    <x v="2023"/>
    <x v="68"/>
    <x v="4"/>
    <x v="9"/>
    <x v="1"/>
    <x v="10"/>
    <x v="1979"/>
    <n v="-2433.88"/>
    <n v="5"/>
    <x v="0"/>
    <x v="2"/>
    <n v="-0.12393095371454758"/>
    <n v="19639"/>
    <n v="1"/>
    <x v="11"/>
    <x v="0"/>
  </r>
  <r>
    <x v="2024"/>
    <x v="127"/>
    <x v="1"/>
    <x v="2"/>
    <x v="2"/>
    <x v="3"/>
    <x v="1980"/>
    <n v="-5570.64"/>
    <n v="9"/>
    <x v="1"/>
    <x v="1"/>
    <n v="-0.1315101867371751"/>
    <n v="0"/>
    <n v="1"/>
    <x v="7"/>
    <x v="0"/>
  </r>
  <r>
    <x v="2025"/>
    <x v="190"/>
    <x v="0"/>
    <x v="7"/>
    <x v="0"/>
    <x v="6"/>
    <x v="1981"/>
    <n v="11682.6"/>
    <n v="4"/>
    <x v="2"/>
    <x v="0"/>
    <n v="0.25142254551715232"/>
    <n v="0"/>
    <n v="0"/>
    <x v="7"/>
    <x v="1"/>
  </r>
  <r>
    <x v="2026"/>
    <x v="41"/>
    <x v="3"/>
    <x v="6"/>
    <x v="0"/>
    <x v="5"/>
    <x v="1982"/>
    <n v="-138.62"/>
    <n v="9"/>
    <x v="0"/>
    <x v="1"/>
    <n v="-3.4250840086973711E-3"/>
    <n v="0"/>
    <n v="1"/>
    <x v="1"/>
    <x v="0"/>
  </r>
  <r>
    <x v="2027"/>
    <x v="362"/>
    <x v="2"/>
    <x v="4"/>
    <x v="2"/>
    <x v="2"/>
    <x v="1983"/>
    <n v="-1155.4000000000001"/>
    <n v="5"/>
    <x v="1"/>
    <x v="3"/>
    <n v="-6.5977615349474647E-2"/>
    <n v="0"/>
    <n v="1"/>
    <x v="1"/>
    <x v="0"/>
  </r>
  <r>
    <x v="2028"/>
    <x v="593"/>
    <x v="0"/>
    <x v="7"/>
    <x v="2"/>
    <x v="2"/>
    <x v="1984"/>
    <n v="-2256.59"/>
    <n v="9"/>
    <x v="1"/>
    <x v="2"/>
    <n v="-5.0573509636934112E-2"/>
    <n v="0"/>
    <n v="1"/>
    <x v="1"/>
    <x v="1"/>
  </r>
  <r>
    <x v="2029"/>
    <x v="200"/>
    <x v="4"/>
    <x v="9"/>
    <x v="1"/>
    <x v="10"/>
    <x v="1985"/>
    <n v="-1118.22"/>
    <n v="7"/>
    <x v="0"/>
    <x v="0"/>
    <n v="-2.5012190484711566E-2"/>
    <n v="44707"/>
    <n v="1"/>
    <x v="2"/>
    <x v="1"/>
  </r>
  <r>
    <x v="2030"/>
    <x v="25"/>
    <x v="1"/>
    <x v="1"/>
    <x v="3"/>
    <x v="11"/>
    <x v="1986"/>
    <n v="11173.05"/>
    <n v="10"/>
    <x v="0"/>
    <x v="1"/>
    <n v="0.30798417773857434"/>
    <n v="0"/>
    <n v="0"/>
    <x v="0"/>
    <x v="0"/>
  </r>
  <r>
    <x v="2031"/>
    <x v="98"/>
    <x v="1"/>
    <x v="2"/>
    <x v="1"/>
    <x v="1"/>
    <x v="1987"/>
    <n v="821.86"/>
    <n v="9"/>
    <x v="1"/>
    <x v="3"/>
    <n v="3.9607710843373493E-2"/>
    <n v="20750"/>
    <n v="0"/>
    <x v="5"/>
    <x v="1"/>
  </r>
  <r>
    <x v="2032"/>
    <x v="682"/>
    <x v="1"/>
    <x v="2"/>
    <x v="0"/>
    <x v="6"/>
    <x v="1988"/>
    <n v="5090.8100000000004"/>
    <n v="3"/>
    <x v="0"/>
    <x v="0"/>
    <n v="0.110616878884012"/>
    <n v="0"/>
    <n v="0"/>
    <x v="9"/>
    <x v="0"/>
  </r>
  <r>
    <x v="2033"/>
    <x v="153"/>
    <x v="2"/>
    <x v="3"/>
    <x v="0"/>
    <x v="0"/>
    <x v="1989"/>
    <n v="-1846.62"/>
    <n v="6"/>
    <x v="0"/>
    <x v="0"/>
    <n v="-5.4849555944990643E-2"/>
    <n v="0"/>
    <n v="1"/>
    <x v="5"/>
    <x v="0"/>
  </r>
  <r>
    <x v="2034"/>
    <x v="545"/>
    <x v="4"/>
    <x v="9"/>
    <x v="3"/>
    <x v="4"/>
    <x v="1990"/>
    <n v="4911.9399999999996"/>
    <n v="9"/>
    <x v="1"/>
    <x v="0"/>
    <n v="0.27363043841568713"/>
    <n v="0"/>
    <n v="0"/>
    <x v="1"/>
    <x v="0"/>
  </r>
  <r>
    <x v="2035"/>
    <x v="240"/>
    <x v="0"/>
    <x v="7"/>
    <x v="3"/>
    <x v="4"/>
    <x v="1991"/>
    <n v="371.12"/>
    <n v="7"/>
    <x v="0"/>
    <x v="1"/>
    <n v="0.12041531473069436"/>
    <n v="0"/>
    <n v="0"/>
    <x v="5"/>
    <x v="1"/>
  </r>
  <r>
    <x v="2036"/>
    <x v="619"/>
    <x v="0"/>
    <x v="0"/>
    <x v="3"/>
    <x v="11"/>
    <x v="1992"/>
    <n v="-6551.11"/>
    <n v="7"/>
    <x v="1"/>
    <x v="3"/>
    <n v="-0.17066404418277495"/>
    <n v="0"/>
    <n v="1"/>
    <x v="2"/>
    <x v="0"/>
  </r>
  <r>
    <x v="2037"/>
    <x v="258"/>
    <x v="3"/>
    <x v="5"/>
    <x v="1"/>
    <x v="8"/>
    <x v="1993"/>
    <n v="2049.3200000000002"/>
    <n v="5"/>
    <x v="2"/>
    <x v="3"/>
    <n v="0.27938922972051811"/>
    <n v="7335"/>
    <n v="0"/>
    <x v="3"/>
    <x v="0"/>
  </r>
  <r>
    <x v="2038"/>
    <x v="548"/>
    <x v="4"/>
    <x v="8"/>
    <x v="0"/>
    <x v="0"/>
    <x v="1994"/>
    <n v="-620.16"/>
    <n v="6"/>
    <x v="2"/>
    <x v="2"/>
    <n v="-4.2010567673756945E-2"/>
    <n v="0"/>
    <n v="1"/>
    <x v="7"/>
    <x v="1"/>
  </r>
  <r>
    <x v="2039"/>
    <x v="169"/>
    <x v="3"/>
    <x v="5"/>
    <x v="1"/>
    <x v="10"/>
    <x v="1995"/>
    <n v="2870.4"/>
    <n v="5"/>
    <x v="2"/>
    <x v="3"/>
    <n v="0.18861874096464715"/>
    <n v="15218"/>
    <n v="0"/>
    <x v="2"/>
    <x v="0"/>
  </r>
  <r>
    <x v="2040"/>
    <x v="121"/>
    <x v="3"/>
    <x v="6"/>
    <x v="3"/>
    <x v="4"/>
    <x v="1996"/>
    <n v="5941.06"/>
    <n v="10"/>
    <x v="2"/>
    <x v="3"/>
    <n v="0.22888965942364004"/>
    <n v="0"/>
    <n v="0"/>
    <x v="5"/>
    <x v="0"/>
  </r>
  <r>
    <x v="2041"/>
    <x v="315"/>
    <x v="3"/>
    <x v="6"/>
    <x v="3"/>
    <x v="4"/>
    <x v="1997"/>
    <n v="-1848.23"/>
    <n v="5"/>
    <x v="0"/>
    <x v="3"/>
    <n v="-0.19693446989877464"/>
    <n v="0"/>
    <n v="1"/>
    <x v="4"/>
    <x v="1"/>
  </r>
  <r>
    <x v="2042"/>
    <x v="174"/>
    <x v="3"/>
    <x v="6"/>
    <x v="3"/>
    <x v="4"/>
    <x v="1998"/>
    <n v="106.86"/>
    <n v="10"/>
    <x v="1"/>
    <x v="2"/>
    <n v="1.5932607723274192E-2"/>
    <n v="0"/>
    <n v="0"/>
    <x v="2"/>
    <x v="0"/>
  </r>
  <r>
    <x v="2043"/>
    <x v="350"/>
    <x v="2"/>
    <x v="4"/>
    <x v="0"/>
    <x v="0"/>
    <x v="1999"/>
    <n v="4731.2299999999996"/>
    <n v="10"/>
    <x v="2"/>
    <x v="3"/>
    <n v="0.16734684493491792"/>
    <n v="0"/>
    <n v="0"/>
    <x v="5"/>
    <x v="0"/>
  </r>
  <r>
    <x v="2044"/>
    <x v="412"/>
    <x v="3"/>
    <x v="6"/>
    <x v="2"/>
    <x v="7"/>
    <x v="2000"/>
    <n v="1313.01"/>
    <n v="10"/>
    <x v="1"/>
    <x v="2"/>
    <n v="4.1210570917422557E-2"/>
    <n v="0"/>
    <n v="0"/>
    <x v="3"/>
    <x v="1"/>
  </r>
  <r>
    <x v="2045"/>
    <x v="499"/>
    <x v="3"/>
    <x v="5"/>
    <x v="3"/>
    <x v="11"/>
    <x v="2001"/>
    <n v="2004.67"/>
    <n v="3"/>
    <x v="1"/>
    <x v="1"/>
    <n v="5.6299884854101721E-2"/>
    <n v="0"/>
    <n v="0"/>
    <x v="10"/>
    <x v="1"/>
  </r>
  <r>
    <x v="2046"/>
    <x v="129"/>
    <x v="1"/>
    <x v="1"/>
    <x v="0"/>
    <x v="0"/>
    <x v="2002"/>
    <n v="615.42999999999995"/>
    <n v="8"/>
    <x v="1"/>
    <x v="3"/>
    <n v="3.0989979354448863E-2"/>
    <n v="0"/>
    <n v="0"/>
    <x v="5"/>
    <x v="1"/>
  </r>
  <r>
    <x v="2047"/>
    <x v="404"/>
    <x v="2"/>
    <x v="3"/>
    <x v="3"/>
    <x v="4"/>
    <x v="2003"/>
    <n v="-1882.9"/>
    <n v="4"/>
    <x v="1"/>
    <x v="1"/>
    <n v="-0.17615305454205257"/>
    <n v="0"/>
    <n v="1"/>
    <x v="0"/>
    <x v="1"/>
  </r>
  <r>
    <x v="2048"/>
    <x v="516"/>
    <x v="4"/>
    <x v="8"/>
    <x v="1"/>
    <x v="1"/>
    <x v="2004"/>
    <n v="-938.17"/>
    <n v="2"/>
    <x v="2"/>
    <x v="1"/>
    <n v="-0.10820876585928489"/>
    <n v="8670"/>
    <n v="1"/>
    <x v="3"/>
    <x v="1"/>
  </r>
  <r>
    <x v="2049"/>
    <x v="684"/>
    <x v="1"/>
    <x v="2"/>
    <x v="1"/>
    <x v="1"/>
    <x v="2005"/>
    <n v="13040.64"/>
    <n v="8"/>
    <x v="2"/>
    <x v="3"/>
    <n v="0.26551236893006208"/>
    <n v="49115"/>
    <n v="0"/>
    <x v="2"/>
    <x v="0"/>
  </r>
  <r>
    <x v="2050"/>
    <x v="244"/>
    <x v="2"/>
    <x v="4"/>
    <x v="1"/>
    <x v="1"/>
    <x v="2006"/>
    <n v="2939.62"/>
    <n v="4"/>
    <x v="1"/>
    <x v="1"/>
    <n v="0.20347615421886897"/>
    <n v="14447"/>
    <n v="0"/>
    <x v="11"/>
    <x v="0"/>
  </r>
  <r>
    <x v="2051"/>
    <x v="60"/>
    <x v="3"/>
    <x v="5"/>
    <x v="0"/>
    <x v="0"/>
    <x v="2007"/>
    <n v="1011.64"/>
    <n v="6"/>
    <x v="0"/>
    <x v="2"/>
    <n v="4.669035860986754E-2"/>
    <n v="0"/>
    <n v="0"/>
    <x v="6"/>
    <x v="0"/>
  </r>
  <r>
    <x v="2052"/>
    <x v="170"/>
    <x v="0"/>
    <x v="0"/>
    <x v="1"/>
    <x v="8"/>
    <x v="2008"/>
    <n v="-2332.9899999999998"/>
    <n v="1"/>
    <x v="2"/>
    <x v="0"/>
    <n v="-0.10275225721206782"/>
    <n v="22705"/>
    <n v="1"/>
    <x v="4"/>
    <x v="1"/>
  </r>
  <r>
    <x v="2053"/>
    <x v="135"/>
    <x v="1"/>
    <x v="1"/>
    <x v="3"/>
    <x v="11"/>
    <x v="2009"/>
    <n v="-2971.03"/>
    <n v="7"/>
    <x v="1"/>
    <x v="1"/>
    <n v="-6.4759361785605304E-2"/>
    <n v="0"/>
    <n v="1"/>
    <x v="10"/>
    <x v="1"/>
  </r>
  <r>
    <x v="2054"/>
    <x v="72"/>
    <x v="4"/>
    <x v="8"/>
    <x v="1"/>
    <x v="10"/>
    <x v="2010"/>
    <n v="-2076.84"/>
    <n v="7"/>
    <x v="1"/>
    <x v="3"/>
    <n v="-0.12373927550047666"/>
    <n v="16784"/>
    <n v="1"/>
    <x v="8"/>
    <x v="1"/>
  </r>
  <r>
    <x v="2055"/>
    <x v="578"/>
    <x v="4"/>
    <x v="9"/>
    <x v="2"/>
    <x v="3"/>
    <x v="2011"/>
    <n v="629.4"/>
    <n v="4"/>
    <x v="0"/>
    <x v="0"/>
    <n v="5.9545884578997163E-2"/>
    <n v="0"/>
    <n v="0"/>
    <x v="1"/>
    <x v="0"/>
  </r>
  <r>
    <x v="2056"/>
    <x v="380"/>
    <x v="0"/>
    <x v="7"/>
    <x v="0"/>
    <x v="5"/>
    <x v="2012"/>
    <n v="-857.68"/>
    <n v="6"/>
    <x v="0"/>
    <x v="3"/>
    <n v="-4.4640607921719665E-2"/>
    <n v="0"/>
    <n v="1"/>
    <x v="6"/>
    <x v="0"/>
  </r>
  <r>
    <x v="2057"/>
    <x v="235"/>
    <x v="3"/>
    <x v="5"/>
    <x v="2"/>
    <x v="2"/>
    <x v="2013"/>
    <n v="3716.55"/>
    <n v="10"/>
    <x v="1"/>
    <x v="3"/>
    <n v="0.24156971075723108"/>
    <n v="0"/>
    <n v="0"/>
    <x v="2"/>
    <x v="1"/>
  </r>
  <r>
    <x v="2058"/>
    <x v="137"/>
    <x v="4"/>
    <x v="9"/>
    <x v="2"/>
    <x v="2"/>
    <x v="2014"/>
    <n v="2661.65"/>
    <n v="8"/>
    <x v="1"/>
    <x v="3"/>
    <n v="0.15837498512436035"/>
    <n v="0"/>
    <n v="0"/>
    <x v="9"/>
    <x v="0"/>
  </r>
  <r>
    <x v="2059"/>
    <x v="577"/>
    <x v="0"/>
    <x v="7"/>
    <x v="0"/>
    <x v="6"/>
    <x v="2015"/>
    <n v="1141.45"/>
    <n v="4"/>
    <x v="0"/>
    <x v="1"/>
    <n v="4.2921335639617961E-2"/>
    <n v="0"/>
    <n v="0"/>
    <x v="1"/>
    <x v="0"/>
  </r>
  <r>
    <x v="2060"/>
    <x v="310"/>
    <x v="2"/>
    <x v="3"/>
    <x v="1"/>
    <x v="1"/>
    <x v="2016"/>
    <n v="87.36"/>
    <n v="6"/>
    <x v="0"/>
    <x v="0"/>
    <n v="2.0122077622941378E-3"/>
    <n v="43415"/>
    <n v="0"/>
    <x v="4"/>
    <x v="1"/>
  </r>
  <r>
    <x v="2061"/>
    <x v="467"/>
    <x v="4"/>
    <x v="9"/>
    <x v="3"/>
    <x v="9"/>
    <x v="2017"/>
    <n v="-2044.14"/>
    <n v="2"/>
    <x v="0"/>
    <x v="3"/>
    <n v="-5.0142026639193468E-2"/>
    <n v="0"/>
    <n v="1"/>
    <x v="6"/>
    <x v="0"/>
  </r>
  <r>
    <x v="2062"/>
    <x v="83"/>
    <x v="4"/>
    <x v="8"/>
    <x v="1"/>
    <x v="1"/>
    <x v="2018"/>
    <n v="-706.69"/>
    <n v="3"/>
    <x v="0"/>
    <x v="2"/>
    <n v="-4.8476471395253122E-2"/>
    <n v="14578"/>
    <n v="1"/>
    <x v="9"/>
    <x v="0"/>
  </r>
  <r>
    <x v="2063"/>
    <x v="528"/>
    <x v="4"/>
    <x v="8"/>
    <x v="3"/>
    <x v="11"/>
    <x v="2019"/>
    <n v="-806.42"/>
    <n v="3"/>
    <x v="2"/>
    <x v="3"/>
    <n v="-0.12192621711521015"/>
    <n v="0"/>
    <n v="1"/>
    <x v="9"/>
    <x v="1"/>
  </r>
  <r>
    <x v="2064"/>
    <x v="588"/>
    <x v="2"/>
    <x v="3"/>
    <x v="2"/>
    <x v="3"/>
    <x v="2020"/>
    <n v="-274.23"/>
    <n v="1"/>
    <x v="2"/>
    <x v="1"/>
    <n v="-0.13745864661654136"/>
    <n v="0"/>
    <n v="1"/>
    <x v="11"/>
    <x v="0"/>
  </r>
  <r>
    <x v="2065"/>
    <x v="424"/>
    <x v="4"/>
    <x v="9"/>
    <x v="1"/>
    <x v="8"/>
    <x v="2021"/>
    <n v="2053.48"/>
    <n v="10"/>
    <x v="0"/>
    <x v="3"/>
    <n v="5.3657695322707082E-2"/>
    <n v="38270"/>
    <n v="0"/>
    <x v="2"/>
    <x v="0"/>
  </r>
  <r>
    <x v="2066"/>
    <x v="39"/>
    <x v="4"/>
    <x v="8"/>
    <x v="3"/>
    <x v="11"/>
    <x v="2022"/>
    <n v="-8623.99"/>
    <n v="6"/>
    <x v="0"/>
    <x v="2"/>
    <n v="-0.18238706539209881"/>
    <n v="0"/>
    <n v="1"/>
    <x v="1"/>
    <x v="1"/>
  </r>
  <r>
    <x v="2067"/>
    <x v="114"/>
    <x v="3"/>
    <x v="6"/>
    <x v="0"/>
    <x v="0"/>
    <x v="2023"/>
    <n v="7773.33"/>
    <n v="8"/>
    <x v="2"/>
    <x v="2"/>
    <n v="0.15689750524786047"/>
    <n v="0"/>
    <n v="0"/>
    <x v="8"/>
    <x v="0"/>
  </r>
  <r>
    <x v="2068"/>
    <x v="133"/>
    <x v="2"/>
    <x v="3"/>
    <x v="1"/>
    <x v="8"/>
    <x v="2024"/>
    <n v="2991.7"/>
    <n v="2"/>
    <x v="0"/>
    <x v="0"/>
    <n v="0.29726748807631159"/>
    <n v="10064"/>
    <n v="0"/>
    <x v="11"/>
    <x v="1"/>
  </r>
  <r>
    <x v="2069"/>
    <x v="174"/>
    <x v="1"/>
    <x v="2"/>
    <x v="3"/>
    <x v="4"/>
    <x v="2025"/>
    <n v="-4994.6499999999996"/>
    <n v="9"/>
    <x v="2"/>
    <x v="1"/>
    <n v="-0.16072888173773128"/>
    <n v="0"/>
    <n v="1"/>
    <x v="2"/>
    <x v="0"/>
  </r>
  <r>
    <x v="2070"/>
    <x v="279"/>
    <x v="1"/>
    <x v="1"/>
    <x v="0"/>
    <x v="0"/>
    <x v="169"/>
    <n v="4401.72"/>
    <n v="1"/>
    <x v="1"/>
    <x v="2"/>
    <n v="0.12665362260459229"/>
    <n v="0"/>
    <n v="0"/>
    <x v="6"/>
    <x v="0"/>
  </r>
  <r>
    <x v="2071"/>
    <x v="169"/>
    <x v="0"/>
    <x v="7"/>
    <x v="2"/>
    <x v="3"/>
    <x v="2026"/>
    <n v="-3425.55"/>
    <n v="8"/>
    <x v="1"/>
    <x v="1"/>
    <n v="-0.12461983410942958"/>
    <n v="0"/>
    <n v="1"/>
    <x v="2"/>
    <x v="0"/>
  </r>
  <r>
    <x v="2072"/>
    <x v="340"/>
    <x v="0"/>
    <x v="7"/>
    <x v="3"/>
    <x v="11"/>
    <x v="2027"/>
    <n v="-7707.12"/>
    <n v="5"/>
    <x v="0"/>
    <x v="3"/>
    <n v="-0.19207297014404626"/>
    <n v="0"/>
    <n v="1"/>
    <x v="7"/>
    <x v="1"/>
  </r>
  <r>
    <x v="2073"/>
    <x v="212"/>
    <x v="1"/>
    <x v="2"/>
    <x v="2"/>
    <x v="2"/>
    <x v="2028"/>
    <n v="12297.91"/>
    <n v="5"/>
    <x v="1"/>
    <x v="1"/>
    <n v="0.27892109500805151"/>
    <n v="0"/>
    <n v="0"/>
    <x v="6"/>
    <x v="0"/>
  </r>
  <r>
    <x v="2074"/>
    <x v="332"/>
    <x v="3"/>
    <x v="5"/>
    <x v="3"/>
    <x v="9"/>
    <x v="2029"/>
    <n v="9946.61"/>
    <n v="9"/>
    <x v="1"/>
    <x v="2"/>
    <n v="0.26803045001347348"/>
    <n v="0"/>
    <n v="0"/>
    <x v="1"/>
    <x v="1"/>
  </r>
  <r>
    <x v="2075"/>
    <x v="90"/>
    <x v="2"/>
    <x v="3"/>
    <x v="0"/>
    <x v="6"/>
    <x v="2030"/>
    <n v="722.2"/>
    <n v="10"/>
    <x v="1"/>
    <x v="1"/>
    <n v="5.5434448879336816E-2"/>
    <n v="0"/>
    <n v="0"/>
    <x v="0"/>
    <x v="0"/>
  </r>
  <r>
    <x v="2076"/>
    <x v="517"/>
    <x v="0"/>
    <x v="0"/>
    <x v="0"/>
    <x v="5"/>
    <x v="2031"/>
    <n v="817.79"/>
    <n v="4"/>
    <x v="2"/>
    <x v="1"/>
    <n v="5.4899973147153593E-2"/>
    <n v="0"/>
    <n v="0"/>
    <x v="4"/>
    <x v="0"/>
  </r>
  <r>
    <x v="2077"/>
    <x v="199"/>
    <x v="3"/>
    <x v="6"/>
    <x v="2"/>
    <x v="3"/>
    <x v="2032"/>
    <n v="5590.96"/>
    <n v="2"/>
    <x v="2"/>
    <x v="3"/>
    <n v="0.3392778688027186"/>
    <n v="0"/>
    <n v="0"/>
    <x v="7"/>
    <x v="0"/>
  </r>
  <r>
    <x v="2078"/>
    <x v="356"/>
    <x v="3"/>
    <x v="6"/>
    <x v="2"/>
    <x v="3"/>
    <x v="2033"/>
    <n v="13302.31"/>
    <n v="4"/>
    <x v="0"/>
    <x v="2"/>
    <n v="0.34796384943367598"/>
    <n v="0"/>
    <n v="0"/>
    <x v="6"/>
    <x v="1"/>
  </r>
  <r>
    <x v="2079"/>
    <x v="449"/>
    <x v="0"/>
    <x v="0"/>
    <x v="3"/>
    <x v="9"/>
    <x v="2034"/>
    <n v="-44.65"/>
    <n v="5"/>
    <x v="0"/>
    <x v="3"/>
    <n v="-0.1666044776119403"/>
    <n v="0"/>
    <n v="1"/>
    <x v="1"/>
    <x v="1"/>
  </r>
  <r>
    <x v="2080"/>
    <x v="430"/>
    <x v="3"/>
    <x v="5"/>
    <x v="2"/>
    <x v="3"/>
    <x v="2035"/>
    <n v="-906.01"/>
    <n v="1"/>
    <x v="1"/>
    <x v="3"/>
    <n v="-2.8082013451941851E-2"/>
    <n v="0"/>
    <n v="1"/>
    <x v="11"/>
    <x v="1"/>
  </r>
  <r>
    <x v="2081"/>
    <x v="644"/>
    <x v="1"/>
    <x v="1"/>
    <x v="0"/>
    <x v="5"/>
    <x v="2036"/>
    <n v="3214.39"/>
    <n v="2"/>
    <x v="2"/>
    <x v="2"/>
    <n v="0.30304421608371829"/>
    <n v="0"/>
    <n v="0"/>
    <x v="7"/>
    <x v="1"/>
  </r>
  <r>
    <x v="2082"/>
    <x v="210"/>
    <x v="0"/>
    <x v="0"/>
    <x v="0"/>
    <x v="6"/>
    <x v="2037"/>
    <n v="2979.63"/>
    <n v="7"/>
    <x v="0"/>
    <x v="0"/>
    <n v="0.14228690129411203"/>
    <n v="0"/>
    <n v="0"/>
    <x v="5"/>
    <x v="0"/>
  </r>
  <r>
    <x v="2083"/>
    <x v="466"/>
    <x v="1"/>
    <x v="2"/>
    <x v="3"/>
    <x v="9"/>
    <x v="2038"/>
    <n v="1886.06"/>
    <n v="9"/>
    <x v="1"/>
    <x v="0"/>
    <n v="0.11514407814407814"/>
    <n v="0"/>
    <n v="0"/>
    <x v="5"/>
    <x v="0"/>
  </r>
  <r>
    <x v="2084"/>
    <x v="688"/>
    <x v="0"/>
    <x v="7"/>
    <x v="1"/>
    <x v="8"/>
    <x v="2039"/>
    <n v="-1475.06"/>
    <n v="8"/>
    <x v="1"/>
    <x v="3"/>
    <n v="-4.6035203795019033E-2"/>
    <n v="32042"/>
    <n v="1"/>
    <x v="8"/>
    <x v="1"/>
  </r>
  <r>
    <x v="2085"/>
    <x v="56"/>
    <x v="4"/>
    <x v="8"/>
    <x v="2"/>
    <x v="7"/>
    <x v="2040"/>
    <n v="357.03"/>
    <n v="2"/>
    <x v="1"/>
    <x v="2"/>
    <n v="1.4451145470735853E-2"/>
    <n v="0"/>
    <n v="0"/>
    <x v="5"/>
    <x v="1"/>
  </r>
  <r>
    <x v="2086"/>
    <x v="101"/>
    <x v="1"/>
    <x v="1"/>
    <x v="2"/>
    <x v="7"/>
    <x v="2041"/>
    <n v="546.37"/>
    <n v="3"/>
    <x v="0"/>
    <x v="2"/>
    <n v="4.0015380108393145E-2"/>
    <n v="0"/>
    <n v="0"/>
    <x v="5"/>
    <x v="0"/>
  </r>
  <r>
    <x v="2087"/>
    <x v="689"/>
    <x v="2"/>
    <x v="4"/>
    <x v="3"/>
    <x v="9"/>
    <x v="2042"/>
    <n v="1025.43"/>
    <n v="7"/>
    <x v="0"/>
    <x v="3"/>
    <n v="0.22566681338028172"/>
    <n v="0"/>
    <n v="0"/>
    <x v="5"/>
    <x v="0"/>
  </r>
  <r>
    <x v="2088"/>
    <x v="175"/>
    <x v="4"/>
    <x v="8"/>
    <x v="0"/>
    <x v="0"/>
    <x v="2043"/>
    <n v="-229.62"/>
    <n v="10"/>
    <x v="1"/>
    <x v="1"/>
    <n v="-9.664141414141415E-3"/>
    <n v="0"/>
    <n v="1"/>
    <x v="2"/>
    <x v="0"/>
  </r>
  <r>
    <x v="2089"/>
    <x v="192"/>
    <x v="2"/>
    <x v="4"/>
    <x v="1"/>
    <x v="8"/>
    <x v="2044"/>
    <n v="-2161.52"/>
    <n v="4"/>
    <x v="1"/>
    <x v="3"/>
    <n v="-0.13596175619574788"/>
    <n v="15898"/>
    <n v="1"/>
    <x v="8"/>
    <x v="0"/>
  </r>
  <r>
    <x v="2090"/>
    <x v="643"/>
    <x v="2"/>
    <x v="3"/>
    <x v="0"/>
    <x v="6"/>
    <x v="2045"/>
    <n v="-4261.42"/>
    <n v="8"/>
    <x v="0"/>
    <x v="3"/>
    <n v="-0.14825424436404119"/>
    <n v="0"/>
    <n v="1"/>
    <x v="2"/>
    <x v="0"/>
  </r>
  <r>
    <x v="2091"/>
    <x v="275"/>
    <x v="0"/>
    <x v="0"/>
    <x v="1"/>
    <x v="8"/>
    <x v="2046"/>
    <n v="45.46"/>
    <n v="10"/>
    <x v="1"/>
    <x v="0"/>
    <n v="0.18184"/>
    <n v="250"/>
    <n v="0"/>
    <x v="11"/>
    <x v="1"/>
  </r>
  <r>
    <x v="2092"/>
    <x v="17"/>
    <x v="3"/>
    <x v="5"/>
    <x v="0"/>
    <x v="5"/>
    <x v="2047"/>
    <n v="3919.65"/>
    <n v="2"/>
    <x v="0"/>
    <x v="2"/>
    <n v="0.13454791981326378"/>
    <n v="0"/>
    <n v="0"/>
    <x v="8"/>
    <x v="0"/>
  </r>
  <r>
    <x v="2093"/>
    <x v="381"/>
    <x v="2"/>
    <x v="4"/>
    <x v="3"/>
    <x v="9"/>
    <x v="857"/>
    <n v="-2682.84"/>
    <n v="3"/>
    <x v="0"/>
    <x v="3"/>
    <n v="-9.3309682804674457E-2"/>
    <n v="0"/>
    <n v="1"/>
    <x v="4"/>
    <x v="1"/>
  </r>
  <r>
    <x v="2094"/>
    <x v="13"/>
    <x v="3"/>
    <x v="5"/>
    <x v="3"/>
    <x v="11"/>
    <x v="2048"/>
    <n v="1896.1"/>
    <n v="9"/>
    <x v="2"/>
    <x v="3"/>
    <n v="0.1282274971258538"/>
    <n v="0"/>
    <n v="0"/>
    <x v="8"/>
    <x v="0"/>
  </r>
  <r>
    <x v="2095"/>
    <x v="487"/>
    <x v="3"/>
    <x v="5"/>
    <x v="3"/>
    <x v="9"/>
    <x v="2049"/>
    <n v="-981.45"/>
    <n v="4"/>
    <x v="0"/>
    <x v="0"/>
    <n v="-2.6208342234565266E-2"/>
    <n v="0"/>
    <n v="1"/>
    <x v="4"/>
    <x v="0"/>
  </r>
  <r>
    <x v="2096"/>
    <x v="306"/>
    <x v="4"/>
    <x v="9"/>
    <x v="1"/>
    <x v="8"/>
    <x v="2050"/>
    <n v="-7223.48"/>
    <n v="5"/>
    <x v="0"/>
    <x v="0"/>
    <n v="-0.1475926607004209"/>
    <n v="48942"/>
    <n v="1"/>
    <x v="9"/>
    <x v="0"/>
  </r>
  <r>
    <x v="2097"/>
    <x v="227"/>
    <x v="0"/>
    <x v="7"/>
    <x v="3"/>
    <x v="9"/>
    <x v="2051"/>
    <n v="1222.58"/>
    <n v="8"/>
    <x v="0"/>
    <x v="0"/>
    <n v="0.15238439486476379"/>
    <n v="0"/>
    <n v="0"/>
    <x v="10"/>
    <x v="1"/>
  </r>
  <r>
    <x v="2098"/>
    <x v="690"/>
    <x v="0"/>
    <x v="0"/>
    <x v="0"/>
    <x v="0"/>
    <x v="2052"/>
    <n v="-6621.44"/>
    <n v="9"/>
    <x v="2"/>
    <x v="0"/>
    <n v="-0.18130003833305952"/>
    <n v="0"/>
    <n v="1"/>
    <x v="10"/>
    <x v="1"/>
  </r>
  <r>
    <x v="2099"/>
    <x v="449"/>
    <x v="1"/>
    <x v="1"/>
    <x v="1"/>
    <x v="10"/>
    <x v="2053"/>
    <n v="-2295.09"/>
    <n v="5"/>
    <x v="0"/>
    <x v="2"/>
    <n v="-0.19323819146249055"/>
    <n v="11877"/>
    <n v="1"/>
    <x v="1"/>
    <x v="1"/>
  </r>
  <r>
    <x v="2100"/>
    <x v="33"/>
    <x v="1"/>
    <x v="1"/>
    <x v="1"/>
    <x v="1"/>
    <x v="2054"/>
    <n v="2466.62"/>
    <n v="9"/>
    <x v="0"/>
    <x v="0"/>
    <n v="9.56202512017367E-2"/>
    <n v="25796"/>
    <n v="0"/>
    <x v="4"/>
    <x v="0"/>
  </r>
  <r>
    <x v="2101"/>
    <x v="417"/>
    <x v="2"/>
    <x v="3"/>
    <x v="1"/>
    <x v="8"/>
    <x v="2055"/>
    <n v="255.07"/>
    <n v="7"/>
    <x v="0"/>
    <x v="0"/>
    <n v="5.8690750115048318E-2"/>
    <n v="4346"/>
    <n v="0"/>
    <x v="6"/>
    <x v="0"/>
  </r>
  <r>
    <x v="2102"/>
    <x v="335"/>
    <x v="1"/>
    <x v="2"/>
    <x v="0"/>
    <x v="5"/>
    <x v="2056"/>
    <n v="3135.74"/>
    <n v="10"/>
    <x v="0"/>
    <x v="0"/>
    <n v="0.22831949905344398"/>
    <n v="0"/>
    <n v="0"/>
    <x v="5"/>
    <x v="1"/>
  </r>
  <r>
    <x v="2103"/>
    <x v="248"/>
    <x v="2"/>
    <x v="3"/>
    <x v="2"/>
    <x v="7"/>
    <x v="2057"/>
    <n v="920.19"/>
    <n v="8"/>
    <x v="0"/>
    <x v="3"/>
    <n v="2.2968574495170108E-2"/>
    <n v="0"/>
    <n v="0"/>
    <x v="1"/>
    <x v="0"/>
  </r>
  <r>
    <x v="2104"/>
    <x v="632"/>
    <x v="4"/>
    <x v="8"/>
    <x v="2"/>
    <x v="3"/>
    <x v="2058"/>
    <n v="-726.08"/>
    <n v="5"/>
    <x v="1"/>
    <x v="2"/>
    <n v="-7.1457533707312282E-2"/>
    <n v="0"/>
    <n v="1"/>
    <x v="7"/>
    <x v="1"/>
  </r>
  <r>
    <x v="2105"/>
    <x v="504"/>
    <x v="0"/>
    <x v="0"/>
    <x v="3"/>
    <x v="11"/>
    <x v="2059"/>
    <n v="245.5"/>
    <n v="8"/>
    <x v="2"/>
    <x v="1"/>
    <n v="1.2282983939560715E-2"/>
    <n v="0"/>
    <n v="0"/>
    <x v="9"/>
    <x v="0"/>
  </r>
  <r>
    <x v="2106"/>
    <x v="104"/>
    <x v="4"/>
    <x v="9"/>
    <x v="3"/>
    <x v="11"/>
    <x v="2060"/>
    <n v="-2319.67"/>
    <n v="10"/>
    <x v="1"/>
    <x v="1"/>
    <n v="-0.12648835814384646"/>
    <n v="0"/>
    <n v="1"/>
    <x v="3"/>
    <x v="0"/>
  </r>
  <r>
    <x v="2107"/>
    <x v="156"/>
    <x v="3"/>
    <x v="5"/>
    <x v="0"/>
    <x v="0"/>
    <x v="2061"/>
    <n v="1786.29"/>
    <n v="5"/>
    <x v="1"/>
    <x v="1"/>
    <n v="5.2411536881638403E-2"/>
    <n v="0"/>
    <n v="0"/>
    <x v="9"/>
    <x v="1"/>
  </r>
  <r>
    <x v="2108"/>
    <x v="427"/>
    <x v="1"/>
    <x v="1"/>
    <x v="1"/>
    <x v="1"/>
    <x v="2062"/>
    <n v="4299.1000000000004"/>
    <n v="2"/>
    <x v="0"/>
    <x v="0"/>
    <n v="0.12332826529734073"/>
    <n v="34859"/>
    <n v="0"/>
    <x v="8"/>
    <x v="0"/>
  </r>
  <r>
    <x v="2109"/>
    <x v="458"/>
    <x v="0"/>
    <x v="7"/>
    <x v="3"/>
    <x v="9"/>
    <x v="2063"/>
    <n v="2354.3200000000002"/>
    <n v="5"/>
    <x v="0"/>
    <x v="3"/>
    <n v="0.16259116022099449"/>
    <n v="0"/>
    <n v="0"/>
    <x v="2"/>
    <x v="0"/>
  </r>
  <r>
    <x v="2110"/>
    <x v="342"/>
    <x v="2"/>
    <x v="3"/>
    <x v="2"/>
    <x v="7"/>
    <x v="2064"/>
    <n v="1750.95"/>
    <n v="1"/>
    <x v="2"/>
    <x v="1"/>
    <n v="0.14703980517299295"/>
    <n v="0"/>
    <n v="0"/>
    <x v="10"/>
    <x v="1"/>
  </r>
  <r>
    <x v="2111"/>
    <x v="554"/>
    <x v="0"/>
    <x v="0"/>
    <x v="1"/>
    <x v="1"/>
    <x v="2065"/>
    <n v="-1930.8"/>
    <n v="3"/>
    <x v="1"/>
    <x v="0"/>
    <n v="-9.3068543333654677E-2"/>
    <n v="20746"/>
    <n v="1"/>
    <x v="7"/>
    <x v="1"/>
  </r>
  <r>
    <x v="2112"/>
    <x v="281"/>
    <x v="3"/>
    <x v="5"/>
    <x v="3"/>
    <x v="11"/>
    <x v="2066"/>
    <n v="15798.24"/>
    <n v="3"/>
    <x v="0"/>
    <x v="1"/>
    <n v="0.34328328371830252"/>
    <n v="0"/>
    <n v="0"/>
    <x v="10"/>
    <x v="1"/>
  </r>
  <r>
    <x v="2113"/>
    <x v="394"/>
    <x v="0"/>
    <x v="0"/>
    <x v="2"/>
    <x v="7"/>
    <x v="2067"/>
    <n v="1612.76"/>
    <n v="2"/>
    <x v="2"/>
    <x v="3"/>
    <n v="3.4555193692149468E-2"/>
    <n v="0"/>
    <n v="0"/>
    <x v="10"/>
    <x v="1"/>
  </r>
  <r>
    <x v="2114"/>
    <x v="569"/>
    <x v="0"/>
    <x v="7"/>
    <x v="3"/>
    <x v="11"/>
    <x v="2068"/>
    <n v="-1372.41"/>
    <n v="2"/>
    <x v="2"/>
    <x v="3"/>
    <n v="-0.12482128240109142"/>
    <n v="0"/>
    <n v="1"/>
    <x v="3"/>
    <x v="0"/>
  </r>
  <r>
    <x v="2115"/>
    <x v="397"/>
    <x v="4"/>
    <x v="8"/>
    <x v="3"/>
    <x v="11"/>
    <x v="2069"/>
    <n v="4568.76"/>
    <n v="4"/>
    <x v="2"/>
    <x v="3"/>
    <n v="0.200392999692969"/>
    <n v="0"/>
    <n v="0"/>
    <x v="11"/>
    <x v="1"/>
  </r>
  <r>
    <x v="2116"/>
    <x v="227"/>
    <x v="2"/>
    <x v="4"/>
    <x v="2"/>
    <x v="7"/>
    <x v="2070"/>
    <n v="1621.67"/>
    <n v="1"/>
    <x v="2"/>
    <x v="1"/>
    <n v="5.6157841881081833E-2"/>
    <n v="0"/>
    <n v="0"/>
    <x v="10"/>
    <x v="1"/>
  </r>
  <r>
    <x v="2117"/>
    <x v="276"/>
    <x v="2"/>
    <x v="3"/>
    <x v="3"/>
    <x v="11"/>
    <x v="2071"/>
    <n v="4391.88"/>
    <n v="1"/>
    <x v="0"/>
    <x v="1"/>
    <n v="0.19189408834709662"/>
    <n v="0"/>
    <n v="0"/>
    <x v="8"/>
    <x v="1"/>
  </r>
  <r>
    <x v="2118"/>
    <x v="494"/>
    <x v="1"/>
    <x v="1"/>
    <x v="2"/>
    <x v="7"/>
    <x v="2072"/>
    <n v="-2913.2"/>
    <n v="8"/>
    <x v="0"/>
    <x v="3"/>
    <n v="-0.11881882698425646"/>
    <n v="0"/>
    <n v="1"/>
    <x v="10"/>
    <x v="0"/>
  </r>
  <r>
    <x v="2119"/>
    <x v="187"/>
    <x v="4"/>
    <x v="8"/>
    <x v="3"/>
    <x v="11"/>
    <x v="2073"/>
    <n v="-257.58"/>
    <n v="7"/>
    <x v="1"/>
    <x v="2"/>
    <n v="-0.13848387096774192"/>
    <n v="0"/>
    <n v="1"/>
    <x v="2"/>
    <x v="0"/>
  </r>
  <r>
    <x v="2120"/>
    <x v="600"/>
    <x v="4"/>
    <x v="8"/>
    <x v="3"/>
    <x v="4"/>
    <x v="2074"/>
    <n v="-1051.04"/>
    <n v="10"/>
    <x v="0"/>
    <x v="2"/>
    <n v="-9.6540828511068238E-2"/>
    <n v="0"/>
    <n v="1"/>
    <x v="6"/>
    <x v="1"/>
  </r>
  <r>
    <x v="2121"/>
    <x v="316"/>
    <x v="0"/>
    <x v="7"/>
    <x v="1"/>
    <x v="10"/>
    <x v="2075"/>
    <n v="-1838.57"/>
    <n v="5"/>
    <x v="2"/>
    <x v="2"/>
    <n v="-5.1445799988807432E-2"/>
    <n v="35738"/>
    <n v="1"/>
    <x v="7"/>
    <x v="0"/>
  </r>
  <r>
    <x v="2122"/>
    <x v="653"/>
    <x v="4"/>
    <x v="8"/>
    <x v="2"/>
    <x v="7"/>
    <x v="2076"/>
    <n v="3862.92"/>
    <n v="5"/>
    <x v="1"/>
    <x v="3"/>
    <n v="0.10218013490279064"/>
    <n v="0"/>
    <n v="0"/>
    <x v="6"/>
    <x v="1"/>
  </r>
  <r>
    <x v="2123"/>
    <x v="326"/>
    <x v="2"/>
    <x v="3"/>
    <x v="0"/>
    <x v="6"/>
    <x v="388"/>
    <n v="5319.3"/>
    <n v="1"/>
    <x v="0"/>
    <x v="1"/>
    <n v="0.12564780914137239"/>
    <n v="0"/>
    <n v="0"/>
    <x v="3"/>
    <x v="0"/>
  </r>
  <r>
    <x v="2124"/>
    <x v="691"/>
    <x v="3"/>
    <x v="6"/>
    <x v="2"/>
    <x v="3"/>
    <x v="2077"/>
    <n v="1638.99"/>
    <n v="6"/>
    <x v="0"/>
    <x v="2"/>
    <n v="0.27954801296264709"/>
    <n v="0"/>
    <n v="0"/>
    <x v="6"/>
    <x v="1"/>
  </r>
  <r>
    <x v="2125"/>
    <x v="356"/>
    <x v="4"/>
    <x v="9"/>
    <x v="1"/>
    <x v="1"/>
    <x v="2078"/>
    <n v="7061.02"/>
    <n v="3"/>
    <x v="1"/>
    <x v="0"/>
    <n v="0.33404390197748135"/>
    <n v="21138"/>
    <n v="0"/>
    <x v="6"/>
    <x v="1"/>
  </r>
  <r>
    <x v="2126"/>
    <x v="144"/>
    <x v="0"/>
    <x v="0"/>
    <x v="1"/>
    <x v="10"/>
    <x v="2079"/>
    <n v="-1713.47"/>
    <n v="1"/>
    <x v="1"/>
    <x v="1"/>
    <n v="-9.19490206600483E-2"/>
    <n v="18635"/>
    <n v="1"/>
    <x v="3"/>
    <x v="1"/>
  </r>
  <r>
    <x v="2127"/>
    <x v="692"/>
    <x v="0"/>
    <x v="7"/>
    <x v="1"/>
    <x v="10"/>
    <x v="2080"/>
    <n v="7426.35"/>
    <n v="3"/>
    <x v="2"/>
    <x v="1"/>
    <n v="0.21082013285641288"/>
    <n v="35226"/>
    <n v="0"/>
    <x v="0"/>
    <x v="1"/>
  </r>
  <r>
    <x v="2128"/>
    <x v="24"/>
    <x v="2"/>
    <x v="4"/>
    <x v="2"/>
    <x v="2"/>
    <x v="2081"/>
    <n v="891.16"/>
    <n v="9"/>
    <x v="2"/>
    <x v="0"/>
    <n v="0.23377754459601258"/>
    <n v="0"/>
    <n v="0"/>
    <x v="0"/>
    <x v="0"/>
  </r>
  <r>
    <x v="2129"/>
    <x v="175"/>
    <x v="3"/>
    <x v="5"/>
    <x v="2"/>
    <x v="2"/>
    <x v="2082"/>
    <n v="9132.93"/>
    <n v="5"/>
    <x v="2"/>
    <x v="0"/>
    <n v="0.26702131391983158"/>
    <n v="0"/>
    <n v="0"/>
    <x v="2"/>
    <x v="0"/>
  </r>
  <r>
    <x v="2130"/>
    <x v="478"/>
    <x v="2"/>
    <x v="4"/>
    <x v="1"/>
    <x v="1"/>
    <x v="2083"/>
    <n v="-534.62"/>
    <n v="8"/>
    <x v="2"/>
    <x v="0"/>
    <n v="-3.2120884402787792E-2"/>
    <n v="16644"/>
    <n v="1"/>
    <x v="11"/>
    <x v="1"/>
  </r>
  <r>
    <x v="2131"/>
    <x v="660"/>
    <x v="0"/>
    <x v="7"/>
    <x v="0"/>
    <x v="5"/>
    <x v="2084"/>
    <n v="4152.41"/>
    <n v="9"/>
    <x v="0"/>
    <x v="3"/>
    <n v="0.33261855174623517"/>
    <n v="0"/>
    <n v="0"/>
    <x v="11"/>
    <x v="1"/>
  </r>
  <r>
    <x v="2132"/>
    <x v="427"/>
    <x v="1"/>
    <x v="2"/>
    <x v="1"/>
    <x v="8"/>
    <x v="2085"/>
    <n v="7013.04"/>
    <n v="7"/>
    <x v="1"/>
    <x v="0"/>
    <n v="0.20038974769265938"/>
    <n v="34997"/>
    <n v="0"/>
    <x v="8"/>
    <x v="0"/>
  </r>
  <r>
    <x v="2133"/>
    <x v="687"/>
    <x v="1"/>
    <x v="2"/>
    <x v="1"/>
    <x v="1"/>
    <x v="2086"/>
    <n v="-3520.66"/>
    <n v="3"/>
    <x v="2"/>
    <x v="0"/>
    <n v="-8.8800161424571838E-2"/>
    <n v="39647"/>
    <n v="1"/>
    <x v="7"/>
    <x v="1"/>
  </r>
  <r>
    <x v="2134"/>
    <x v="558"/>
    <x v="1"/>
    <x v="1"/>
    <x v="2"/>
    <x v="7"/>
    <x v="2087"/>
    <n v="885.53"/>
    <n v="7"/>
    <x v="2"/>
    <x v="2"/>
    <n v="5.3345180722891565E-2"/>
    <n v="0"/>
    <n v="0"/>
    <x v="1"/>
    <x v="1"/>
  </r>
  <r>
    <x v="2135"/>
    <x v="538"/>
    <x v="1"/>
    <x v="2"/>
    <x v="1"/>
    <x v="1"/>
    <x v="2088"/>
    <n v="2705.15"/>
    <n v="4"/>
    <x v="1"/>
    <x v="1"/>
    <n v="0.33570985356167787"/>
    <n v="8058"/>
    <n v="0"/>
    <x v="6"/>
    <x v="0"/>
  </r>
  <r>
    <x v="2136"/>
    <x v="81"/>
    <x v="2"/>
    <x v="3"/>
    <x v="3"/>
    <x v="11"/>
    <x v="2089"/>
    <n v="4986.05"/>
    <n v="10"/>
    <x v="1"/>
    <x v="2"/>
    <n v="0.30145405078597343"/>
    <n v="0"/>
    <n v="0"/>
    <x v="8"/>
    <x v="0"/>
  </r>
  <r>
    <x v="2137"/>
    <x v="612"/>
    <x v="4"/>
    <x v="9"/>
    <x v="2"/>
    <x v="7"/>
    <x v="2090"/>
    <n v="-737.68"/>
    <n v="2"/>
    <x v="0"/>
    <x v="2"/>
    <n v="-8.5766771305662126E-2"/>
    <n v="0"/>
    <n v="1"/>
    <x v="1"/>
    <x v="0"/>
  </r>
  <r>
    <x v="2138"/>
    <x v="209"/>
    <x v="4"/>
    <x v="8"/>
    <x v="1"/>
    <x v="10"/>
    <x v="2091"/>
    <n v="4388.76"/>
    <n v="5"/>
    <x v="2"/>
    <x v="2"/>
    <n v="0.23479349454312007"/>
    <n v="18692"/>
    <n v="0"/>
    <x v="4"/>
    <x v="1"/>
  </r>
  <r>
    <x v="2139"/>
    <x v="227"/>
    <x v="1"/>
    <x v="1"/>
    <x v="3"/>
    <x v="9"/>
    <x v="2092"/>
    <n v="1378.83"/>
    <n v="10"/>
    <x v="0"/>
    <x v="2"/>
    <n v="2.8705889700830677E-2"/>
    <n v="0"/>
    <n v="0"/>
    <x v="10"/>
    <x v="1"/>
  </r>
  <r>
    <x v="2140"/>
    <x v="132"/>
    <x v="1"/>
    <x v="2"/>
    <x v="2"/>
    <x v="7"/>
    <x v="2093"/>
    <n v="315.39"/>
    <n v="6"/>
    <x v="0"/>
    <x v="3"/>
    <n v="0.26216957605985036"/>
    <n v="0"/>
    <n v="0"/>
    <x v="11"/>
    <x v="1"/>
  </r>
  <r>
    <x v="2141"/>
    <x v="598"/>
    <x v="3"/>
    <x v="5"/>
    <x v="3"/>
    <x v="9"/>
    <x v="2094"/>
    <n v="1804.72"/>
    <n v="2"/>
    <x v="0"/>
    <x v="2"/>
    <n v="8.4645185497865955E-2"/>
    <n v="0"/>
    <n v="0"/>
    <x v="10"/>
    <x v="0"/>
  </r>
  <r>
    <x v="2142"/>
    <x v="395"/>
    <x v="4"/>
    <x v="8"/>
    <x v="0"/>
    <x v="6"/>
    <x v="2095"/>
    <n v="2254.92"/>
    <n v="2"/>
    <x v="0"/>
    <x v="1"/>
    <n v="7.5698939170135621E-2"/>
    <n v="0"/>
    <n v="0"/>
    <x v="11"/>
    <x v="1"/>
  </r>
  <r>
    <x v="2143"/>
    <x v="54"/>
    <x v="1"/>
    <x v="1"/>
    <x v="0"/>
    <x v="5"/>
    <x v="2096"/>
    <n v="-6477.33"/>
    <n v="10"/>
    <x v="1"/>
    <x v="2"/>
    <n v="-0.17464288603089864"/>
    <n v="0"/>
    <n v="1"/>
    <x v="5"/>
    <x v="1"/>
  </r>
  <r>
    <x v="2144"/>
    <x v="533"/>
    <x v="0"/>
    <x v="0"/>
    <x v="0"/>
    <x v="0"/>
    <x v="2097"/>
    <n v="-111.64"/>
    <n v="1"/>
    <x v="1"/>
    <x v="2"/>
    <n v="-9.8361233480176211E-2"/>
    <n v="0"/>
    <n v="1"/>
    <x v="1"/>
    <x v="0"/>
  </r>
  <r>
    <x v="2145"/>
    <x v="144"/>
    <x v="4"/>
    <x v="8"/>
    <x v="0"/>
    <x v="6"/>
    <x v="2098"/>
    <n v="-289.66000000000003"/>
    <n v="3"/>
    <x v="1"/>
    <x v="0"/>
    <n v="-1.3634908680097911E-2"/>
    <n v="0"/>
    <n v="1"/>
    <x v="3"/>
    <x v="1"/>
  </r>
  <r>
    <x v="2146"/>
    <x v="640"/>
    <x v="2"/>
    <x v="3"/>
    <x v="2"/>
    <x v="3"/>
    <x v="2099"/>
    <n v="846.81"/>
    <n v="2"/>
    <x v="0"/>
    <x v="1"/>
    <n v="2.1973947115758879E-2"/>
    <n v="0"/>
    <n v="0"/>
    <x v="10"/>
    <x v="1"/>
  </r>
  <r>
    <x v="2147"/>
    <x v="340"/>
    <x v="1"/>
    <x v="2"/>
    <x v="1"/>
    <x v="8"/>
    <x v="2100"/>
    <n v="-2524.14"/>
    <n v="8"/>
    <x v="2"/>
    <x v="1"/>
    <n v="-8.3724956879394977E-2"/>
    <n v="30148"/>
    <n v="1"/>
    <x v="7"/>
    <x v="1"/>
  </r>
  <r>
    <x v="2148"/>
    <x v="459"/>
    <x v="0"/>
    <x v="7"/>
    <x v="1"/>
    <x v="1"/>
    <x v="2101"/>
    <n v="2475.34"/>
    <n v="6"/>
    <x v="0"/>
    <x v="2"/>
    <n v="0.1762435030259879"/>
    <n v="14045"/>
    <n v="0"/>
    <x v="10"/>
    <x v="1"/>
  </r>
  <r>
    <x v="2149"/>
    <x v="397"/>
    <x v="4"/>
    <x v="9"/>
    <x v="0"/>
    <x v="5"/>
    <x v="2102"/>
    <n v="4111.8599999999997"/>
    <n v="10"/>
    <x v="0"/>
    <x v="0"/>
    <n v="0.16639122693428293"/>
    <n v="0"/>
    <n v="0"/>
    <x v="11"/>
    <x v="1"/>
  </r>
  <r>
    <x v="2150"/>
    <x v="510"/>
    <x v="0"/>
    <x v="0"/>
    <x v="2"/>
    <x v="2"/>
    <x v="2103"/>
    <n v="814.87"/>
    <n v="5"/>
    <x v="0"/>
    <x v="1"/>
    <n v="9.9144664801070689E-2"/>
    <n v="0"/>
    <n v="0"/>
    <x v="8"/>
    <x v="0"/>
  </r>
  <r>
    <x v="2151"/>
    <x v="587"/>
    <x v="1"/>
    <x v="2"/>
    <x v="2"/>
    <x v="3"/>
    <x v="2104"/>
    <n v="25.05"/>
    <n v="7"/>
    <x v="1"/>
    <x v="1"/>
    <n v="3.0000000000000002E-2"/>
    <n v="0"/>
    <n v="0"/>
    <x v="0"/>
    <x v="0"/>
  </r>
  <r>
    <x v="2152"/>
    <x v="448"/>
    <x v="3"/>
    <x v="5"/>
    <x v="0"/>
    <x v="0"/>
    <x v="2105"/>
    <n v="4313.34"/>
    <n v="6"/>
    <x v="2"/>
    <x v="3"/>
    <n v="0.27041188640210645"/>
    <n v="0"/>
    <n v="0"/>
    <x v="0"/>
    <x v="1"/>
  </r>
  <r>
    <x v="2153"/>
    <x v="170"/>
    <x v="2"/>
    <x v="4"/>
    <x v="0"/>
    <x v="0"/>
    <x v="2106"/>
    <n v="2539.9699999999998"/>
    <n v="2"/>
    <x v="2"/>
    <x v="1"/>
    <n v="0.15273421527360193"/>
    <n v="0"/>
    <n v="0"/>
    <x v="4"/>
    <x v="1"/>
  </r>
  <r>
    <x v="2154"/>
    <x v="396"/>
    <x v="2"/>
    <x v="3"/>
    <x v="2"/>
    <x v="7"/>
    <x v="2107"/>
    <n v="1271.4000000000001"/>
    <n v="8"/>
    <x v="0"/>
    <x v="2"/>
    <n v="7.9851777414897629E-2"/>
    <n v="0"/>
    <n v="0"/>
    <x v="1"/>
    <x v="0"/>
  </r>
  <r>
    <x v="2155"/>
    <x v="271"/>
    <x v="2"/>
    <x v="3"/>
    <x v="2"/>
    <x v="7"/>
    <x v="2108"/>
    <n v="1961.11"/>
    <n v="5"/>
    <x v="2"/>
    <x v="1"/>
    <n v="0.10341770816853872"/>
    <n v="0"/>
    <n v="0"/>
    <x v="3"/>
    <x v="1"/>
  </r>
  <r>
    <x v="2156"/>
    <x v="363"/>
    <x v="4"/>
    <x v="9"/>
    <x v="1"/>
    <x v="10"/>
    <x v="2109"/>
    <n v="-319.51"/>
    <n v="10"/>
    <x v="1"/>
    <x v="0"/>
    <n v="-2.8748425409393558E-2"/>
    <n v="11114"/>
    <n v="1"/>
    <x v="1"/>
    <x v="1"/>
  </r>
  <r>
    <x v="2157"/>
    <x v="322"/>
    <x v="3"/>
    <x v="5"/>
    <x v="0"/>
    <x v="6"/>
    <x v="2110"/>
    <n v="-531.9"/>
    <n v="6"/>
    <x v="0"/>
    <x v="3"/>
    <n v="-1.8078308748555504E-2"/>
    <n v="0"/>
    <n v="1"/>
    <x v="7"/>
    <x v="0"/>
  </r>
  <r>
    <x v="2158"/>
    <x v="396"/>
    <x v="4"/>
    <x v="9"/>
    <x v="1"/>
    <x v="8"/>
    <x v="2111"/>
    <n v="-2720.43"/>
    <n v="3"/>
    <x v="1"/>
    <x v="3"/>
    <n v="-0.14373276271992391"/>
    <n v="18927"/>
    <n v="1"/>
    <x v="1"/>
    <x v="0"/>
  </r>
  <r>
    <x v="2159"/>
    <x v="438"/>
    <x v="3"/>
    <x v="5"/>
    <x v="1"/>
    <x v="1"/>
    <x v="2112"/>
    <n v="13887.52"/>
    <n v="2"/>
    <x v="2"/>
    <x v="1"/>
    <n v="0.30297619826777494"/>
    <n v="45837"/>
    <n v="0"/>
    <x v="7"/>
    <x v="0"/>
  </r>
  <r>
    <x v="2160"/>
    <x v="693"/>
    <x v="3"/>
    <x v="5"/>
    <x v="3"/>
    <x v="9"/>
    <x v="2113"/>
    <n v="-2461.0500000000002"/>
    <n v="6"/>
    <x v="1"/>
    <x v="3"/>
    <n v="-0.15046771826852531"/>
    <n v="0"/>
    <n v="1"/>
    <x v="8"/>
    <x v="0"/>
  </r>
  <r>
    <x v="2161"/>
    <x v="369"/>
    <x v="3"/>
    <x v="5"/>
    <x v="3"/>
    <x v="4"/>
    <x v="2114"/>
    <n v="185.63"/>
    <n v="1"/>
    <x v="2"/>
    <x v="3"/>
    <n v="0.19811099252934899"/>
    <n v="0"/>
    <n v="0"/>
    <x v="2"/>
    <x v="1"/>
  </r>
  <r>
    <x v="2162"/>
    <x v="239"/>
    <x v="2"/>
    <x v="4"/>
    <x v="1"/>
    <x v="1"/>
    <x v="2115"/>
    <n v="13209.35"/>
    <n v="7"/>
    <x v="1"/>
    <x v="2"/>
    <n v="0.30530555170341611"/>
    <n v="43266"/>
    <n v="0"/>
    <x v="2"/>
    <x v="1"/>
  </r>
  <r>
    <x v="2163"/>
    <x v="321"/>
    <x v="3"/>
    <x v="6"/>
    <x v="3"/>
    <x v="9"/>
    <x v="2116"/>
    <n v="36.51"/>
    <n v="3"/>
    <x v="0"/>
    <x v="1"/>
    <n v="1.7523398128149747E-3"/>
    <n v="0"/>
    <n v="0"/>
    <x v="8"/>
    <x v="0"/>
  </r>
  <r>
    <x v="2164"/>
    <x v="474"/>
    <x v="2"/>
    <x v="3"/>
    <x v="3"/>
    <x v="9"/>
    <x v="2117"/>
    <n v="-5440.21"/>
    <n v="9"/>
    <x v="1"/>
    <x v="0"/>
    <n v="-0.13245221921943856"/>
    <n v="0"/>
    <n v="1"/>
    <x v="8"/>
    <x v="1"/>
  </r>
  <r>
    <x v="2165"/>
    <x v="487"/>
    <x v="1"/>
    <x v="2"/>
    <x v="0"/>
    <x v="0"/>
    <x v="2118"/>
    <n v="3927.88"/>
    <n v="5"/>
    <x v="1"/>
    <x v="0"/>
    <n v="8.0591735401534734E-2"/>
    <n v="0"/>
    <n v="0"/>
    <x v="4"/>
    <x v="0"/>
  </r>
  <r>
    <x v="2166"/>
    <x v="108"/>
    <x v="1"/>
    <x v="2"/>
    <x v="1"/>
    <x v="1"/>
    <x v="2119"/>
    <n v="-4328.01"/>
    <n v="4"/>
    <x v="0"/>
    <x v="2"/>
    <n v="-9.1883956435895808E-2"/>
    <n v="47103"/>
    <n v="1"/>
    <x v="8"/>
    <x v="0"/>
  </r>
  <r>
    <x v="2167"/>
    <x v="303"/>
    <x v="1"/>
    <x v="2"/>
    <x v="1"/>
    <x v="8"/>
    <x v="2120"/>
    <n v="-125.73"/>
    <n v="10"/>
    <x v="0"/>
    <x v="3"/>
    <n v="-0.18654302670623146"/>
    <n v="674"/>
    <n v="1"/>
    <x v="4"/>
    <x v="0"/>
  </r>
  <r>
    <x v="2168"/>
    <x v="487"/>
    <x v="3"/>
    <x v="5"/>
    <x v="1"/>
    <x v="8"/>
    <x v="2121"/>
    <n v="129.69999999999999"/>
    <n v="4"/>
    <x v="0"/>
    <x v="0"/>
    <n v="0.22517361111111109"/>
    <n v="576"/>
    <n v="0"/>
    <x v="4"/>
    <x v="0"/>
  </r>
  <r>
    <x v="2169"/>
    <x v="275"/>
    <x v="4"/>
    <x v="9"/>
    <x v="2"/>
    <x v="2"/>
    <x v="2122"/>
    <n v="13691.37"/>
    <n v="5"/>
    <x v="1"/>
    <x v="0"/>
    <n v="0.30034155223094811"/>
    <n v="0"/>
    <n v="0"/>
    <x v="11"/>
    <x v="1"/>
  </r>
  <r>
    <x v="2170"/>
    <x v="188"/>
    <x v="0"/>
    <x v="0"/>
    <x v="2"/>
    <x v="2"/>
    <x v="2123"/>
    <n v="489.17"/>
    <n v="5"/>
    <x v="0"/>
    <x v="3"/>
    <n v="4.6437250806910954E-2"/>
    <n v="0"/>
    <n v="0"/>
    <x v="0"/>
    <x v="0"/>
  </r>
  <r>
    <x v="2171"/>
    <x v="122"/>
    <x v="1"/>
    <x v="1"/>
    <x v="2"/>
    <x v="3"/>
    <x v="2124"/>
    <n v="9898.19"/>
    <n v="3"/>
    <x v="0"/>
    <x v="1"/>
    <n v="0.32623150192808414"/>
    <n v="0"/>
    <n v="0"/>
    <x v="3"/>
    <x v="0"/>
  </r>
  <r>
    <x v="2172"/>
    <x v="540"/>
    <x v="1"/>
    <x v="1"/>
    <x v="3"/>
    <x v="11"/>
    <x v="2125"/>
    <n v="-7517.85"/>
    <n v="4"/>
    <x v="0"/>
    <x v="0"/>
    <n v="-0.15041114801328478"/>
    <n v="0"/>
    <n v="1"/>
    <x v="6"/>
    <x v="1"/>
  </r>
  <r>
    <x v="2173"/>
    <x v="623"/>
    <x v="0"/>
    <x v="0"/>
    <x v="2"/>
    <x v="7"/>
    <x v="2126"/>
    <n v="4133.59"/>
    <n v="9"/>
    <x v="2"/>
    <x v="3"/>
    <n v="0.19720385477792091"/>
    <n v="0"/>
    <n v="0"/>
    <x v="7"/>
    <x v="0"/>
  </r>
  <r>
    <x v="2174"/>
    <x v="620"/>
    <x v="0"/>
    <x v="0"/>
    <x v="1"/>
    <x v="10"/>
    <x v="2127"/>
    <n v="-7367.29"/>
    <n v="6"/>
    <x v="1"/>
    <x v="0"/>
    <n v="-0.18199377485734047"/>
    <n v="40481"/>
    <n v="1"/>
    <x v="7"/>
    <x v="0"/>
  </r>
  <r>
    <x v="2175"/>
    <x v="220"/>
    <x v="4"/>
    <x v="8"/>
    <x v="1"/>
    <x v="1"/>
    <x v="2128"/>
    <n v="-1711.4"/>
    <n v="3"/>
    <x v="1"/>
    <x v="1"/>
    <n v="-3.6813009529135923E-2"/>
    <n v="46489"/>
    <n v="1"/>
    <x v="2"/>
    <x v="1"/>
  </r>
  <r>
    <x v="2176"/>
    <x v="691"/>
    <x v="1"/>
    <x v="2"/>
    <x v="2"/>
    <x v="7"/>
    <x v="2129"/>
    <n v="10613.91"/>
    <n v="2"/>
    <x v="0"/>
    <x v="2"/>
    <n v="0.31766760445348974"/>
    <n v="0"/>
    <n v="0"/>
    <x v="6"/>
    <x v="1"/>
  </r>
  <r>
    <x v="2177"/>
    <x v="488"/>
    <x v="4"/>
    <x v="8"/>
    <x v="1"/>
    <x v="1"/>
    <x v="2130"/>
    <n v="10622.04"/>
    <n v="5"/>
    <x v="2"/>
    <x v="3"/>
    <n v="0.30987018291082008"/>
    <n v="34279"/>
    <n v="0"/>
    <x v="4"/>
    <x v="1"/>
  </r>
  <r>
    <x v="2178"/>
    <x v="121"/>
    <x v="1"/>
    <x v="2"/>
    <x v="2"/>
    <x v="7"/>
    <x v="2131"/>
    <n v="2794.75"/>
    <n v="9"/>
    <x v="1"/>
    <x v="2"/>
    <n v="0.10554191842900303"/>
    <n v="0"/>
    <n v="0"/>
    <x v="5"/>
    <x v="0"/>
  </r>
  <r>
    <x v="2179"/>
    <x v="524"/>
    <x v="0"/>
    <x v="7"/>
    <x v="1"/>
    <x v="1"/>
    <x v="2132"/>
    <n v="3585.61"/>
    <n v="6"/>
    <x v="1"/>
    <x v="1"/>
    <n v="0.18963454622382062"/>
    <n v="18908"/>
    <n v="0"/>
    <x v="6"/>
    <x v="1"/>
  </r>
  <r>
    <x v="2180"/>
    <x v="136"/>
    <x v="2"/>
    <x v="4"/>
    <x v="0"/>
    <x v="0"/>
    <x v="2133"/>
    <n v="4706.42"/>
    <n v="1"/>
    <x v="0"/>
    <x v="2"/>
    <n v="0.34849463161791927"/>
    <n v="0"/>
    <n v="0"/>
    <x v="8"/>
    <x v="1"/>
  </r>
  <r>
    <x v="2181"/>
    <x v="681"/>
    <x v="3"/>
    <x v="5"/>
    <x v="3"/>
    <x v="9"/>
    <x v="2134"/>
    <n v="4430.2"/>
    <n v="8"/>
    <x v="0"/>
    <x v="0"/>
    <n v="0.12825917026142844"/>
    <n v="0"/>
    <n v="0"/>
    <x v="6"/>
    <x v="0"/>
  </r>
  <r>
    <x v="2182"/>
    <x v="382"/>
    <x v="1"/>
    <x v="2"/>
    <x v="3"/>
    <x v="4"/>
    <x v="2135"/>
    <n v="-778.82"/>
    <n v="4"/>
    <x v="1"/>
    <x v="1"/>
    <n v="-5.9702568033729399E-2"/>
    <n v="0"/>
    <n v="1"/>
    <x v="8"/>
    <x v="1"/>
  </r>
  <r>
    <x v="2183"/>
    <x v="594"/>
    <x v="2"/>
    <x v="3"/>
    <x v="2"/>
    <x v="3"/>
    <x v="1640"/>
    <n v="-6775.56"/>
    <n v="3"/>
    <x v="2"/>
    <x v="0"/>
    <n v="-0.15908431358737762"/>
    <n v="0"/>
    <n v="1"/>
    <x v="10"/>
    <x v="0"/>
  </r>
  <r>
    <x v="2184"/>
    <x v="80"/>
    <x v="1"/>
    <x v="2"/>
    <x v="0"/>
    <x v="0"/>
    <x v="2136"/>
    <n v="-2090.67"/>
    <n v="8"/>
    <x v="1"/>
    <x v="3"/>
    <n v="-4.9730494766888678E-2"/>
    <n v="0"/>
    <n v="1"/>
    <x v="1"/>
    <x v="1"/>
  </r>
  <r>
    <x v="2185"/>
    <x v="656"/>
    <x v="3"/>
    <x v="6"/>
    <x v="2"/>
    <x v="7"/>
    <x v="2137"/>
    <n v="3699.86"/>
    <n v="1"/>
    <x v="0"/>
    <x v="2"/>
    <n v="0.11730691185795815"/>
    <n v="0"/>
    <n v="0"/>
    <x v="1"/>
    <x v="1"/>
  </r>
  <r>
    <x v="2186"/>
    <x v="130"/>
    <x v="1"/>
    <x v="1"/>
    <x v="2"/>
    <x v="2"/>
    <x v="2138"/>
    <n v="-856.49"/>
    <n v="5"/>
    <x v="2"/>
    <x v="3"/>
    <n v="-0.10560912453760789"/>
    <n v="0"/>
    <n v="1"/>
    <x v="6"/>
    <x v="1"/>
  </r>
  <r>
    <x v="2187"/>
    <x v="694"/>
    <x v="2"/>
    <x v="3"/>
    <x v="0"/>
    <x v="0"/>
    <x v="2139"/>
    <n v="64.209999999999994"/>
    <n v="8"/>
    <x v="1"/>
    <x v="0"/>
    <n v="6.9416216216216214E-2"/>
    <n v="0"/>
    <n v="0"/>
    <x v="10"/>
    <x v="1"/>
  </r>
  <r>
    <x v="2188"/>
    <x v="640"/>
    <x v="1"/>
    <x v="1"/>
    <x v="3"/>
    <x v="4"/>
    <x v="2140"/>
    <n v="-29.3"/>
    <n v="5"/>
    <x v="1"/>
    <x v="0"/>
    <n v="-2.644404332129964E-2"/>
    <n v="0"/>
    <n v="1"/>
    <x v="10"/>
    <x v="1"/>
  </r>
  <r>
    <x v="2189"/>
    <x v="606"/>
    <x v="2"/>
    <x v="4"/>
    <x v="1"/>
    <x v="1"/>
    <x v="2141"/>
    <n v="-479.13"/>
    <n v="2"/>
    <x v="0"/>
    <x v="2"/>
    <n v="-0.12142169285352256"/>
    <n v="3946"/>
    <n v="1"/>
    <x v="6"/>
    <x v="1"/>
  </r>
  <r>
    <x v="2190"/>
    <x v="432"/>
    <x v="0"/>
    <x v="0"/>
    <x v="3"/>
    <x v="11"/>
    <x v="2142"/>
    <n v="9046.5400000000009"/>
    <n v="1"/>
    <x v="1"/>
    <x v="1"/>
    <n v="0.30804072459820214"/>
    <n v="0"/>
    <n v="0"/>
    <x v="7"/>
    <x v="1"/>
  </r>
  <r>
    <x v="2191"/>
    <x v="58"/>
    <x v="1"/>
    <x v="1"/>
    <x v="3"/>
    <x v="4"/>
    <x v="2143"/>
    <n v="-1490.41"/>
    <n v="7"/>
    <x v="0"/>
    <x v="2"/>
    <n v="-7.9429226177787263E-2"/>
    <n v="0"/>
    <n v="1"/>
    <x v="8"/>
    <x v="0"/>
  </r>
  <r>
    <x v="2192"/>
    <x v="296"/>
    <x v="4"/>
    <x v="9"/>
    <x v="0"/>
    <x v="6"/>
    <x v="2144"/>
    <n v="6391.75"/>
    <n v="2"/>
    <x v="1"/>
    <x v="2"/>
    <n v="0.31165585840362769"/>
    <n v="0"/>
    <n v="0"/>
    <x v="11"/>
    <x v="1"/>
  </r>
  <r>
    <x v="2193"/>
    <x v="526"/>
    <x v="2"/>
    <x v="3"/>
    <x v="3"/>
    <x v="11"/>
    <x v="2145"/>
    <n v="39.74"/>
    <n v="10"/>
    <x v="0"/>
    <x v="0"/>
    <n v="8.2696909790864635E-4"/>
    <n v="0"/>
    <n v="0"/>
    <x v="4"/>
    <x v="0"/>
  </r>
  <r>
    <x v="2194"/>
    <x v="639"/>
    <x v="2"/>
    <x v="3"/>
    <x v="0"/>
    <x v="6"/>
    <x v="2146"/>
    <n v="563.41999999999996"/>
    <n v="9"/>
    <x v="1"/>
    <x v="3"/>
    <n v="1.3185275327045937E-2"/>
    <n v="0"/>
    <n v="0"/>
    <x v="9"/>
    <x v="0"/>
  </r>
  <r>
    <x v="2195"/>
    <x v="513"/>
    <x v="0"/>
    <x v="7"/>
    <x v="2"/>
    <x v="7"/>
    <x v="2147"/>
    <n v="8554.1"/>
    <n v="10"/>
    <x v="0"/>
    <x v="1"/>
    <n v="0.29905258005873303"/>
    <n v="0"/>
    <n v="0"/>
    <x v="11"/>
    <x v="0"/>
  </r>
  <r>
    <x v="2196"/>
    <x v="686"/>
    <x v="0"/>
    <x v="7"/>
    <x v="2"/>
    <x v="3"/>
    <x v="2148"/>
    <n v="-7299.17"/>
    <n v="10"/>
    <x v="0"/>
    <x v="3"/>
    <n v="-0.16589399759085435"/>
    <n v="0"/>
    <n v="1"/>
    <x v="9"/>
    <x v="0"/>
  </r>
  <r>
    <x v="2197"/>
    <x v="443"/>
    <x v="2"/>
    <x v="3"/>
    <x v="3"/>
    <x v="4"/>
    <x v="2149"/>
    <n v="5631.15"/>
    <n v="10"/>
    <x v="1"/>
    <x v="3"/>
    <n v="0.23453352769679298"/>
    <n v="0"/>
    <n v="0"/>
    <x v="9"/>
    <x v="0"/>
  </r>
  <r>
    <x v="2198"/>
    <x v="695"/>
    <x v="0"/>
    <x v="0"/>
    <x v="2"/>
    <x v="2"/>
    <x v="2150"/>
    <n v="-380.86"/>
    <n v="10"/>
    <x v="0"/>
    <x v="3"/>
    <n v="-1.2138964143426295E-2"/>
    <n v="0"/>
    <n v="1"/>
    <x v="3"/>
    <x v="0"/>
  </r>
  <r>
    <x v="2199"/>
    <x v="77"/>
    <x v="3"/>
    <x v="5"/>
    <x v="1"/>
    <x v="1"/>
    <x v="2151"/>
    <n v="12372.54"/>
    <n v="7"/>
    <x v="2"/>
    <x v="2"/>
    <n v="0.30212297323696036"/>
    <n v="40952"/>
    <n v="0"/>
    <x v="1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EE1755-A1FB-4C17-A754-FBA4F2EEF274}"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location ref="O11:P17" firstHeaderRow="1" firstDataRow="1" firstDataCol="1"/>
  <pivotFields count="19">
    <pivotField showAll="0"/>
    <pivotField numFmtId="164" showAll="0">
      <items count="697">
        <item x="39"/>
        <item x="70"/>
        <item x="652"/>
        <item x="507"/>
        <item x="455"/>
        <item x="451"/>
        <item x="593"/>
        <item x="520"/>
        <item x="435"/>
        <item x="607"/>
        <item x="437"/>
        <item x="649"/>
        <item x="295"/>
        <item x="338"/>
        <item x="678"/>
        <item x="532"/>
        <item x="363"/>
        <item x="384"/>
        <item x="656"/>
        <item x="597"/>
        <item x="630"/>
        <item x="87"/>
        <item x="449"/>
        <item x="657"/>
        <item x="558"/>
        <item x="332"/>
        <item x="96"/>
        <item x="80"/>
        <item x="563"/>
        <item x="343"/>
        <item x="690"/>
        <item x="135"/>
        <item x="342"/>
        <item x="16"/>
        <item x="214"/>
        <item x="37"/>
        <item x="227"/>
        <item x="640"/>
        <item x="663"/>
        <item x="34"/>
        <item x="109"/>
        <item x="105"/>
        <item x="242"/>
        <item x="349"/>
        <item x="421"/>
        <item x="119"/>
        <item x="265"/>
        <item x="499"/>
        <item x="694"/>
        <item x="186"/>
        <item x="629"/>
        <item x="281"/>
        <item x="35"/>
        <item x="459"/>
        <item x="394"/>
        <item x="284"/>
        <item x="161"/>
        <item x="658"/>
        <item x="348"/>
        <item x="191"/>
        <item x="226"/>
        <item x="200"/>
        <item x="531"/>
        <item x="461"/>
        <item x="514"/>
        <item x="522"/>
        <item x="331"/>
        <item x="320"/>
        <item x="62"/>
        <item x="304"/>
        <item x="369"/>
        <item x="215"/>
        <item x="255"/>
        <item x="290"/>
        <item x="38"/>
        <item x="220"/>
        <item x="285"/>
        <item x="235"/>
        <item x="239"/>
        <item x="648"/>
        <item x="625"/>
        <item x="197"/>
        <item x="288"/>
        <item x="386"/>
        <item x="405"/>
        <item x="19"/>
        <item x="592"/>
        <item x="180"/>
        <item x="613"/>
        <item x="229"/>
        <item x="305"/>
        <item x="319"/>
        <item x="159"/>
        <item x="591"/>
        <item x="59"/>
        <item x="404"/>
        <item x="179"/>
        <item x="692"/>
        <item x="195"/>
        <item x="476"/>
        <item x="512"/>
        <item x="232"/>
        <item x="448"/>
        <item x="237"/>
        <item x="243"/>
        <item x="30"/>
        <item x="346"/>
        <item x="581"/>
        <item x="440"/>
        <item x="655"/>
        <item x="501"/>
        <item x="406"/>
        <item x="167"/>
        <item x="428"/>
        <item x="506"/>
        <item x="411"/>
        <item x="97"/>
        <item x="55"/>
        <item x="5"/>
        <item x="54"/>
        <item x="240"/>
        <item x="299"/>
        <item x="672"/>
        <item x="56"/>
        <item x="254"/>
        <item x="335"/>
        <item x="189"/>
        <item x="162"/>
        <item x="469"/>
        <item x="253"/>
        <item x="129"/>
        <item x="298"/>
        <item x="45"/>
        <item x="27"/>
        <item x="98"/>
        <item x="521"/>
        <item x="425"/>
        <item x="426"/>
        <item x="677"/>
        <item x="91"/>
        <item x="49"/>
        <item x="325"/>
        <item x="259"/>
        <item x="238"/>
        <item x="36"/>
        <item x="470"/>
        <item x="664"/>
        <item x="313"/>
        <item x="498"/>
        <item x="573"/>
        <item x="576"/>
        <item x="488"/>
        <item x="51"/>
        <item x="208"/>
        <item x="502"/>
        <item x="165"/>
        <item x="170"/>
        <item x="381"/>
        <item x="525"/>
        <item x="310"/>
        <item x="311"/>
        <item x="337"/>
        <item x="209"/>
        <item x="327"/>
        <item x="610"/>
        <item x="263"/>
        <item x="15"/>
        <item x="315"/>
        <item x="357"/>
        <item x="117"/>
        <item x="75"/>
        <item x="439"/>
        <item x="549"/>
        <item x="118"/>
        <item x="562"/>
        <item x="688"/>
        <item x="185"/>
        <item x="474"/>
        <item x="351"/>
        <item x="422"/>
        <item x="450"/>
        <item x="151"/>
        <item x="382"/>
        <item x="207"/>
        <item x="257"/>
        <item x="149"/>
        <item x="136"/>
        <item x="276"/>
        <item x="515"/>
        <item x="301"/>
        <item x="155"/>
        <item x="286"/>
        <item x="485"/>
        <item x="628"/>
        <item x="72"/>
        <item x="367"/>
        <item x="479"/>
        <item x="667"/>
        <item x="484"/>
        <item x="74"/>
        <item x="445"/>
        <item x="491"/>
        <item x="116"/>
        <item x="52"/>
        <item x="414"/>
        <item x="323"/>
        <item x="585"/>
        <item x="324"/>
        <item x="152"/>
        <item x="659"/>
        <item x="372"/>
        <item x="193"/>
        <item x="551"/>
        <item x="673"/>
        <item x="552"/>
        <item x="528"/>
        <item x="666"/>
        <item x="431"/>
        <item x="176"/>
        <item x="184"/>
        <item x="164"/>
        <item x="670"/>
        <item x="568"/>
        <item x="126"/>
        <item x="156"/>
        <item x="497"/>
        <item x="204"/>
        <item x="202"/>
        <item x="275"/>
        <item x="133"/>
        <item x="660"/>
        <item x="454"/>
        <item x="430"/>
        <item x="307"/>
        <item x="614"/>
        <item x="177"/>
        <item x="29"/>
        <item x="120"/>
        <item x="183"/>
        <item x="420"/>
        <item x="221"/>
        <item x="132"/>
        <item x="446"/>
        <item x="296"/>
        <item x="223"/>
        <item x="368"/>
        <item x="602"/>
        <item x="22"/>
        <item x="503"/>
        <item x="398"/>
        <item x="365"/>
        <item x="397"/>
        <item x="395"/>
        <item x="621"/>
        <item x="287"/>
        <item x="478"/>
        <item x="334"/>
        <item x="271"/>
        <item x="166"/>
        <item x="28"/>
        <item x="410"/>
        <item x="134"/>
        <item x="627"/>
        <item x="516"/>
        <item x="669"/>
        <item x="158"/>
        <item x="550"/>
        <item x="144"/>
        <item x="605"/>
        <item x="412"/>
        <item x="3"/>
        <item x="490"/>
        <item x="354"/>
        <item x="145"/>
        <item x="675"/>
        <item x="125"/>
        <item x="465"/>
        <item x="452"/>
        <item x="518"/>
        <item x="509"/>
        <item x="206"/>
        <item x="523"/>
        <item x="375"/>
        <item x="7"/>
        <item x="590"/>
        <item x="61"/>
        <item x="21"/>
        <item x="130"/>
        <item x="196"/>
        <item x="691"/>
        <item x="564"/>
        <item x="146"/>
        <item x="665"/>
        <item x="20"/>
        <item x="356"/>
        <item x="600"/>
        <item x="493"/>
        <item x="317"/>
        <item x="463"/>
        <item x="505"/>
        <item x="606"/>
        <item x="543"/>
        <item x="653"/>
        <item x="553"/>
        <item x="524"/>
        <item x="9"/>
        <item x="345"/>
        <item x="294"/>
        <item x="540"/>
        <item x="575"/>
        <item x="584"/>
        <item x="217"/>
        <item x="434"/>
        <item x="157"/>
        <item x="267"/>
        <item x="383"/>
        <item x="291"/>
        <item x="340"/>
        <item x="347"/>
        <item x="644"/>
        <item x="358"/>
        <item x="278"/>
        <item x="76"/>
        <item x="128"/>
        <item x="632"/>
        <item x="475"/>
        <item x="548"/>
        <item x="352"/>
        <item x="205"/>
        <item x="385"/>
        <item x="222"/>
        <item x="432"/>
        <item x="260"/>
        <item x="589"/>
        <item x="687"/>
        <item x="190"/>
        <item x="492"/>
        <item x="535"/>
        <item x="489"/>
        <item x="471"/>
        <item x="84"/>
        <item x="416"/>
        <item x="579"/>
        <item x="554"/>
        <item x="436"/>
        <item x="583"/>
        <item x="147"/>
        <item x="396"/>
        <item x="248"/>
        <item x="89"/>
        <item x="224"/>
        <item x="578"/>
        <item x="390"/>
        <item x="546"/>
        <item x="366"/>
        <item x="612"/>
        <item x="545"/>
        <item x="46"/>
        <item x="78"/>
        <item x="641"/>
        <item x="289"/>
        <item x="41"/>
        <item x="362"/>
        <item x="181"/>
        <item x="533"/>
        <item x="429"/>
        <item x="567"/>
        <item x="154"/>
        <item x="683"/>
        <item x="495"/>
        <item x="1"/>
        <item x="66"/>
        <item x="577"/>
        <item x="418"/>
        <item x="388"/>
        <item x="236"/>
        <item x="86"/>
        <item x="262"/>
        <item x="635"/>
        <item x="379"/>
        <item x="636"/>
        <item x="150"/>
        <item x="92"/>
        <item x="674"/>
        <item x="94"/>
        <item x="595"/>
        <item x="409"/>
        <item x="77"/>
        <item x="264"/>
        <item x="115"/>
        <item x="611"/>
        <item x="88"/>
        <item x="494"/>
        <item x="79"/>
        <item x="594"/>
        <item x="598"/>
        <item x="283"/>
        <item x="143"/>
        <item x="615"/>
        <item x="330"/>
        <item x="198"/>
        <item x="148"/>
        <item x="44"/>
        <item x="424"/>
        <item x="486"/>
        <item x="103"/>
        <item x="2"/>
        <item x="251"/>
        <item x="216"/>
        <item x="175"/>
        <item x="616"/>
        <item x="608"/>
        <item x="169"/>
        <item x="277"/>
        <item x="458"/>
        <item x="539"/>
        <item x="187"/>
        <item x="230"/>
        <item x="6"/>
        <item x="40"/>
        <item x="31"/>
        <item x="684"/>
        <item x="619"/>
        <item x="447"/>
        <item x="643"/>
        <item x="359"/>
        <item x="250"/>
        <item x="472"/>
        <item x="174"/>
        <item x="626"/>
        <item x="647"/>
        <item x="680"/>
        <item x="234"/>
        <item x="570"/>
        <item x="460"/>
        <item x="481"/>
        <item x="171"/>
        <item x="0"/>
        <item x="541"/>
        <item x="565"/>
        <item x="24"/>
        <item x="163"/>
        <item x="483"/>
        <item x="599"/>
        <item x="25"/>
        <item x="637"/>
        <item x="270"/>
        <item x="90"/>
        <item x="231"/>
        <item x="228"/>
        <item x="100"/>
        <item x="57"/>
        <item x="561"/>
        <item x="225"/>
        <item x="188"/>
        <item x="141"/>
        <item x="638"/>
        <item x="601"/>
        <item x="604"/>
        <item x="241"/>
        <item x="587"/>
        <item x="391"/>
        <item x="466"/>
        <item x="473"/>
        <item x="153"/>
        <item x="249"/>
        <item x="43"/>
        <item x="102"/>
        <item x="360"/>
        <item x="689"/>
        <item x="534"/>
        <item x="668"/>
        <item x="210"/>
        <item x="111"/>
        <item x="101"/>
        <item x="350"/>
        <item x="353"/>
        <item x="336"/>
        <item x="556"/>
        <item x="482"/>
        <item x="12"/>
        <item x="685"/>
        <item x="376"/>
        <item x="402"/>
        <item x="453"/>
        <item x="121"/>
        <item x="661"/>
        <item x="642"/>
        <item x="211"/>
        <item x="168"/>
        <item x="393"/>
        <item x="389"/>
        <item x="361"/>
        <item x="4"/>
        <item x="580"/>
        <item x="219"/>
        <item x="42"/>
        <item x="63"/>
        <item x="293"/>
        <item x="419"/>
        <item x="517"/>
        <item x="557"/>
        <item x="480"/>
        <item x="487"/>
        <item x="676"/>
        <item x="444"/>
        <item x="47"/>
        <item x="26"/>
        <item x="536"/>
        <item x="82"/>
        <item x="303"/>
        <item x="582"/>
        <item x="526"/>
        <item x="18"/>
        <item x="261"/>
        <item x="33"/>
        <item x="399"/>
        <item x="203"/>
        <item x="566"/>
        <item x="651"/>
        <item x="272"/>
        <item x="297"/>
        <item x="13"/>
        <item x="571"/>
        <item x="519"/>
        <item x="662"/>
        <item x="312"/>
        <item x="114"/>
        <item x="427"/>
        <item x="510"/>
        <item x="413"/>
        <item x="329"/>
        <item x="646"/>
        <item x="81"/>
        <item x="192"/>
        <item x="233"/>
        <item x="542"/>
        <item x="48"/>
        <item x="392"/>
        <item x="679"/>
        <item x="374"/>
        <item x="247"/>
        <item x="321"/>
        <item x="58"/>
        <item x="17"/>
        <item x="178"/>
        <item x="654"/>
        <item x="671"/>
        <item x="280"/>
        <item x="693"/>
        <item x="110"/>
        <item x="108"/>
        <item x="529"/>
        <item x="268"/>
        <item x="123"/>
        <item x="273"/>
        <item x="14"/>
        <item x="530"/>
        <item x="603"/>
        <item x="373"/>
        <item x="182"/>
        <item x="69"/>
        <item x="686"/>
        <item x="504"/>
        <item x="631"/>
        <item x="137"/>
        <item x="99"/>
        <item x="378"/>
        <item x="462"/>
        <item x="112"/>
        <item x="160"/>
        <item x="339"/>
        <item x="443"/>
        <item x="682"/>
        <item x="572"/>
        <item x="83"/>
        <item x="544"/>
        <item x="306"/>
        <item x="639"/>
        <item x="407"/>
        <item x="106"/>
        <item x="555"/>
        <item x="73"/>
        <item x="596"/>
        <item x="547"/>
        <item x="140"/>
        <item x="252"/>
        <item x="617"/>
        <item x="513"/>
        <item x="527"/>
        <item x="244"/>
        <item x="50"/>
        <item x="85"/>
        <item x="634"/>
        <item x="457"/>
        <item x="68"/>
        <item x="139"/>
        <item x="64"/>
        <item x="609"/>
        <item x="650"/>
        <item x="423"/>
        <item x="441"/>
        <item x="588"/>
        <item x="245"/>
        <item x="364"/>
        <item x="560"/>
        <item x="377"/>
        <item x="113"/>
        <item x="32"/>
        <item x="318"/>
        <item x="574"/>
        <item x="258"/>
        <item x="282"/>
        <item x="23"/>
        <item x="695"/>
        <item x="218"/>
        <item x="213"/>
        <item x="586"/>
        <item x="511"/>
        <item x="355"/>
        <item x="104"/>
        <item x="433"/>
        <item x="67"/>
        <item x="464"/>
        <item x="537"/>
        <item x="308"/>
        <item x="194"/>
        <item x="326"/>
        <item x="65"/>
        <item x="122"/>
        <item x="477"/>
        <item x="569"/>
        <item x="442"/>
        <item x="71"/>
        <item x="302"/>
        <item x="341"/>
        <item x="371"/>
        <item x="403"/>
        <item x="681"/>
        <item x="142"/>
        <item x="309"/>
        <item x="408"/>
        <item x="131"/>
        <item x="538"/>
        <item x="8"/>
        <item x="279"/>
        <item x="559"/>
        <item x="415"/>
        <item x="107"/>
        <item x="246"/>
        <item x="212"/>
        <item x="500"/>
        <item x="292"/>
        <item x="380"/>
        <item x="138"/>
        <item x="328"/>
        <item x="624"/>
        <item x="508"/>
        <item x="456"/>
        <item x="124"/>
        <item x="467"/>
        <item x="172"/>
        <item x="60"/>
        <item x="633"/>
        <item x="300"/>
        <item x="417"/>
        <item x="274"/>
        <item x="370"/>
        <item x="618"/>
        <item x="199"/>
        <item x="95"/>
        <item x="623"/>
        <item x="645"/>
        <item x="314"/>
        <item x="322"/>
        <item x="269"/>
        <item x="333"/>
        <item x="438"/>
        <item x="387"/>
        <item x="316"/>
        <item x="201"/>
        <item x="620"/>
        <item x="400"/>
        <item x="344"/>
        <item x="622"/>
        <item x="127"/>
        <item x="468"/>
        <item x="496"/>
        <item x="10"/>
        <item x="173"/>
        <item x="401"/>
        <item x="11"/>
        <item x="93"/>
        <item x="266"/>
        <item x="53"/>
        <item x="256"/>
        <item t="default"/>
      </items>
    </pivotField>
    <pivotField axis="axisRow" showAll="0">
      <items count="11">
        <item m="1" x="9"/>
        <item m="1" x="8"/>
        <item m="1" x="6"/>
        <item m="1" x="7"/>
        <item m="1" x="5"/>
        <item x="0"/>
        <item x="1"/>
        <item x="2"/>
        <item x="3"/>
        <item x="4"/>
        <item t="default"/>
      </items>
    </pivotField>
    <pivotField showAll="0">
      <items count="17">
        <item m="1" x="13"/>
        <item m="1" x="11"/>
        <item m="1" x="14"/>
        <item m="1" x="15"/>
        <item m="1" x="12"/>
        <item x="0"/>
        <item x="1"/>
        <item m="1" x="10"/>
        <item x="2"/>
        <item x="3"/>
        <item x="4"/>
        <item x="5"/>
        <item x="6"/>
        <item x="7"/>
        <item x="8"/>
        <item x="9"/>
        <item t="default"/>
      </items>
    </pivotField>
    <pivotField showAll="0"/>
    <pivotField showAll="0"/>
    <pivotField showAll="0"/>
    <pivotField dataField="1" showAll="0"/>
    <pivotField showAll="0"/>
    <pivotField showAll="0"/>
    <pivotField showAll="0"/>
    <pivotField numFmtId="9" showAll="0"/>
    <pivotField numFmtId="1" showAll="0"/>
    <pivotField numFmtId="1" showAll="0"/>
    <pivotField showAll="0">
      <items count="13">
        <item x="1"/>
        <item x="10"/>
        <item x="2"/>
        <item x="0"/>
        <item x="5"/>
        <item x="4"/>
        <item x="8"/>
        <item x="9"/>
        <item x="11"/>
        <item x="3"/>
        <item x="6"/>
        <item x="7"/>
        <item t="default"/>
      </items>
    </pivotField>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6">
    <i>
      <x v="5"/>
    </i>
    <i>
      <x v="6"/>
    </i>
    <i>
      <x v="7"/>
    </i>
    <i>
      <x v="8"/>
    </i>
    <i>
      <x v="9"/>
    </i>
    <i t="grand">
      <x/>
    </i>
  </rowItems>
  <colItems count="1">
    <i/>
  </colItems>
  <dataFields count="1">
    <dataField name="Sum of Profit" fld="7" baseField="0" baseItem="0"/>
  </dataFields>
  <chartFormats count="6">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2" count="1" selected="0">
            <x v="5"/>
          </reference>
        </references>
      </pivotArea>
    </chartFormat>
    <chartFormat chart="13" format="9">
      <pivotArea type="data" outline="0" fieldPosition="0">
        <references count="2">
          <reference field="4294967294" count="1" selected="0">
            <x v="0"/>
          </reference>
          <reference field="2" count="1" selected="0">
            <x v="6"/>
          </reference>
        </references>
      </pivotArea>
    </chartFormat>
    <chartFormat chart="13" format="10">
      <pivotArea type="data" outline="0" fieldPosition="0">
        <references count="2">
          <reference field="4294967294" count="1" selected="0">
            <x v="0"/>
          </reference>
          <reference field="2" count="1" selected="0">
            <x v="7"/>
          </reference>
        </references>
      </pivotArea>
    </chartFormat>
    <chartFormat chart="13" format="11">
      <pivotArea type="data" outline="0" fieldPosition="0">
        <references count="2">
          <reference field="4294967294" count="1" selected="0">
            <x v="0"/>
          </reference>
          <reference field="2" count="1" selected="0">
            <x v="8"/>
          </reference>
        </references>
      </pivotArea>
    </chartFormat>
    <chartFormat chart="13" format="12">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0E84DD-C577-484C-ADBB-74E8B426680C}" name="PivotTable4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A20:B33" firstHeaderRow="1" firstDataRow="1" firstDataCol="1"/>
  <pivotFields count="19">
    <pivotField showAll="0"/>
    <pivotField axis="axisRow" numFmtId="164" showAll="0">
      <items count="697">
        <item x="39"/>
        <item x="70"/>
        <item x="652"/>
        <item x="507"/>
        <item x="455"/>
        <item x="451"/>
        <item x="593"/>
        <item x="520"/>
        <item x="435"/>
        <item x="607"/>
        <item x="437"/>
        <item x="649"/>
        <item x="295"/>
        <item x="338"/>
        <item x="678"/>
        <item x="532"/>
        <item x="363"/>
        <item x="384"/>
        <item x="656"/>
        <item x="597"/>
        <item x="630"/>
        <item x="87"/>
        <item x="449"/>
        <item x="657"/>
        <item x="558"/>
        <item x="332"/>
        <item x="96"/>
        <item x="80"/>
        <item x="563"/>
        <item x="343"/>
        <item x="690"/>
        <item x="135"/>
        <item x="342"/>
        <item x="16"/>
        <item x="214"/>
        <item x="37"/>
        <item x="227"/>
        <item x="640"/>
        <item x="663"/>
        <item x="34"/>
        <item x="109"/>
        <item x="105"/>
        <item x="242"/>
        <item x="349"/>
        <item x="421"/>
        <item x="119"/>
        <item x="265"/>
        <item x="499"/>
        <item x="694"/>
        <item x="186"/>
        <item x="629"/>
        <item x="281"/>
        <item x="35"/>
        <item x="459"/>
        <item x="394"/>
        <item x="284"/>
        <item x="161"/>
        <item x="658"/>
        <item x="348"/>
        <item x="191"/>
        <item x="226"/>
        <item x="200"/>
        <item x="531"/>
        <item x="461"/>
        <item x="514"/>
        <item x="522"/>
        <item x="331"/>
        <item x="320"/>
        <item x="62"/>
        <item x="304"/>
        <item x="369"/>
        <item x="215"/>
        <item x="255"/>
        <item x="290"/>
        <item x="38"/>
        <item x="220"/>
        <item x="285"/>
        <item x="235"/>
        <item x="239"/>
        <item x="648"/>
        <item x="625"/>
        <item x="197"/>
        <item x="288"/>
        <item x="386"/>
        <item x="405"/>
        <item x="19"/>
        <item x="592"/>
        <item x="180"/>
        <item x="613"/>
        <item x="229"/>
        <item x="305"/>
        <item x="319"/>
        <item x="159"/>
        <item x="591"/>
        <item x="59"/>
        <item x="404"/>
        <item x="179"/>
        <item x="692"/>
        <item x="195"/>
        <item x="476"/>
        <item x="512"/>
        <item x="232"/>
        <item x="448"/>
        <item x="237"/>
        <item x="243"/>
        <item x="30"/>
        <item x="346"/>
        <item x="581"/>
        <item x="440"/>
        <item x="655"/>
        <item x="501"/>
        <item x="406"/>
        <item x="167"/>
        <item x="428"/>
        <item x="506"/>
        <item x="411"/>
        <item x="97"/>
        <item x="55"/>
        <item x="5"/>
        <item x="54"/>
        <item x="240"/>
        <item x="299"/>
        <item x="672"/>
        <item x="56"/>
        <item x="254"/>
        <item x="335"/>
        <item x="189"/>
        <item x="162"/>
        <item x="469"/>
        <item x="253"/>
        <item x="129"/>
        <item x="298"/>
        <item x="45"/>
        <item x="27"/>
        <item x="98"/>
        <item x="521"/>
        <item x="425"/>
        <item x="426"/>
        <item x="677"/>
        <item x="91"/>
        <item x="49"/>
        <item x="325"/>
        <item x="259"/>
        <item x="238"/>
        <item x="36"/>
        <item x="470"/>
        <item x="664"/>
        <item x="313"/>
        <item x="498"/>
        <item x="573"/>
        <item x="576"/>
        <item x="488"/>
        <item x="51"/>
        <item x="208"/>
        <item x="502"/>
        <item x="165"/>
        <item x="170"/>
        <item x="381"/>
        <item x="525"/>
        <item x="310"/>
        <item x="311"/>
        <item x="337"/>
        <item x="209"/>
        <item x="327"/>
        <item x="610"/>
        <item x="263"/>
        <item x="15"/>
        <item x="315"/>
        <item x="357"/>
        <item x="117"/>
        <item x="75"/>
        <item x="439"/>
        <item x="549"/>
        <item x="118"/>
        <item x="562"/>
        <item x="688"/>
        <item x="185"/>
        <item x="474"/>
        <item x="351"/>
        <item x="422"/>
        <item x="450"/>
        <item x="151"/>
        <item x="382"/>
        <item x="207"/>
        <item x="257"/>
        <item x="149"/>
        <item x="136"/>
        <item x="276"/>
        <item x="515"/>
        <item x="301"/>
        <item x="155"/>
        <item x="286"/>
        <item x="485"/>
        <item x="628"/>
        <item x="72"/>
        <item x="367"/>
        <item x="479"/>
        <item x="667"/>
        <item x="484"/>
        <item x="74"/>
        <item x="445"/>
        <item x="491"/>
        <item x="116"/>
        <item x="52"/>
        <item x="414"/>
        <item x="323"/>
        <item x="585"/>
        <item x="324"/>
        <item x="152"/>
        <item x="659"/>
        <item x="372"/>
        <item x="193"/>
        <item x="551"/>
        <item x="673"/>
        <item x="552"/>
        <item x="528"/>
        <item x="666"/>
        <item x="431"/>
        <item x="176"/>
        <item x="184"/>
        <item x="164"/>
        <item x="670"/>
        <item x="568"/>
        <item x="126"/>
        <item x="156"/>
        <item x="497"/>
        <item x="204"/>
        <item x="202"/>
        <item x="275"/>
        <item x="133"/>
        <item x="660"/>
        <item x="454"/>
        <item x="430"/>
        <item x="307"/>
        <item x="614"/>
        <item x="177"/>
        <item x="29"/>
        <item x="120"/>
        <item x="183"/>
        <item x="420"/>
        <item x="221"/>
        <item x="132"/>
        <item x="446"/>
        <item x="296"/>
        <item x="223"/>
        <item x="368"/>
        <item x="602"/>
        <item x="22"/>
        <item x="503"/>
        <item x="398"/>
        <item x="365"/>
        <item x="397"/>
        <item x="395"/>
        <item x="621"/>
        <item x="287"/>
        <item x="478"/>
        <item x="334"/>
        <item x="271"/>
        <item x="166"/>
        <item x="28"/>
        <item x="410"/>
        <item x="134"/>
        <item x="627"/>
        <item x="516"/>
        <item x="669"/>
        <item x="158"/>
        <item x="550"/>
        <item x="144"/>
        <item x="605"/>
        <item x="412"/>
        <item x="3"/>
        <item x="490"/>
        <item x="354"/>
        <item x="145"/>
        <item x="675"/>
        <item x="125"/>
        <item x="465"/>
        <item x="452"/>
        <item x="518"/>
        <item x="509"/>
        <item x="206"/>
        <item x="523"/>
        <item x="375"/>
        <item x="7"/>
        <item x="590"/>
        <item x="61"/>
        <item x="21"/>
        <item x="130"/>
        <item x="196"/>
        <item x="691"/>
        <item x="564"/>
        <item x="146"/>
        <item x="665"/>
        <item x="20"/>
        <item x="356"/>
        <item x="600"/>
        <item x="493"/>
        <item x="317"/>
        <item x="463"/>
        <item x="505"/>
        <item x="606"/>
        <item x="543"/>
        <item x="653"/>
        <item x="553"/>
        <item x="524"/>
        <item x="9"/>
        <item x="345"/>
        <item x="294"/>
        <item x="540"/>
        <item x="575"/>
        <item x="584"/>
        <item x="217"/>
        <item x="434"/>
        <item x="157"/>
        <item x="267"/>
        <item x="383"/>
        <item x="291"/>
        <item x="340"/>
        <item x="347"/>
        <item x="644"/>
        <item x="358"/>
        <item x="278"/>
        <item x="76"/>
        <item x="128"/>
        <item x="632"/>
        <item x="475"/>
        <item x="548"/>
        <item x="352"/>
        <item x="205"/>
        <item x="385"/>
        <item x="222"/>
        <item x="432"/>
        <item x="260"/>
        <item x="589"/>
        <item x="687"/>
        <item x="190"/>
        <item x="492"/>
        <item x="535"/>
        <item x="489"/>
        <item x="471"/>
        <item x="84"/>
        <item x="416"/>
        <item x="579"/>
        <item x="554"/>
        <item x="436"/>
        <item x="583"/>
        <item x="147"/>
        <item x="396"/>
        <item x="248"/>
        <item x="89"/>
        <item x="224"/>
        <item x="578"/>
        <item x="390"/>
        <item x="546"/>
        <item x="366"/>
        <item x="612"/>
        <item x="545"/>
        <item x="46"/>
        <item x="78"/>
        <item x="641"/>
        <item x="289"/>
        <item x="41"/>
        <item x="362"/>
        <item x="181"/>
        <item x="533"/>
        <item x="429"/>
        <item x="567"/>
        <item x="154"/>
        <item x="683"/>
        <item x="495"/>
        <item x="1"/>
        <item x="66"/>
        <item x="577"/>
        <item x="418"/>
        <item x="388"/>
        <item x="236"/>
        <item x="86"/>
        <item x="262"/>
        <item x="635"/>
        <item x="379"/>
        <item x="636"/>
        <item x="150"/>
        <item x="92"/>
        <item x="674"/>
        <item x="94"/>
        <item x="595"/>
        <item x="409"/>
        <item x="77"/>
        <item x="264"/>
        <item x="115"/>
        <item x="611"/>
        <item x="88"/>
        <item x="494"/>
        <item x="79"/>
        <item x="594"/>
        <item x="598"/>
        <item x="283"/>
        <item x="143"/>
        <item x="615"/>
        <item x="330"/>
        <item x="198"/>
        <item x="148"/>
        <item x="44"/>
        <item x="424"/>
        <item x="486"/>
        <item x="103"/>
        <item x="2"/>
        <item x="251"/>
        <item x="216"/>
        <item x="175"/>
        <item x="616"/>
        <item x="608"/>
        <item x="169"/>
        <item x="277"/>
        <item x="458"/>
        <item x="539"/>
        <item x="187"/>
        <item x="230"/>
        <item x="6"/>
        <item x="40"/>
        <item x="31"/>
        <item x="684"/>
        <item x="619"/>
        <item x="447"/>
        <item x="643"/>
        <item x="359"/>
        <item x="250"/>
        <item x="472"/>
        <item x="174"/>
        <item x="626"/>
        <item x="647"/>
        <item x="680"/>
        <item x="234"/>
        <item x="570"/>
        <item x="460"/>
        <item x="481"/>
        <item x="171"/>
        <item x="0"/>
        <item x="541"/>
        <item x="565"/>
        <item x="24"/>
        <item x="163"/>
        <item x="483"/>
        <item x="599"/>
        <item x="25"/>
        <item x="637"/>
        <item x="270"/>
        <item x="90"/>
        <item x="231"/>
        <item x="228"/>
        <item x="100"/>
        <item x="57"/>
        <item x="561"/>
        <item x="225"/>
        <item x="188"/>
        <item x="141"/>
        <item x="638"/>
        <item x="601"/>
        <item x="604"/>
        <item x="241"/>
        <item x="587"/>
        <item x="391"/>
        <item x="466"/>
        <item x="473"/>
        <item x="153"/>
        <item x="249"/>
        <item x="43"/>
        <item x="102"/>
        <item x="360"/>
        <item x="689"/>
        <item x="534"/>
        <item x="668"/>
        <item x="210"/>
        <item x="111"/>
        <item x="101"/>
        <item x="350"/>
        <item x="353"/>
        <item x="336"/>
        <item x="556"/>
        <item x="482"/>
        <item x="12"/>
        <item x="685"/>
        <item x="376"/>
        <item x="402"/>
        <item x="453"/>
        <item x="121"/>
        <item x="661"/>
        <item x="642"/>
        <item x="211"/>
        <item x="168"/>
        <item x="393"/>
        <item x="389"/>
        <item x="361"/>
        <item x="4"/>
        <item x="580"/>
        <item x="219"/>
        <item x="42"/>
        <item x="63"/>
        <item x="293"/>
        <item x="419"/>
        <item x="517"/>
        <item x="557"/>
        <item x="480"/>
        <item x="487"/>
        <item x="676"/>
        <item x="444"/>
        <item x="47"/>
        <item x="26"/>
        <item x="536"/>
        <item x="82"/>
        <item x="303"/>
        <item x="582"/>
        <item x="526"/>
        <item x="18"/>
        <item x="261"/>
        <item x="33"/>
        <item x="399"/>
        <item x="203"/>
        <item x="566"/>
        <item x="651"/>
        <item x="272"/>
        <item x="297"/>
        <item x="13"/>
        <item x="571"/>
        <item x="519"/>
        <item x="662"/>
        <item x="312"/>
        <item x="114"/>
        <item x="427"/>
        <item x="510"/>
        <item x="413"/>
        <item x="329"/>
        <item x="646"/>
        <item x="81"/>
        <item x="192"/>
        <item x="233"/>
        <item x="542"/>
        <item x="48"/>
        <item x="392"/>
        <item x="679"/>
        <item x="374"/>
        <item x="247"/>
        <item x="321"/>
        <item x="58"/>
        <item x="17"/>
        <item x="178"/>
        <item x="654"/>
        <item x="671"/>
        <item x="280"/>
        <item x="693"/>
        <item x="110"/>
        <item x="108"/>
        <item x="529"/>
        <item x="268"/>
        <item x="123"/>
        <item x="273"/>
        <item x="14"/>
        <item x="530"/>
        <item x="603"/>
        <item x="373"/>
        <item x="182"/>
        <item x="69"/>
        <item x="686"/>
        <item x="504"/>
        <item x="631"/>
        <item x="137"/>
        <item x="99"/>
        <item x="378"/>
        <item x="462"/>
        <item x="112"/>
        <item x="160"/>
        <item x="339"/>
        <item x="443"/>
        <item x="682"/>
        <item x="572"/>
        <item x="83"/>
        <item x="544"/>
        <item x="306"/>
        <item x="639"/>
        <item x="407"/>
        <item x="106"/>
        <item x="555"/>
        <item x="73"/>
        <item x="596"/>
        <item x="547"/>
        <item x="140"/>
        <item x="252"/>
        <item x="617"/>
        <item x="513"/>
        <item x="527"/>
        <item x="244"/>
        <item x="50"/>
        <item x="85"/>
        <item x="634"/>
        <item x="457"/>
        <item x="68"/>
        <item x="139"/>
        <item x="64"/>
        <item x="609"/>
        <item x="650"/>
        <item x="423"/>
        <item x="441"/>
        <item x="588"/>
        <item x="245"/>
        <item x="364"/>
        <item x="560"/>
        <item x="377"/>
        <item x="113"/>
        <item x="32"/>
        <item x="318"/>
        <item x="574"/>
        <item x="258"/>
        <item x="282"/>
        <item x="23"/>
        <item x="695"/>
        <item x="218"/>
        <item x="213"/>
        <item x="586"/>
        <item x="511"/>
        <item x="355"/>
        <item x="104"/>
        <item x="433"/>
        <item x="67"/>
        <item x="464"/>
        <item x="537"/>
        <item x="308"/>
        <item x="194"/>
        <item x="326"/>
        <item x="65"/>
        <item x="122"/>
        <item x="477"/>
        <item x="569"/>
        <item x="442"/>
        <item x="71"/>
        <item x="302"/>
        <item x="341"/>
        <item x="371"/>
        <item x="403"/>
        <item x="681"/>
        <item x="142"/>
        <item x="309"/>
        <item x="408"/>
        <item x="131"/>
        <item x="538"/>
        <item x="8"/>
        <item x="279"/>
        <item x="559"/>
        <item x="415"/>
        <item x="107"/>
        <item x="246"/>
        <item x="212"/>
        <item x="500"/>
        <item x="292"/>
        <item x="380"/>
        <item x="138"/>
        <item x="328"/>
        <item x="624"/>
        <item x="508"/>
        <item x="456"/>
        <item x="124"/>
        <item x="467"/>
        <item x="172"/>
        <item x="60"/>
        <item x="633"/>
        <item x="300"/>
        <item x="417"/>
        <item x="274"/>
        <item x="370"/>
        <item x="618"/>
        <item x="199"/>
        <item x="95"/>
        <item x="623"/>
        <item x="645"/>
        <item x="314"/>
        <item x="322"/>
        <item x="269"/>
        <item x="333"/>
        <item x="438"/>
        <item x="387"/>
        <item x="316"/>
        <item x="201"/>
        <item x="620"/>
        <item x="400"/>
        <item x="344"/>
        <item x="622"/>
        <item x="127"/>
        <item x="468"/>
        <item x="496"/>
        <item x="10"/>
        <item x="173"/>
        <item x="401"/>
        <item x="11"/>
        <item x="93"/>
        <item x="266"/>
        <item x="53"/>
        <item x="256"/>
        <item t="default"/>
      </items>
    </pivotField>
    <pivotField showAll="0"/>
    <pivotField showAll="0"/>
    <pivotField showAll="0"/>
    <pivotField showAll="0"/>
    <pivotField showAll="0"/>
    <pivotField showAll="0"/>
    <pivotField showAll="0"/>
    <pivotField showAll="0"/>
    <pivotField showAll="0"/>
    <pivotField numFmtId="9" showAll="0"/>
    <pivotField numFmtId="1" showAll="0"/>
    <pivotField dataField="1" numFmtId="1" showAll="0"/>
    <pivotField showAll="0">
      <items count="13">
        <item x="1"/>
        <item x="10"/>
        <item x="2"/>
        <item x="0"/>
        <item x="5"/>
        <item x="4"/>
        <item x="8"/>
        <item x="9"/>
        <item x="11"/>
        <item x="3"/>
        <item x="6"/>
        <item x="7"/>
        <item t="default"/>
      </items>
    </pivotField>
    <pivotField showAll="0">
      <items count="3">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6"/>
    <field x="1"/>
  </rowFields>
  <rowItems count="13">
    <i>
      <x v="1"/>
    </i>
    <i>
      <x v="2"/>
    </i>
    <i>
      <x v="3"/>
    </i>
    <i>
      <x v="4"/>
    </i>
    <i>
      <x v="5"/>
    </i>
    <i>
      <x v="6"/>
    </i>
    <i>
      <x v="7"/>
    </i>
    <i>
      <x v="8"/>
    </i>
    <i>
      <x v="9"/>
    </i>
    <i>
      <x v="10"/>
    </i>
    <i>
      <x v="11"/>
    </i>
    <i>
      <x v="12"/>
    </i>
    <i t="grand">
      <x/>
    </i>
  </rowItems>
  <colItems count="1">
    <i/>
  </colItems>
  <dataFields count="1">
    <dataField name="Loss Orders Count" fld="13" baseField="0" baseItem="0" numFmtId="1"/>
  </dataFields>
  <formats count="12">
    <format dxfId="1388">
      <pivotArea type="all" dataOnly="0" outline="0" fieldPosition="0"/>
    </format>
    <format dxfId="1387">
      <pivotArea outline="0" collapsedLevelsAreSubtotals="1" fieldPosition="0"/>
    </format>
    <format dxfId="1386">
      <pivotArea field="16" type="button" dataOnly="0" labelOnly="1" outline="0" axis="axisRow" fieldPosition="0"/>
    </format>
    <format dxfId="1385">
      <pivotArea dataOnly="0" labelOnly="1" fieldPosition="0">
        <references count="1">
          <reference field="16" count="12">
            <x v="1"/>
            <x v="2"/>
            <x v="3"/>
            <x v="4"/>
            <x v="5"/>
            <x v="6"/>
            <x v="7"/>
            <x v="8"/>
            <x v="9"/>
            <x v="10"/>
            <x v="11"/>
            <x v="12"/>
          </reference>
        </references>
      </pivotArea>
    </format>
    <format dxfId="1384">
      <pivotArea dataOnly="0" labelOnly="1" grandRow="1" outline="0" fieldPosition="0"/>
    </format>
    <format dxfId="1383">
      <pivotArea dataOnly="0" labelOnly="1" outline="0" axis="axisValues" fieldPosition="0"/>
    </format>
    <format dxfId="1382">
      <pivotArea type="all" dataOnly="0" outline="0" fieldPosition="0"/>
    </format>
    <format dxfId="1381">
      <pivotArea outline="0" collapsedLevelsAreSubtotals="1" fieldPosition="0"/>
    </format>
    <format dxfId="1380">
      <pivotArea field="16" type="button" dataOnly="0" labelOnly="1" outline="0" axis="axisRow" fieldPosition="0"/>
    </format>
    <format dxfId="1379">
      <pivotArea dataOnly="0" labelOnly="1" fieldPosition="0">
        <references count="1">
          <reference field="16" count="12">
            <x v="1"/>
            <x v="2"/>
            <x v="3"/>
            <x v="4"/>
            <x v="5"/>
            <x v="6"/>
            <x v="7"/>
            <x v="8"/>
            <x v="9"/>
            <x v="10"/>
            <x v="11"/>
            <x v="12"/>
          </reference>
        </references>
      </pivotArea>
    </format>
    <format dxfId="1378">
      <pivotArea dataOnly="0" labelOnly="1" grandRow="1" outline="0" fieldPosition="0"/>
    </format>
    <format dxfId="1377">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FC57D1-C903-4234-A0E0-068E93D6CA5C}" name="PivotTable4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G21:H34" firstHeaderRow="1" firstDataRow="1" firstDataCol="1"/>
  <pivotFields count="19">
    <pivotField showAll="0"/>
    <pivotField axis="axisRow" numFmtId="164" showAll="0">
      <items count="697">
        <item x="39"/>
        <item x="70"/>
        <item x="652"/>
        <item x="507"/>
        <item x="455"/>
        <item x="451"/>
        <item x="593"/>
        <item x="520"/>
        <item x="435"/>
        <item x="607"/>
        <item x="437"/>
        <item x="649"/>
        <item x="295"/>
        <item x="338"/>
        <item x="678"/>
        <item x="532"/>
        <item x="363"/>
        <item x="384"/>
        <item x="656"/>
        <item x="597"/>
        <item x="630"/>
        <item x="87"/>
        <item x="449"/>
        <item x="657"/>
        <item x="558"/>
        <item x="332"/>
        <item x="96"/>
        <item x="80"/>
        <item x="563"/>
        <item x="343"/>
        <item x="690"/>
        <item x="135"/>
        <item x="342"/>
        <item x="16"/>
        <item x="214"/>
        <item x="37"/>
        <item x="227"/>
        <item x="640"/>
        <item x="663"/>
        <item x="34"/>
        <item x="109"/>
        <item x="105"/>
        <item x="242"/>
        <item x="349"/>
        <item x="421"/>
        <item x="119"/>
        <item x="265"/>
        <item x="499"/>
        <item x="694"/>
        <item x="186"/>
        <item x="629"/>
        <item x="281"/>
        <item x="35"/>
        <item x="459"/>
        <item x="394"/>
        <item x="284"/>
        <item x="161"/>
        <item x="658"/>
        <item x="348"/>
        <item x="191"/>
        <item x="226"/>
        <item x="200"/>
        <item x="531"/>
        <item x="461"/>
        <item x="514"/>
        <item x="522"/>
        <item x="331"/>
        <item x="320"/>
        <item x="62"/>
        <item x="304"/>
        <item x="369"/>
        <item x="215"/>
        <item x="255"/>
        <item x="290"/>
        <item x="38"/>
        <item x="220"/>
        <item x="285"/>
        <item x="235"/>
        <item x="239"/>
        <item x="648"/>
        <item x="625"/>
        <item x="197"/>
        <item x="288"/>
        <item x="386"/>
        <item x="405"/>
        <item x="19"/>
        <item x="592"/>
        <item x="180"/>
        <item x="613"/>
        <item x="229"/>
        <item x="305"/>
        <item x="319"/>
        <item x="159"/>
        <item x="591"/>
        <item x="59"/>
        <item x="404"/>
        <item x="179"/>
        <item x="692"/>
        <item x="195"/>
        <item x="476"/>
        <item x="512"/>
        <item x="232"/>
        <item x="448"/>
        <item x="237"/>
        <item x="243"/>
        <item x="30"/>
        <item x="346"/>
        <item x="581"/>
        <item x="440"/>
        <item x="655"/>
        <item x="501"/>
        <item x="406"/>
        <item x="167"/>
        <item x="428"/>
        <item x="506"/>
        <item x="411"/>
        <item x="97"/>
        <item x="55"/>
        <item x="5"/>
        <item x="54"/>
        <item x="240"/>
        <item x="299"/>
        <item x="672"/>
        <item x="56"/>
        <item x="254"/>
        <item x="335"/>
        <item x="189"/>
        <item x="162"/>
        <item x="469"/>
        <item x="253"/>
        <item x="129"/>
        <item x="298"/>
        <item x="45"/>
        <item x="27"/>
        <item x="98"/>
        <item x="521"/>
        <item x="425"/>
        <item x="426"/>
        <item x="677"/>
        <item x="91"/>
        <item x="49"/>
        <item x="325"/>
        <item x="259"/>
        <item x="238"/>
        <item x="36"/>
        <item x="470"/>
        <item x="664"/>
        <item x="313"/>
        <item x="498"/>
        <item x="573"/>
        <item x="576"/>
        <item x="488"/>
        <item x="51"/>
        <item x="208"/>
        <item x="502"/>
        <item x="165"/>
        <item x="170"/>
        <item x="381"/>
        <item x="525"/>
        <item x="310"/>
        <item x="311"/>
        <item x="337"/>
        <item x="209"/>
        <item x="327"/>
        <item x="610"/>
        <item x="263"/>
        <item x="15"/>
        <item x="315"/>
        <item x="357"/>
        <item x="117"/>
        <item x="75"/>
        <item x="439"/>
        <item x="549"/>
        <item x="118"/>
        <item x="562"/>
        <item x="688"/>
        <item x="185"/>
        <item x="474"/>
        <item x="351"/>
        <item x="422"/>
        <item x="450"/>
        <item x="151"/>
        <item x="382"/>
        <item x="207"/>
        <item x="257"/>
        <item x="149"/>
        <item x="136"/>
        <item x="276"/>
        <item x="515"/>
        <item x="301"/>
        <item x="155"/>
        <item x="286"/>
        <item x="485"/>
        <item x="628"/>
        <item x="72"/>
        <item x="367"/>
        <item x="479"/>
        <item x="667"/>
        <item x="484"/>
        <item x="74"/>
        <item x="445"/>
        <item x="491"/>
        <item x="116"/>
        <item x="52"/>
        <item x="414"/>
        <item x="323"/>
        <item x="585"/>
        <item x="324"/>
        <item x="152"/>
        <item x="659"/>
        <item x="372"/>
        <item x="193"/>
        <item x="551"/>
        <item x="673"/>
        <item x="552"/>
        <item x="528"/>
        <item x="666"/>
        <item x="431"/>
        <item x="176"/>
        <item x="184"/>
        <item x="164"/>
        <item x="670"/>
        <item x="568"/>
        <item x="126"/>
        <item x="156"/>
        <item x="497"/>
        <item x="204"/>
        <item x="202"/>
        <item x="275"/>
        <item x="133"/>
        <item x="660"/>
        <item x="454"/>
        <item x="430"/>
        <item x="307"/>
        <item x="614"/>
        <item x="177"/>
        <item x="29"/>
        <item x="120"/>
        <item x="183"/>
        <item x="420"/>
        <item x="221"/>
        <item x="132"/>
        <item x="446"/>
        <item x="296"/>
        <item x="223"/>
        <item x="368"/>
        <item x="602"/>
        <item x="22"/>
        <item x="503"/>
        <item x="398"/>
        <item x="365"/>
        <item x="397"/>
        <item x="395"/>
        <item x="621"/>
        <item x="287"/>
        <item x="478"/>
        <item x="334"/>
        <item x="271"/>
        <item x="166"/>
        <item x="28"/>
        <item x="410"/>
        <item x="134"/>
        <item x="627"/>
        <item x="516"/>
        <item x="669"/>
        <item x="158"/>
        <item x="550"/>
        <item x="144"/>
        <item x="605"/>
        <item x="412"/>
        <item x="3"/>
        <item x="490"/>
        <item x="354"/>
        <item x="145"/>
        <item x="675"/>
        <item x="125"/>
        <item x="465"/>
        <item x="452"/>
        <item x="518"/>
        <item x="509"/>
        <item x="206"/>
        <item x="523"/>
        <item x="375"/>
        <item x="7"/>
        <item x="590"/>
        <item x="61"/>
        <item x="21"/>
        <item x="130"/>
        <item x="196"/>
        <item x="691"/>
        <item x="564"/>
        <item x="146"/>
        <item x="665"/>
        <item x="20"/>
        <item x="356"/>
        <item x="600"/>
        <item x="493"/>
        <item x="317"/>
        <item x="463"/>
        <item x="505"/>
        <item x="606"/>
        <item x="543"/>
        <item x="653"/>
        <item x="553"/>
        <item x="524"/>
        <item x="9"/>
        <item x="345"/>
        <item x="294"/>
        <item x="540"/>
        <item x="575"/>
        <item x="584"/>
        <item x="217"/>
        <item x="434"/>
        <item x="157"/>
        <item x="267"/>
        <item x="383"/>
        <item x="291"/>
        <item x="340"/>
        <item x="347"/>
        <item x="644"/>
        <item x="358"/>
        <item x="278"/>
        <item x="76"/>
        <item x="128"/>
        <item x="632"/>
        <item x="475"/>
        <item x="548"/>
        <item x="352"/>
        <item x="205"/>
        <item x="385"/>
        <item x="222"/>
        <item x="432"/>
        <item x="260"/>
        <item x="589"/>
        <item x="687"/>
        <item x="190"/>
        <item x="492"/>
        <item x="535"/>
        <item x="489"/>
        <item x="471"/>
        <item x="84"/>
        <item x="416"/>
        <item x="579"/>
        <item x="554"/>
        <item x="436"/>
        <item x="583"/>
        <item x="147"/>
        <item x="396"/>
        <item x="248"/>
        <item x="89"/>
        <item x="224"/>
        <item x="578"/>
        <item x="390"/>
        <item x="546"/>
        <item x="366"/>
        <item x="612"/>
        <item x="545"/>
        <item x="46"/>
        <item x="78"/>
        <item x="641"/>
        <item x="289"/>
        <item x="41"/>
        <item x="362"/>
        <item x="181"/>
        <item x="533"/>
        <item x="429"/>
        <item x="567"/>
        <item x="154"/>
        <item x="683"/>
        <item x="495"/>
        <item x="1"/>
        <item x="66"/>
        <item x="577"/>
        <item x="418"/>
        <item x="388"/>
        <item x="236"/>
        <item x="86"/>
        <item x="262"/>
        <item x="635"/>
        <item x="379"/>
        <item x="636"/>
        <item x="150"/>
        <item x="92"/>
        <item x="674"/>
        <item x="94"/>
        <item x="595"/>
        <item x="409"/>
        <item x="77"/>
        <item x="264"/>
        <item x="115"/>
        <item x="611"/>
        <item x="88"/>
        <item x="494"/>
        <item x="79"/>
        <item x="594"/>
        <item x="598"/>
        <item x="283"/>
        <item x="143"/>
        <item x="615"/>
        <item x="330"/>
        <item x="198"/>
        <item x="148"/>
        <item x="44"/>
        <item x="424"/>
        <item x="486"/>
        <item x="103"/>
        <item x="2"/>
        <item x="251"/>
        <item x="216"/>
        <item x="175"/>
        <item x="616"/>
        <item x="608"/>
        <item x="169"/>
        <item x="277"/>
        <item x="458"/>
        <item x="539"/>
        <item x="187"/>
        <item x="230"/>
        <item x="6"/>
        <item x="40"/>
        <item x="31"/>
        <item x="684"/>
        <item x="619"/>
        <item x="447"/>
        <item x="643"/>
        <item x="359"/>
        <item x="250"/>
        <item x="472"/>
        <item x="174"/>
        <item x="626"/>
        <item x="647"/>
        <item x="680"/>
        <item x="234"/>
        <item x="570"/>
        <item x="460"/>
        <item x="481"/>
        <item x="171"/>
        <item x="0"/>
        <item x="541"/>
        <item x="565"/>
        <item x="24"/>
        <item x="163"/>
        <item x="483"/>
        <item x="599"/>
        <item x="25"/>
        <item x="637"/>
        <item x="270"/>
        <item x="90"/>
        <item x="231"/>
        <item x="228"/>
        <item x="100"/>
        <item x="57"/>
        <item x="561"/>
        <item x="225"/>
        <item x="188"/>
        <item x="141"/>
        <item x="638"/>
        <item x="601"/>
        <item x="604"/>
        <item x="241"/>
        <item x="587"/>
        <item x="391"/>
        <item x="466"/>
        <item x="473"/>
        <item x="153"/>
        <item x="249"/>
        <item x="43"/>
        <item x="102"/>
        <item x="360"/>
        <item x="689"/>
        <item x="534"/>
        <item x="668"/>
        <item x="210"/>
        <item x="111"/>
        <item x="101"/>
        <item x="350"/>
        <item x="353"/>
        <item x="336"/>
        <item x="556"/>
        <item x="482"/>
        <item x="12"/>
        <item x="685"/>
        <item x="376"/>
        <item x="402"/>
        <item x="453"/>
        <item x="121"/>
        <item x="661"/>
        <item x="642"/>
        <item x="211"/>
        <item x="168"/>
        <item x="393"/>
        <item x="389"/>
        <item x="361"/>
        <item x="4"/>
        <item x="580"/>
        <item x="219"/>
        <item x="42"/>
        <item x="63"/>
        <item x="293"/>
        <item x="419"/>
        <item x="517"/>
        <item x="557"/>
        <item x="480"/>
        <item x="487"/>
        <item x="676"/>
        <item x="444"/>
        <item x="47"/>
        <item x="26"/>
        <item x="536"/>
        <item x="82"/>
        <item x="303"/>
        <item x="582"/>
        <item x="526"/>
        <item x="18"/>
        <item x="261"/>
        <item x="33"/>
        <item x="399"/>
        <item x="203"/>
        <item x="566"/>
        <item x="651"/>
        <item x="272"/>
        <item x="297"/>
        <item x="13"/>
        <item x="571"/>
        <item x="519"/>
        <item x="662"/>
        <item x="312"/>
        <item x="114"/>
        <item x="427"/>
        <item x="510"/>
        <item x="413"/>
        <item x="329"/>
        <item x="646"/>
        <item x="81"/>
        <item x="192"/>
        <item x="233"/>
        <item x="542"/>
        <item x="48"/>
        <item x="392"/>
        <item x="679"/>
        <item x="374"/>
        <item x="247"/>
        <item x="321"/>
        <item x="58"/>
        <item x="17"/>
        <item x="178"/>
        <item x="654"/>
        <item x="671"/>
        <item x="280"/>
        <item x="693"/>
        <item x="110"/>
        <item x="108"/>
        <item x="529"/>
        <item x="268"/>
        <item x="123"/>
        <item x="273"/>
        <item x="14"/>
        <item x="530"/>
        <item x="603"/>
        <item x="373"/>
        <item x="182"/>
        <item x="69"/>
        <item x="686"/>
        <item x="504"/>
        <item x="631"/>
        <item x="137"/>
        <item x="99"/>
        <item x="378"/>
        <item x="462"/>
        <item x="112"/>
        <item x="160"/>
        <item x="339"/>
        <item x="443"/>
        <item x="682"/>
        <item x="572"/>
        <item x="83"/>
        <item x="544"/>
        <item x="306"/>
        <item x="639"/>
        <item x="407"/>
        <item x="106"/>
        <item x="555"/>
        <item x="73"/>
        <item x="596"/>
        <item x="547"/>
        <item x="140"/>
        <item x="252"/>
        <item x="617"/>
        <item x="513"/>
        <item x="527"/>
        <item x="244"/>
        <item x="50"/>
        <item x="85"/>
        <item x="634"/>
        <item x="457"/>
        <item x="68"/>
        <item x="139"/>
        <item x="64"/>
        <item x="609"/>
        <item x="650"/>
        <item x="423"/>
        <item x="441"/>
        <item x="588"/>
        <item x="245"/>
        <item x="364"/>
        <item x="560"/>
        <item x="377"/>
        <item x="113"/>
        <item x="32"/>
        <item x="318"/>
        <item x="574"/>
        <item x="258"/>
        <item x="282"/>
        <item x="23"/>
        <item x="695"/>
        <item x="218"/>
        <item x="213"/>
        <item x="586"/>
        <item x="511"/>
        <item x="355"/>
        <item x="104"/>
        <item x="433"/>
        <item x="67"/>
        <item x="464"/>
        <item x="537"/>
        <item x="308"/>
        <item x="194"/>
        <item x="326"/>
        <item x="65"/>
        <item x="122"/>
        <item x="477"/>
        <item x="569"/>
        <item x="442"/>
        <item x="71"/>
        <item x="302"/>
        <item x="341"/>
        <item x="371"/>
        <item x="403"/>
        <item x="681"/>
        <item x="142"/>
        <item x="309"/>
        <item x="408"/>
        <item x="131"/>
        <item x="538"/>
        <item x="8"/>
        <item x="279"/>
        <item x="559"/>
        <item x="415"/>
        <item x="107"/>
        <item x="246"/>
        <item x="212"/>
        <item x="500"/>
        <item x="292"/>
        <item x="380"/>
        <item x="138"/>
        <item x="328"/>
        <item x="624"/>
        <item x="508"/>
        <item x="456"/>
        <item x="124"/>
        <item x="467"/>
        <item x="172"/>
        <item x="60"/>
        <item x="633"/>
        <item x="300"/>
        <item x="417"/>
        <item x="274"/>
        <item x="370"/>
        <item x="618"/>
        <item x="199"/>
        <item x="95"/>
        <item x="623"/>
        <item x="645"/>
        <item x="314"/>
        <item x="322"/>
        <item x="269"/>
        <item x="333"/>
        <item x="438"/>
        <item x="387"/>
        <item x="316"/>
        <item x="201"/>
        <item x="620"/>
        <item x="400"/>
        <item x="344"/>
        <item x="622"/>
        <item x="127"/>
        <item x="468"/>
        <item x="496"/>
        <item x="10"/>
        <item x="173"/>
        <item x="401"/>
        <item x="11"/>
        <item x="93"/>
        <item x="266"/>
        <item x="53"/>
        <item x="256"/>
        <item t="default"/>
      </items>
    </pivotField>
    <pivotField showAll="0"/>
    <pivotField showAll="0"/>
    <pivotField showAll="0"/>
    <pivotField showAll="0"/>
    <pivotField dataField="1" showAll="0"/>
    <pivotField showAll="0"/>
    <pivotField showAll="0"/>
    <pivotField showAll="0"/>
    <pivotField showAll="0"/>
    <pivotField numFmtId="9" showAll="0"/>
    <pivotField numFmtId="1" showAll="0"/>
    <pivotField numFmtId="1" showAll="0"/>
    <pivotField showAll="0">
      <items count="13">
        <item x="1"/>
        <item x="10"/>
        <item x="2"/>
        <item x="0"/>
        <item x="5"/>
        <item x="4"/>
        <item x="8"/>
        <item x="9"/>
        <item x="11"/>
        <item x="3"/>
        <item x="6"/>
        <item x="7"/>
        <item t="default"/>
      </items>
    </pivotField>
    <pivotField showAll="0">
      <items count="3">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6"/>
    <field x="1"/>
  </rowFields>
  <rowItems count="13">
    <i>
      <x v="1"/>
    </i>
    <i>
      <x v="2"/>
    </i>
    <i>
      <x v="3"/>
    </i>
    <i>
      <x v="4"/>
    </i>
    <i>
      <x v="5"/>
    </i>
    <i>
      <x v="6"/>
    </i>
    <i>
      <x v="7"/>
    </i>
    <i>
      <x v="8"/>
    </i>
    <i>
      <x v="9"/>
    </i>
    <i>
      <x v="10"/>
    </i>
    <i>
      <x v="11"/>
    </i>
    <i>
      <x v="12"/>
    </i>
    <i t="grand">
      <x/>
    </i>
  </rowItems>
  <colItems count="1">
    <i/>
  </colItems>
  <dataFields count="1">
    <dataField name="Average of Sales" fld="6" subtotal="average" baseField="0" baseItem="0"/>
  </dataFields>
  <formats count="22">
    <format dxfId="1410">
      <pivotArea grandRow="1" outline="0" collapsedLevelsAreSubtotals="1" fieldPosition="0"/>
    </format>
    <format dxfId="1409">
      <pivotArea collapsedLevelsAreSubtotals="1" fieldPosition="0">
        <references count="1">
          <reference field="16" count="1">
            <x v="1"/>
          </reference>
        </references>
      </pivotArea>
    </format>
    <format dxfId="1408">
      <pivotArea collapsedLevelsAreSubtotals="1" fieldPosition="0">
        <references count="1">
          <reference field="16" count="1">
            <x v="2"/>
          </reference>
        </references>
      </pivotArea>
    </format>
    <format dxfId="1407">
      <pivotArea collapsedLevelsAreSubtotals="1" fieldPosition="0">
        <references count="1">
          <reference field="16" count="1">
            <x v="3"/>
          </reference>
        </references>
      </pivotArea>
    </format>
    <format dxfId="1406">
      <pivotArea collapsedLevelsAreSubtotals="1" fieldPosition="0">
        <references count="1">
          <reference field="16" count="1">
            <x v="4"/>
          </reference>
        </references>
      </pivotArea>
    </format>
    <format dxfId="1405">
      <pivotArea collapsedLevelsAreSubtotals="1" fieldPosition="0">
        <references count="1">
          <reference field="16" count="1">
            <x v="5"/>
          </reference>
        </references>
      </pivotArea>
    </format>
    <format dxfId="1404">
      <pivotArea collapsedLevelsAreSubtotals="1" fieldPosition="0">
        <references count="1">
          <reference field="16" count="1">
            <x v="6"/>
          </reference>
        </references>
      </pivotArea>
    </format>
    <format dxfId="1403">
      <pivotArea collapsedLevelsAreSubtotals="1" fieldPosition="0">
        <references count="1">
          <reference field="16" count="1">
            <x v="7"/>
          </reference>
        </references>
      </pivotArea>
    </format>
    <format dxfId="1402">
      <pivotArea collapsedLevelsAreSubtotals="1" fieldPosition="0">
        <references count="1">
          <reference field="16" count="1">
            <x v="8"/>
          </reference>
        </references>
      </pivotArea>
    </format>
    <format dxfId="1401">
      <pivotArea collapsedLevelsAreSubtotals="1" fieldPosition="0">
        <references count="1">
          <reference field="16" count="1">
            <x v="9"/>
          </reference>
        </references>
      </pivotArea>
    </format>
    <format dxfId="1400">
      <pivotArea collapsedLevelsAreSubtotals="1" fieldPosition="0">
        <references count="1">
          <reference field="16" count="1">
            <x v="10"/>
          </reference>
        </references>
      </pivotArea>
    </format>
    <format dxfId="1399">
      <pivotArea collapsedLevelsAreSubtotals="1" fieldPosition="0">
        <references count="1">
          <reference field="16" count="1">
            <x v="11"/>
          </reference>
        </references>
      </pivotArea>
    </format>
    <format dxfId="1398">
      <pivotArea collapsedLevelsAreSubtotals="1" fieldPosition="0">
        <references count="1">
          <reference field="16" count="1">
            <x v="12"/>
          </reference>
        </references>
      </pivotArea>
    </format>
    <format dxfId="1397">
      <pivotArea field="16" type="button" dataOnly="0" labelOnly="1" outline="0" axis="axisRow" fieldPosition="0"/>
    </format>
    <format dxfId="1396">
      <pivotArea dataOnly="0" labelOnly="1" fieldPosition="0">
        <references count="1">
          <reference field="16" count="12">
            <x v="1"/>
            <x v="2"/>
            <x v="3"/>
            <x v="4"/>
            <x v="5"/>
            <x v="6"/>
            <x v="7"/>
            <x v="8"/>
            <x v="9"/>
            <x v="10"/>
            <x v="11"/>
            <x v="12"/>
          </reference>
        </references>
      </pivotArea>
    </format>
    <format dxfId="1395">
      <pivotArea dataOnly="0" labelOnly="1" outline="0" axis="axisValues" fieldPosition="0"/>
    </format>
    <format dxfId="1394">
      <pivotArea type="all" dataOnly="0" outline="0" fieldPosition="0"/>
    </format>
    <format dxfId="1393">
      <pivotArea outline="0" collapsedLevelsAreSubtotals="1" fieldPosition="0"/>
    </format>
    <format dxfId="1392">
      <pivotArea field="16" type="button" dataOnly="0" labelOnly="1" outline="0" axis="axisRow" fieldPosition="0"/>
    </format>
    <format dxfId="1391">
      <pivotArea dataOnly="0" labelOnly="1" fieldPosition="0">
        <references count="1">
          <reference field="16" count="12">
            <x v="1"/>
            <x v="2"/>
            <x v="3"/>
            <x v="4"/>
            <x v="5"/>
            <x v="6"/>
            <x v="7"/>
            <x v="8"/>
            <x v="9"/>
            <x v="10"/>
            <x v="11"/>
            <x v="12"/>
          </reference>
        </references>
      </pivotArea>
    </format>
    <format dxfId="1390">
      <pivotArea dataOnly="0" labelOnly="1" grandRow="1" outline="0" fieldPosition="0"/>
    </format>
    <format dxfId="1389">
      <pivotArea dataOnly="0" labelOnly="1" outline="0" axis="axisValues" fieldPosition="0"/>
    </format>
  </format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1624FB-9DE4-4B42-B99F-BD7A4E8BE2AE}"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9:B44" firstHeaderRow="1" firstDataRow="1" firstDataCol="1"/>
  <pivotFields count="19">
    <pivotField showAll="0"/>
    <pivotField numFmtId="164" showAll="0">
      <items count="697">
        <item x="39"/>
        <item x="70"/>
        <item x="652"/>
        <item x="507"/>
        <item x="455"/>
        <item x="451"/>
        <item x="593"/>
        <item x="520"/>
        <item x="435"/>
        <item x="607"/>
        <item x="437"/>
        <item x="649"/>
        <item x="295"/>
        <item x="338"/>
        <item x="678"/>
        <item x="532"/>
        <item x="363"/>
        <item x="384"/>
        <item x="656"/>
        <item x="597"/>
        <item x="630"/>
        <item x="87"/>
        <item x="449"/>
        <item x="657"/>
        <item x="558"/>
        <item x="332"/>
        <item x="96"/>
        <item x="80"/>
        <item x="563"/>
        <item x="343"/>
        <item x="690"/>
        <item x="135"/>
        <item x="342"/>
        <item x="16"/>
        <item x="214"/>
        <item x="37"/>
        <item x="227"/>
        <item x="640"/>
        <item x="663"/>
        <item x="34"/>
        <item x="109"/>
        <item x="105"/>
        <item x="242"/>
        <item x="349"/>
        <item x="421"/>
        <item x="119"/>
        <item x="265"/>
        <item x="499"/>
        <item x="694"/>
        <item x="186"/>
        <item x="629"/>
        <item x="281"/>
        <item x="35"/>
        <item x="459"/>
        <item x="394"/>
        <item x="284"/>
        <item x="161"/>
        <item x="658"/>
        <item x="348"/>
        <item x="191"/>
        <item x="226"/>
        <item x="200"/>
        <item x="531"/>
        <item x="461"/>
        <item x="514"/>
        <item x="522"/>
        <item x="331"/>
        <item x="320"/>
        <item x="62"/>
        <item x="304"/>
        <item x="369"/>
        <item x="215"/>
        <item x="255"/>
        <item x="290"/>
        <item x="38"/>
        <item x="220"/>
        <item x="285"/>
        <item x="235"/>
        <item x="239"/>
        <item x="648"/>
        <item x="625"/>
        <item x="197"/>
        <item x="288"/>
        <item x="386"/>
        <item x="405"/>
        <item x="19"/>
        <item x="592"/>
        <item x="180"/>
        <item x="613"/>
        <item x="229"/>
        <item x="305"/>
        <item x="319"/>
        <item x="159"/>
        <item x="591"/>
        <item x="59"/>
        <item x="404"/>
        <item x="179"/>
        <item x="692"/>
        <item x="195"/>
        <item x="476"/>
        <item x="512"/>
        <item x="232"/>
        <item x="448"/>
        <item x="237"/>
        <item x="243"/>
        <item x="30"/>
        <item x="346"/>
        <item x="581"/>
        <item x="440"/>
        <item x="655"/>
        <item x="501"/>
        <item x="406"/>
        <item x="167"/>
        <item x="428"/>
        <item x="506"/>
        <item x="411"/>
        <item x="97"/>
        <item x="55"/>
        <item x="5"/>
        <item x="54"/>
        <item x="240"/>
        <item x="299"/>
        <item x="672"/>
        <item x="56"/>
        <item x="254"/>
        <item x="335"/>
        <item x="189"/>
        <item x="162"/>
        <item x="469"/>
        <item x="253"/>
        <item x="129"/>
        <item x="298"/>
        <item x="45"/>
        <item x="27"/>
        <item x="98"/>
        <item x="521"/>
        <item x="425"/>
        <item x="426"/>
        <item x="677"/>
        <item x="91"/>
        <item x="49"/>
        <item x="325"/>
        <item x="259"/>
        <item x="238"/>
        <item x="36"/>
        <item x="470"/>
        <item x="664"/>
        <item x="313"/>
        <item x="498"/>
        <item x="573"/>
        <item x="576"/>
        <item x="488"/>
        <item x="51"/>
        <item x="208"/>
        <item x="502"/>
        <item x="165"/>
        <item x="170"/>
        <item x="381"/>
        <item x="525"/>
        <item x="310"/>
        <item x="311"/>
        <item x="337"/>
        <item x="209"/>
        <item x="327"/>
        <item x="610"/>
        <item x="263"/>
        <item x="15"/>
        <item x="315"/>
        <item x="357"/>
        <item x="117"/>
        <item x="75"/>
        <item x="439"/>
        <item x="549"/>
        <item x="118"/>
        <item x="562"/>
        <item x="688"/>
        <item x="185"/>
        <item x="474"/>
        <item x="351"/>
        <item x="422"/>
        <item x="450"/>
        <item x="151"/>
        <item x="382"/>
        <item x="207"/>
        <item x="257"/>
        <item x="149"/>
        <item x="136"/>
        <item x="276"/>
        <item x="515"/>
        <item x="301"/>
        <item x="155"/>
        <item x="286"/>
        <item x="485"/>
        <item x="628"/>
        <item x="72"/>
        <item x="367"/>
        <item x="479"/>
        <item x="667"/>
        <item x="484"/>
        <item x="74"/>
        <item x="445"/>
        <item x="491"/>
        <item x="116"/>
        <item x="52"/>
        <item x="414"/>
        <item x="323"/>
        <item x="585"/>
        <item x="324"/>
        <item x="152"/>
        <item x="659"/>
        <item x="372"/>
        <item x="193"/>
        <item x="551"/>
        <item x="673"/>
        <item x="552"/>
        <item x="528"/>
        <item x="666"/>
        <item x="431"/>
        <item x="176"/>
        <item x="184"/>
        <item x="164"/>
        <item x="670"/>
        <item x="568"/>
        <item x="126"/>
        <item x="156"/>
        <item x="497"/>
        <item x="204"/>
        <item x="202"/>
        <item x="275"/>
        <item x="133"/>
        <item x="660"/>
        <item x="454"/>
        <item x="430"/>
        <item x="307"/>
        <item x="614"/>
        <item x="177"/>
        <item x="29"/>
        <item x="120"/>
        <item x="183"/>
        <item x="420"/>
        <item x="221"/>
        <item x="132"/>
        <item x="446"/>
        <item x="296"/>
        <item x="223"/>
        <item x="368"/>
        <item x="602"/>
        <item x="22"/>
        <item x="503"/>
        <item x="398"/>
        <item x="365"/>
        <item x="397"/>
        <item x="395"/>
        <item x="621"/>
        <item x="287"/>
        <item x="478"/>
        <item x="334"/>
        <item x="271"/>
        <item x="166"/>
        <item x="28"/>
        <item x="410"/>
        <item x="134"/>
        <item x="627"/>
        <item x="516"/>
        <item x="669"/>
        <item x="158"/>
        <item x="550"/>
        <item x="144"/>
        <item x="605"/>
        <item x="412"/>
        <item x="3"/>
        <item x="490"/>
        <item x="354"/>
        <item x="145"/>
        <item x="675"/>
        <item x="125"/>
        <item x="465"/>
        <item x="452"/>
        <item x="518"/>
        <item x="509"/>
        <item x="206"/>
        <item x="523"/>
        <item x="375"/>
        <item x="7"/>
        <item x="590"/>
        <item x="61"/>
        <item x="21"/>
        <item x="130"/>
        <item x="196"/>
        <item x="691"/>
        <item x="564"/>
        <item x="146"/>
        <item x="665"/>
        <item x="20"/>
        <item x="356"/>
        <item x="600"/>
        <item x="493"/>
        <item x="317"/>
        <item x="463"/>
        <item x="505"/>
        <item x="606"/>
        <item x="543"/>
        <item x="653"/>
        <item x="553"/>
        <item x="524"/>
        <item x="9"/>
        <item x="345"/>
        <item x="294"/>
        <item x="540"/>
        <item x="575"/>
        <item x="584"/>
        <item x="217"/>
        <item x="434"/>
        <item x="157"/>
        <item x="267"/>
        <item x="383"/>
        <item x="291"/>
        <item x="340"/>
        <item x="347"/>
        <item x="644"/>
        <item x="358"/>
        <item x="278"/>
        <item x="76"/>
        <item x="128"/>
        <item x="632"/>
        <item x="475"/>
        <item x="548"/>
        <item x="352"/>
        <item x="205"/>
        <item x="385"/>
        <item x="222"/>
        <item x="432"/>
        <item x="260"/>
        <item x="589"/>
        <item x="687"/>
        <item x="190"/>
        <item x="492"/>
        <item x="535"/>
        <item x="489"/>
        <item x="471"/>
        <item x="84"/>
        <item x="416"/>
        <item x="579"/>
        <item x="554"/>
        <item x="436"/>
        <item x="583"/>
        <item x="147"/>
        <item x="396"/>
        <item x="248"/>
        <item x="89"/>
        <item x="224"/>
        <item x="578"/>
        <item x="390"/>
        <item x="546"/>
        <item x="366"/>
        <item x="612"/>
        <item x="545"/>
        <item x="46"/>
        <item x="78"/>
        <item x="641"/>
        <item x="289"/>
        <item x="41"/>
        <item x="362"/>
        <item x="181"/>
        <item x="533"/>
        <item x="429"/>
        <item x="567"/>
        <item x="154"/>
        <item x="683"/>
        <item x="495"/>
        <item x="1"/>
        <item x="66"/>
        <item x="577"/>
        <item x="418"/>
        <item x="388"/>
        <item x="236"/>
        <item x="86"/>
        <item x="262"/>
        <item x="635"/>
        <item x="379"/>
        <item x="636"/>
        <item x="150"/>
        <item x="92"/>
        <item x="674"/>
        <item x="94"/>
        <item x="595"/>
        <item x="409"/>
        <item x="77"/>
        <item x="264"/>
        <item x="115"/>
        <item x="611"/>
        <item x="88"/>
        <item x="494"/>
        <item x="79"/>
        <item x="594"/>
        <item x="598"/>
        <item x="283"/>
        <item x="143"/>
        <item x="615"/>
        <item x="330"/>
        <item x="198"/>
        <item x="148"/>
        <item x="44"/>
        <item x="424"/>
        <item x="486"/>
        <item x="103"/>
        <item x="2"/>
        <item x="251"/>
        <item x="216"/>
        <item x="175"/>
        <item x="616"/>
        <item x="608"/>
        <item x="169"/>
        <item x="277"/>
        <item x="458"/>
        <item x="539"/>
        <item x="187"/>
        <item x="230"/>
        <item x="6"/>
        <item x="40"/>
        <item x="31"/>
        <item x="684"/>
        <item x="619"/>
        <item x="447"/>
        <item x="643"/>
        <item x="359"/>
        <item x="250"/>
        <item x="472"/>
        <item x="174"/>
        <item x="626"/>
        <item x="647"/>
        <item x="680"/>
        <item x="234"/>
        <item x="570"/>
        <item x="460"/>
        <item x="481"/>
        <item x="171"/>
        <item x="0"/>
        <item x="541"/>
        <item x="565"/>
        <item x="24"/>
        <item x="163"/>
        <item x="483"/>
        <item x="599"/>
        <item x="25"/>
        <item x="637"/>
        <item x="270"/>
        <item x="90"/>
        <item x="231"/>
        <item x="228"/>
        <item x="100"/>
        <item x="57"/>
        <item x="561"/>
        <item x="225"/>
        <item x="188"/>
        <item x="141"/>
        <item x="638"/>
        <item x="601"/>
        <item x="604"/>
        <item x="241"/>
        <item x="587"/>
        <item x="391"/>
        <item x="466"/>
        <item x="473"/>
        <item x="153"/>
        <item x="249"/>
        <item x="43"/>
        <item x="102"/>
        <item x="360"/>
        <item x="689"/>
        <item x="534"/>
        <item x="668"/>
        <item x="210"/>
        <item x="111"/>
        <item x="101"/>
        <item x="350"/>
        <item x="353"/>
        <item x="336"/>
        <item x="556"/>
        <item x="482"/>
        <item x="12"/>
        <item x="685"/>
        <item x="376"/>
        <item x="402"/>
        <item x="453"/>
        <item x="121"/>
        <item x="661"/>
        <item x="642"/>
        <item x="211"/>
        <item x="168"/>
        <item x="393"/>
        <item x="389"/>
        <item x="361"/>
        <item x="4"/>
        <item x="580"/>
        <item x="219"/>
        <item x="42"/>
        <item x="63"/>
        <item x="293"/>
        <item x="419"/>
        <item x="517"/>
        <item x="557"/>
        <item x="480"/>
        <item x="487"/>
        <item x="676"/>
        <item x="444"/>
        <item x="47"/>
        <item x="26"/>
        <item x="536"/>
        <item x="82"/>
        <item x="303"/>
        <item x="582"/>
        <item x="526"/>
        <item x="18"/>
        <item x="261"/>
        <item x="33"/>
        <item x="399"/>
        <item x="203"/>
        <item x="566"/>
        <item x="651"/>
        <item x="272"/>
        <item x="297"/>
        <item x="13"/>
        <item x="571"/>
        <item x="519"/>
        <item x="662"/>
        <item x="312"/>
        <item x="114"/>
        <item x="427"/>
        <item x="510"/>
        <item x="413"/>
        <item x="329"/>
        <item x="646"/>
        <item x="81"/>
        <item x="192"/>
        <item x="233"/>
        <item x="542"/>
        <item x="48"/>
        <item x="392"/>
        <item x="679"/>
        <item x="374"/>
        <item x="247"/>
        <item x="321"/>
        <item x="58"/>
        <item x="17"/>
        <item x="178"/>
        <item x="654"/>
        <item x="671"/>
        <item x="280"/>
        <item x="693"/>
        <item x="110"/>
        <item x="108"/>
        <item x="529"/>
        <item x="268"/>
        <item x="123"/>
        <item x="273"/>
        <item x="14"/>
        <item x="530"/>
        <item x="603"/>
        <item x="373"/>
        <item x="182"/>
        <item x="69"/>
        <item x="686"/>
        <item x="504"/>
        <item x="631"/>
        <item x="137"/>
        <item x="99"/>
        <item x="378"/>
        <item x="462"/>
        <item x="112"/>
        <item x="160"/>
        <item x="339"/>
        <item x="443"/>
        <item x="682"/>
        <item x="572"/>
        <item x="83"/>
        <item x="544"/>
        <item x="306"/>
        <item x="639"/>
        <item x="407"/>
        <item x="106"/>
        <item x="555"/>
        <item x="73"/>
        <item x="596"/>
        <item x="547"/>
        <item x="140"/>
        <item x="252"/>
        <item x="617"/>
        <item x="513"/>
        <item x="527"/>
        <item x="244"/>
        <item x="50"/>
        <item x="85"/>
        <item x="634"/>
        <item x="457"/>
        <item x="68"/>
        <item x="139"/>
        <item x="64"/>
        <item x="609"/>
        <item x="650"/>
        <item x="423"/>
        <item x="441"/>
        <item x="588"/>
        <item x="245"/>
        <item x="364"/>
        <item x="560"/>
        <item x="377"/>
        <item x="113"/>
        <item x="32"/>
        <item x="318"/>
        <item x="574"/>
        <item x="258"/>
        <item x="282"/>
        <item x="23"/>
        <item x="695"/>
        <item x="218"/>
        <item x="213"/>
        <item x="586"/>
        <item x="511"/>
        <item x="355"/>
        <item x="104"/>
        <item x="433"/>
        <item x="67"/>
        <item x="464"/>
        <item x="537"/>
        <item x="308"/>
        <item x="194"/>
        <item x="326"/>
        <item x="65"/>
        <item x="122"/>
        <item x="477"/>
        <item x="569"/>
        <item x="442"/>
        <item x="71"/>
        <item x="302"/>
        <item x="341"/>
        <item x="371"/>
        <item x="403"/>
        <item x="681"/>
        <item x="142"/>
        <item x="309"/>
        <item x="408"/>
        <item x="131"/>
        <item x="538"/>
        <item x="8"/>
        <item x="279"/>
        <item x="559"/>
        <item x="415"/>
        <item x="107"/>
        <item x="246"/>
        <item x="212"/>
        <item x="500"/>
        <item x="292"/>
        <item x="380"/>
        <item x="138"/>
        <item x="328"/>
        <item x="624"/>
        <item x="508"/>
        <item x="456"/>
        <item x="124"/>
        <item x="467"/>
        <item x="172"/>
        <item x="60"/>
        <item x="633"/>
        <item x="300"/>
        <item x="417"/>
        <item x="274"/>
        <item x="370"/>
        <item x="618"/>
        <item x="199"/>
        <item x="95"/>
        <item x="623"/>
        <item x="645"/>
        <item x="314"/>
        <item x="322"/>
        <item x="269"/>
        <item x="333"/>
        <item x="438"/>
        <item x="387"/>
        <item x="316"/>
        <item x="201"/>
        <item x="620"/>
        <item x="400"/>
        <item x="344"/>
        <item x="622"/>
        <item x="127"/>
        <item x="468"/>
        <item x="496"/>
        <item x="10"/>
        <item x="173"/>
        <item x="401"/>
        <item x="11"/>
        <item x="93"/>
        <item x="266"/>
        <item x="53"/>
        <item x="256"/>
        <item t="default"/>
      </items>
    </pivotField>
    <pivotField showAll="0">
      <items count="11">
        <item m="1" x="7"/>
        <item m="1" x="9"/>
        <item m="1" x="8"/>
        <item m="1" x="6"/>
        <item m="1" x="5"/>
        <item x="0"/>
        <item x="1"/>
        <item x="2"/>
        <item x="3"/>
        <item x="4"/>
        <item t="default"/>
      </items>
    </pivotField>
    <pivotField showAll="0"/>
    <pivotField axis="axisRow" showAll="0">
      <items count="5">
        <item x="1"/>
        <item x="3"/>
        <item x="0"/>
        <item x="2"/>
        <item t="default"/>
      </items>
    </pivotField>
    <pivotField showAll="0"/>
    <pivotField showAll="0"/>
    <pivotField dataField="1" showAll="0"/>
    <pivotField showAll="0"/>
    <pivotField showAll="0"/>
    <pivotField showAll="0"/>
    <pivotField numFmtId="9" showAll="0"/>
    <pivotField numFmtId="1" showAll="0"/>
    <pivotField numFmtId="1" showAll="0"/>
    <pivotField showAll="0">
      <items count="13">
        <item x="1"/>
        <item x="10"/>
        <item x="2"/>
        <item x="0"/>
        <item x="5"/>
        <item x="4"/>
        <item x="8"/>
        <item x="9"/>
        <item x="11"/>
        <item x="3"/>
        <item x="6"/>
        <item x="7"/>
        <item t="default"/>
      </items>
    </pivotField>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5">
    <i>
      <x/>
    </i>
    <i>
      <x v="1"/>
    </i>
    <i>
      <x v="2"/>
    </i>
    <i>
      <x v="3"/>
    </i>
    <i t="grand">
      <x/>
    </i>
  </rowItems>
  <colItems count="1">
    <i/>
  </colItems>
  <dataFields count="1">
    <dataField name="Sum of Profit" fld="7" baseField="0" baseItem="0"/>
  </dataFields>
  <formats count="7">
    <format dxfId="1417">
      <pivotArea outline="0" collapsedLevelsAreSubtotals="1" fieldPosition="0"/>
    </format>
    <format dxfId="1416">
      <pivotArea type="all" dataOnly="0" outline="0" fieldPosition="0"/>
    </format>
    <format dxfId="1415">
      <pivotArea outline="0" collapsedLevelsAreSubtotals="1" fieldPosition="0"/>
    </format>
    <format dxfId="1414">
      <pivotArea field="4" type="button" dataOnly="0" labelOnly="1" outline="0" axis="axisRow" fieldPosition="0"/>
    </format>
    <format dxfId="1413">
      <pivotArea dataOnly="0" labelOnly="1" fieldPosition="0">
        <references count="1">
          <reference field="4" count="0"/>
        </references>
      </pivotArea>
    </format>
    <format dxfId="1412">
      <pivotArea dataOnly="0" labelOnly="1" grandRow="1" outline="0" fieldPosition="0"/>
    </format>
    <format dxfId="14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B18B98-8B84-49EF-8ADA-83CC215CB1DA}" name="PivotTable4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G4:H17" firstHeaderRow="1" firstDataRow="1" firstDataCol="1"/>
  <pivotFields count="19">
    <pivotField showAll="0"/>
    <pivotField axis="axisRow" numFmtId="164" showAll="0">
      <items count="697">
        <item x="39"/>
        <item x="70"/>
        <item x="652"/>
        <item x="507"/>
        <item x="455"/>
        <item x="451"/>
        <item x="593"/>
        <item x="520"/>
        <item x="435"/>
        <item x="607"/>
        <item x="437"/>
        <item x="649"/>
        <item x="295"/>
        <item x="338"/>
        <item x="678"/>
        <item x="532"/>
        <item x="363"/>
        <item x="384"/>
        <item x="656"/>
        <item x="597"/>
        <item x="630"/>
        <item x="87"/>
        <item x="449"/>
        <item x="657"/>
        <item x="558"/>
        <item x="332"/>
        <item x="96"/>
        <item x="80"/>
        <item x="563"/>
        <item x="343"/>
        <item x="690"/>
        <item x="135"/>
        <item x="342"/>
        <item x="16"/>
        <item x="214"/>
        <item x="37"/>
        <item x="227"/>
        <item x="640"/>
        <item x="663"/>
        <item x="34"/>
        <item x="109"/>
        <item x="105"/>
        <item x="242"/>
        <item x="349"/>
        <item x="421"/>
        <item x="119"/>
        <item x="265"/>
        <item x="499"/>
        <item x="694"/>
        <item x="186"/>
        <item x="629"/>
        <item x="281"/>
        <item x="35"/>
        <item x="459"/>
        <item x="394"/>
        <item x="284"/>
        <item x="161"/>
        <item x="658"/>
        <item x="348"/>
        <item x="191"/>
        <item x="226"/>
        <item x="200"/>
        <item x="531"/>
        <item x="461"/>
        <item x="514"/>
        <item x="522"/>
        <item x="331"/>
        <item x="320"/>
        <item x="62"/>
        <item x="304"/>
        <item x="369"/>
        <item x="215"/>
        <item x="255"/>
        <item x="290"/>
        <item x="38"/>
        <item x="220"/>
        <item x="285"/>
        <item x="235"/>
        <item x="239"/>
        <item x="648"/>
        <item x="625"/>
        <item x="197"/>
        <item x="288"/>
        <item x="386"/>
        <item x="405"/>
        <item x="19"/>
        <item x="592"/>
        <item x="180"/>
        <item x="613"/>
        <item x="229"/>
        <item x="305"/>
        <item x="319"/>
        <item x="159"/>
        <item x="591"/>
        <item x="59"/>
        <item x="404"/>
        <item x="179"/>
        <item x="692"/>
        <item x="195"/>
        <item x="476"/>
        <item x="512"/>
        <item x="232"/>
        <item x="448"/>
        <item x="237"/>
        <item x="243"/>
        <item x="30"/>
        <item x="346"/>
        <item x="581"/>
        <item x="440"/>
        <item x="655"/>
        <item x="501"/>
        <item x="406"/>
        <item x="167"/>
        <item x="428"/>
        <item x="506"/>
        <item x="411"/>
        <item x="97"/>
        <item x="55"/>
        <item x="5"/>
        <item x="54"/>
        <item x="240"/>
        <item x="299"/>
        <item x="672"/>
        <item x="56"/>
        <item x="254"/>
        <item x="335"/>
        <item x="189"/>
        <item x="162"/>
        <item x="469"/>
        <item x="253"/>
        <item x="129"/>
        <item x="298"/>
        <item x="45"/>
        <item x="27"/>
        <item x="98"/>
        <item x="521"/>
        <item x="425"/>
        <item x="426"/>
        <item x="677"/>
        <item x="91"/>
        <item x="49"/>
        <item x="325"/>
        <item x="259"/>
        <item x="238"/>
        <item x="36"/>
        <item x="470"/>
        <item x="664"/>
        <item x="313"/>
        <item x="498"/>
        <item x="573"/>
        <item x="576"/>
        <item x="488"/>
        <item x="51"/>
        <item x="208"/>
        <item x="502"/>
        <item x="165"/>
        <item x="170"/>
        <item x="381"/>
        <item x="525"/>
        <item x="310"/>
        <item x="311"/>
        <item x="337"/>
        <item x="209"/>
        <item x="327"/>
        <item x="610"/>
        <item x="263"/>
        <item x="15"/>
        <item x="315"/>
        <item x="357"/>
        <item x="117"/>
        <item x="75"/>
        <item x="439"/>
        <item x="549"/>
        <item x="118"/>
        <item x="562"/>
        <item x="688"/>
        <item x="185"/>
        <item x="474"/>
        <item x="351"/>
        <item x="422"/>
        <item x="450"/>
        <item x="151"/>
        <item x="382"/>
        <item x="207"/>
        <item x="257"/>
        <item x="149"/>
        <item x="136"/>
        <item x="276"/>
        <item x="515"/>
        <item x="301"/>
        <item x="155"/>
        <item x="286"/>
        <item x="485"/>
        <item x="628"/>
        <item x="72"/>
        <item x="367"/>
        <item x="479"/>
        <item x="667"/>
        <item x="484"/>
        <item x="74"/>
        <item x="445"/>
        <item x="491"/>
        <item x="116"/>
        <item x="52"/>
        <item x="414"/>
        <item x="323"/>
        <item x="585"/>
        <item x="324"/>
        <item x="152"/>
        <item x="659"/>
        <item x="372"/>
        <item x="193"/>
        <item x="551"/>
        <item x="673"/>
        <item x="552"/>
        <item x="528"/>
        <item x="666"/>
        <item x="431"/>
        <item x="176"/>
        <item x="184"/>
        <item x="164"/>
        <item x="670"/>
        <item x="568"/>
        <item x="126"/>
        <item x="156"/>
        <item x="497"/>
        <item x="204"/>
        <item x="202"/>
        <item x="275"/>
        <item x="133"/>
        <item x="660"/>
        <item x="454"/>
        <item x="430"/>
        <item x="307"/>
        <item x="614"/>
        <item x="177"/>
        <item x="29"/>
        <item x="120"/>
        <item x="183"/>
        <item x="420"/>
        <item x="221"/>
        <item x="132"/>
        <item x="446"/>
        <item x="296"/>
        <item x="223"/>
        <item x="368"/>
        <item x="602"/>
        <item x="22"/>
        <item x="503"/>
        <item x="398"/>
        <item x="365"/>
        <item x="397"/>
        <item x="395"/>
        <item x="621"/>
        <item x="287"/>
        <item x="478"/>
        <item x="334"/>
        <item x="271"/>
        <item x="166"/>
        <item x="28"/>
        <item x="410"/>
        <item x="134"/>
        <item x="627"/>
        <item x="516"/>
        <item x="669"/>
        <item x="158"/>
        <item x="550"/>
        <item x="144"/>
        <item x="605"/>
        <item x="412"/>
        <item x="3"/>
        <item x="490"/>
        <item x="354"/>
        <item x="145"/>
        <item x="675"/>
        <item x="125"/>
        <item x="465"/>
        <item x="452"/>
        <item x="518"/>
        <item x="509"/>
        <item x="206"/>
        <item x="523"/>
        <item x="375"/>
        <item x="7"/>
        <item x="590"/>
        <item x="61"/>
        <item x="21"/>
        <item x="130"/>
        <item x="196"/>
        <item x="691"/>
        <item x="564"/>
        <item x="146"/>
        <item x="665"/>
        <item x="20"/>
        <item x="356"/>
        <item x="600"/>
        <item x="493"/>
        <item x="317"/>
        <item x="463"/>
        <item x="505"/>
        <item x="606"/>
        <item x="543"/>
        <item x="653"/>
        <item x="553"/>
        <item x="524"/>
        <item x="9"/>
        <item x="345"/>
        <item x="294"/>
        <item x="540"/>
        <item x="575"/>
        <item x="584"/>
        <item x="217"/>
        <item x="434"/>
        <item x="157"/>
        <item x="267"/>
        <item x="383"/>
        <item x="291"/>
        <item x="340"/>
        <item x="347"/>
        <item x="644"/>
        <item x="358"/>
        <item x="278"/>
        <item x="76"/>
        <item x="128"/>
        <item x="632"/>
        <item x="475"/>
        <item x="548"/>
        <item x="352"/>
        <item x="205"/>
        <item x="385"/>
        <item x="222"/>
        <item x="432"/>
        <item x="260"/>
        <item x="589"/>
        <item x="687"/>
        <item x="190"/>
        <item x="492"/>
        <item x="535"/>
        <item x="489"/>
        <item x="471"/>
        <item x="84"/>
        <item x="416"/>
        <item x="579"/>
        <item x="554"/>
        <item x="436"/>
        <item x="583"/>
        <item x="147"/>
        <item x="396"/>
        <item x="248"/>
        <item x="89"/>
        <item x="224"/>
        <item x="578"/>
        <item x="390"/>
        <item x="546"/>
        <item x="366"/>
        <item x="612"/>
        <item x="545"/>
        <item x="46"/>
        <item x="78"/>
        <item x="641"/>
        <item x="289"/>
        <item x="41"/>
        <item x="362"/>
        <item x="181"/>
        <item x="533"/>
        <item x="429"/>
        <item x="567"/>
        <item x="154"/>
        <item x="683"/>
        <item x="495"/>
        <item x="1"/>
        <item x="66"/>
        <item x="577"/>
        <item x="418"/>
        <item x="388"/>
        <item x="236"/>
        <item x="86"/>
        <item x="262"/>
        <item x="635"/>
        <item x="379"/>
        <item x="636"/>
        <item x="150"/>
        <item x="92"/>
        <item x="674"/>
        <item x="94"/>
        <item x="595"/>
        <item x="409"/>
        <item x="77"/>
        <item x="264"/>
        <item x="115"/>
        <item x="611"/>
        <item x="88"/>
        <item x="494"/>
        <item x="79"/>
        <item x="594"/>
        <item x="598"/>
        <item x="283"/>
        <item x="143"/>
        <item x="615"/>
        <item x="330"/>
        <item x="198"/>
        <item x="148"/>
        <item x="44"/>
        <item x="424"/>
        <item x="486"/>
        <item x="103"/>
        <item x="2"/>
        <item x="251"/>
        <item x="216"/>
        <item x="175"/>
        <item x="616"/>
        <item x="608"/>
        <item x="169"/>
        <item x="277"/>
        <item x="458"/>
        <item x="539"/>
        <item x="187"/>
        <item x="230"/>
        <item x="6"/>
        <item x="40"/>
        <item x="31"/>
        <item x="684"/>
        <item x="619"/>
        <item x="447"/>
        <item x="643"/>
        <item x="359"/>
        <item x="250"/>
        <item x="472"/>
        <item x="174"/>
        <item x="626"/>
        <item x="647"/>
        <item x="680"/>
        <item x="234"/>
        <item x="570"/>
        <item x="460"/>
        <item x="481"/>
        <item x="171"/>
        <item x="0"/>
        <item x="541"/>
        <item x="565"/>
        <item x="24"/>
        <item x="163"/>
        <item x="483"/>
        <item x="599"/>
        <item x="25"/>
        <item x="637"/>
        <item x="270"/>
        <item x="90"/>
        <item x="231"/>
        <item x="228"/>
        <item x="100"/>
        <item x="57"/>
        <item x="561"/>
        <item x="225"/>
        <item x="188"/>
        <item x="141"/>
        <item x="638"/>
        <item x="601"/>
        <item x="604"/>
        <item x="241"/>
        <item x="587"/>
        <item x="391"/>
        <item x="466"/>
        <item x="473"/>
        <item x="153"/>
        <item x="249"/>
        <item x="43"/>
        <item x="102"/>
        <item x="360"/>
        <item x="689"/>
        <item x="534"/>
        <item x="668"/>
        <item x="210"/>
        <item x="111"/>
        <item x="101"/>
        <item x="350"/>
        <item x="353"/>
        <item x="336"/>
        <item x="556"/>
        <item x="482"/>
        <item x="12"/>
        <item x="685"/>
        <item x="376"/>
        <item x="402"/>
        <item x="453"/>
        <item x="121"/>
        <item x="661"/>
        <item x="642"/>
        <item x="211"/>
        <item x="168"/>
        <item x="393"/>
        <item x="389"/>
        <item x="361"/>
        <item x="4"/>
        <item x="580"/>
        <item x="219"/>
        <item x="42"/>
        <item x="63"/>
        <item x="293"/>
        <item x="419"/>
        <item x="517"/>
        <item x="557"/>
        <item x="480"/>
        <item x="487"/>
        <item x="676"/>
        <item x="444"/>
        <item x="47"/>
        <item x="26"/>
        <item x="536"/>
        <item x="82"/>
        <item x="303"/>
        <item x="582"/>
        <item x="526"/>
        <item x="18"/>
        <item x="261"/>
        <item x="33"/>
        <item x="399"/>
        <item x="203"/>
        <item x="566"/>
        <item x="651"/>
        <item x="272"/>
        <item x="297"/>
        <item x="13"/>
        <item x="571"/>
        <item x="519"/>
        <item x="662"/>
        <item x="312"/>
        <item x="114"/>
        <item x="427"/>
        <item x="510"/>
        <item x="413"/>
        <item x="329"/>
        <item x="646"/>
        <item x="81"/>
        <item x="192"/>
        <item x="233"/>
        <item x="542"/>
        <item x="48"/>
        <item x="392"/>
        <item x="679"/>
        <item x="374"/>
        <item x="247"/>
        <item x="321"/>
        <item x="58"/>
        <item x="17"/>
        <item x="178"/>
        <item x="654"/>
        <item x="671"/>
        <item x="280"/>
        <item x="693"/>
        <item x="110"/>
        <item x="108"/>
        <item x="529"/>
        <item x="268"/>
        <item x="123"/>
        <item x="273"/>
        <item x="14"/>
        <item x="530"/>
        <item x="603"/>
        <item x="373"/>
        <item x="182"/>
        <item x="69"/>
        <item x="686"/>
        <item x="504"/>
        <item x="631"/>
        <item x="137"/>
        <item x="99"/>
        <item x="378"/>
        <item x="462"/>
        <item x="112"/>
        <item x="160"/>
        <item x="339"/>
        <item x="443"/>
        <item x="682"/>
        <item x="572"/>
        <item x="83"/>
        <item x="544"/>
        <item x="306"/>
        <item x="639"/>
        <item x="407"/>
        <item x="106"/>
        <item x="555"/>
        <item x="73"/>
        <item x="596"/>
        <item x="547"/>
        <item x="140"/>
        <item x="252"/>
        <item x="617"/>
        <item x="513"/>
        <item x="527"/>
        <item x="244"/>
        <item x="50"/>
        <item x="85"/>
        <item x="634"/>
        <item x="457"/>
        <item x="68"/>
        <item x="139"/>
        <item x="64"/>
        <item x="609"/>
        <item x="650"/>
        <item x="423"/>
        <item x="441"/>
        <item x="588"/>
        <item x="245"/>
        <item x="364"/>
        <item x="560"/>
        <item x="377"/>
        <item x="113"/>
        <item x="32"/>
        <item x="318"/>
        <item x="574"/>
        <item x="258"/>
        <item x="282"/>
        <item x="23"/>
        <item x="695"/>
        <item x="218"/>
        <item x="213"/>
        <item x="586"/>
        <item x="511"/>
        <item x="355"/>
        <item x="104"/>
        <item x="433"/>
        <item x="67"/>
        <item x="464"/>
        <item x="537"/>
        <item x="308"/>
        <item x="194"/>
        <item x="326"/>
        <item x="65"/>
        <item x="122"/>
        <item x="477"/>
        <item x="569"/>
        <item x="442"/>
        <item x="71"/>
        <item x="302"/>
        <item x="341"/>
        <item x="371"/>
        <item x="403"/>
        <item x="681"/>
        <item x="142"/>
        <item x="309"/>
        <item x="408"/>
        <item x="131"/>
        <item x="538"/>
        <item x="8"/>
        <item x="279"/>
        <item x="559"/>
        <item x="415"/>
        <item x="107"/>
        <item x="246"/>
        <item x="212"/>
        <item x="500"/>
        <item x="292"/>
        <item x="380"/>
        <item x="138"/>
        <item x="328"/>
        <item x="624"/>
        <item x="508"/>
        <item x="456"/>
        <item x="124"/>
        <item x="467"/>
        <item x="172"/>
        <item x="60"/>
        <item x="633"/>
        <item x="300"/>
        <item x="417"/>
        <item x="274"/>
        <item x="370"/>
        <item x="618"/>
        <item x="199"/>
        <item x="95"/>
        <item x="623"/>
        <item x="645"/>
        <item x="314"/>
        <item x="322"/>
        <item x="269"/>
        <item x="333"/>
        <item x="438"/>
        <item x="387"/>
        <item x="316"/>
        <item x="201"/>
        <item x="620"/>
        <item x="400"/>
        <item x="344"/>
        <item x="622"/>
        <item x="127"/>
        <item x="468"/>
        <item x="496"/>
        <item x="10"/>
        <item x="173"/>
        <item x="401"/>
        <item x="11"/>
        <item x="93"/>
        <item x="266"/>
        <item x="53"/>
        <item x="256"/>
        <item t="default"/>
      </items>
    </pivotField>
    <pivotField showAll="0"/>
    <pivotField showAll="0"/>
    <pivotField showAll="0"/>
    <pivotField showAll="0"/>
    <pivotField showAll="0"/>
    <pivotField showAll="0"/>
    <pivotField showAll="0"/>
    <pivotField showAll="0"/>
    <pivotField showAll="0"/>
    <pivotField dataField="1" numFmtId="9" showAll="0"/>
    <pivotField numFmtId="1" showAll="0"/>
    <pivotField numFmtId="1" showAll="0"/>
    <pivotField showAll="0">
      <items count="13">
        <item x="1"/>
        <item x="10"/>
        <item x="2"/>
        <item x="0"/>
        <item x="5"/>
        <item x="4"/>
        <item x="8"/>
        <item x="9"/>
        <item x="11"/>
        <item x="3"/>
        <item x="6"/>
        <item x="7"/>
        <item t="default"/>
      </items>
    </pivotField>
    <pivotField showAll="0">
      <items count="3">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6"/>
    <field x="1"/>
  </rowFields>
  <rowItems count="13">
    <i>
      <x v="1"/>
    </i>
    <i>
      <x v="2"/>
    </i>
    <i>
      <x v="3"/>
    </i>
    <i>
      <x v="4"/>
    </i>
    <i>
      <x v="5"/>
    </i>
    <i>
      <x v="6"/>
    </i>
    <i>
      <x v="7"/>
    </i>
    <i>
      <x v="8"/>
    </i>
    <i>
      <x v="9"/>
    </i>
    <i>
      <x v="10"/>
    </i>
    <i>
      <x v="11"/>
    </i>
    <i>
      <x v="12"/>
    </i>
    <i t="grand">
      <x/>
    </i>
  </rowItems>
  <colItems count="1">
    <i/>
  </colItems>
  <dataFields count="1">
    <dataField name="Average of Profit Margin %" fld="11" subtotal="average" baseField="0" baseItem="0" numFmtId="9"/>
  </dataFields>
  <formats count="12">
    <format dxfId="1429">
      <pivotArea type="all" dataOnly="0" outline="0" fieldPosition="0"/>
    </format>
    <format dxfId="1428">
      <pivotArea outline="0" collapsedLevelsAreSubtotals="1" fieldPosition="0"/>
    </format>
    <format dxfId="1427">
      <pivotArea field="16" type="button" dataOnly="0" labelOnly="1" outline="0" axis="axisRow" fieldPosition="0"/>
    </format>
    <format dxfId="1426">
      <pivotArea dataOnly="0" labelOnly="1" fieldPosition="0">
        <references count="1">
          <reference field="16" count="12">
            <x v="1"/>
            <x v="2"/>
            <x v="3"/>
            <x v="4"/>
            <x v="5"/>
            <x v="6"/>
            <x v="7"/>
            <x v="8"/>
            <x v="9"/>
            <x v="10"/>
            <x v="11"/>
            <x v="12"/>
          </reference>
        </references>
      </pivotArea>
    </format>
    <format dxfId="1425">
      <pivotArea dataOnly="0" labelOnly="1" grandRow="1" outline="0" fieldPosition="0"/>
    </format>
    <format dxfId="1424">
      <pivotArea dataOnly="0" labelOnly="1" outline="0" axis="axisValues" fieldPosition="0"/>
    </format>
    <format dxfId="1423">
      <pivotArea type="all" dataOnly="0" outline="0" fieldPosition="0"/>
    </format>
    <format dxfId="1422">
      <pivotArea outline="0" collapsedLevelsAreSubtotals="1" fieldPosition="0"/>
    </format>
    <format dxfId="1421">
      <pivotArea field="16" type="button" dataOnly="0" labelOnly="1" outline="0" axis="axisRow" fieldPosition="0"/>
    </format>
    <format dxfId="1420">
      <pivotArea dataOnly="0" labelOnly="1" fieldPosition="0">
        <references count="1">
          <reference field="16" count="12">
            <x v="1"/>
            <x v="2"/>
            <x v="3"/>
            <x v="4"/>
            <x v="5"/>
            <x v="6"/>
            <x v="7"/>
            <x v="8"/>
            <x v="9"/>
            <x v="10"/>
            <x v="11"/>
            <x v="12"/>
          </reference>
        </references>
      </pivotArea>
    </format>
    <format dxfId="1419">
      <pivotArea dataOnly="0" labelOnly="1" grandRow="1" outline="0" fieldPosition="0"/>
    </format>
    <format dxfId="1418">
      <pivotArea dataOnly="0" labelOnly="1" outline="0" axis="axisValues" fieldPosition="0"/>
    </format>
  </format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C70818-1A95-4F88-9916-AA93E2C8C581}" name="PivotTable4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D4:E17" firstHeaderRow="1" firstDataRow="1" firstDataCol="1"/>
  <pivotFields count="19">
    <pivotField showAll="0"/>
    <pivotField axis="axisRow" numFmtId="164" showAll="0">
      <items count="697">
        <item x="39"/>
        <item x="70"/>
        <item x="652"/>
        <item x="507"/>
        <item x="455"/>
        <item x="451"/>
        <item x="593"/>
        <item x="520"/>
        <item x="435"/>
        <item x="607"/>
        <item x="437"/>
        <item x="649"/>
        <item x="295"/>
        <item x="338"/>
        <item x="678"/>
        <item x="532"/>
        <item x="363"/>
        <item x="384"/>
        <item x="656"/>
        <item x="597"/>
        <item x="630"/>
        <item x="87"/>
        <item x="449"/>
        <item x="657"/>
        <item x="558"/>
        <item x="332"/>
        <item x="96"/>
        <item x="80"/>
        <item x="563"/>
        <item x="343"/>
        <item x="690"/>
        <item x="135"/>
        <item x="342"/>
        <item x="16"/>
        <item x="214"/>
        <item x="37"/>
        <item x="227"/>
        <item x="640"/>
        <item x="663"/>
        <item x="34"/>
        <item x="109"/>
        <item x="105"/>
        <item x="242"/>
        <item x="349"/>
        <item x="421"/>
        <item x="119"/>
        <item x="265"/>
        <item x="499"/>
        <item x="694"/>
        <item x="186"/>
        <item x="629"/>
        <item x="281"/>
        <item x="35"/>
        <item x="459"/>
        <item x="394"/>
        <item x="284"/>
        <item x="161"/>
        <item x="658"/>
        <item x="348"/>
        <item x="191"/>
        <item x="226"/>
        <item x="200"/>
        <item x="531"/>
        <item x="461"/>
        <item x="514"/>
        <item x="522"/>
        <item x="331"/>
        <item x="320"/>
        <item x="62"/>
        <item x="304"/>
        <item x="369"/>
        <item x="215"/>
        <item x="255"/>
        <item x="290"/>
        <item x="38"/>
        <item x="220"/>
        <item x="285"/>
        <item x="235"/>
        <item x="239"/>
        <item x="648"/>
        <item x="625"/>
        <item x="197"/>
        <item x="288"/>
        <item x="386"/>
        <item x="405"/>
        <item x="19"/>
        <item x="592"/>
        <item x="180"/>
        <item x="613"/>
        <item x="229"/>
        <item x="305"/>
        <item x="319"/>
        <item x="159"/>
        <item x="591"/>
        <item x="59"/>
        <item x="404"/>
        <item x="179"/>
        <item x="692"/>
        <item x="195"/>
        <item x="476"/>
        <item x="512"/>
        <item x="232"/>
        <item x="448"/>
        <item x="237"/>
        <item x="243"/>
        <item x="30"/>
        <item x="346"/>
        <item x="581"/>
        <item x="440"/>
        <item x="655"/>
        <item x="501"/>
        <item x="406"/>
        <item x="167"/>
        <item x="428"/>
        <item x="506"/>
        <item x="411"/>
        <item x="97"/>
        <item x="55"/>
        <item x="5"/>
        <item x="54"/>
        <item x="240"/>
        <item x="299"/>
        <item x="672"/>
        <item x="56"/>
        <item x="254"/>
        <item x="335"/>
        <item x="189"/>
        <item x="162"/>
        <item x="469"/>
        <item x="253"/>
        <item x="129"/>
        <item x="298"/>
        <item x="45"/>
        <item x="27"/>
        <item x="98"/>
        <item x="521"/>
        <item x="425"/>
        <item x="426"/>
        <item x="677"/>
        <item x="91"/>
        <item x="49"/>
        <item x="325"/>
        <item x="259"/>
        <item x="238"/>
        <item x="36"/>
        <item x="470"/>
        <item x="664"/>
        <item x="313"/>
        <item x="498"/>
        <item x="573"/>
        <item x="576"/>
        <item x="488"/>
        <item x="51"/>
        <item x="208"/>
        <item x="502"/>
        <item x="165"/>
        <item x="170"/>
        <item x="381"/>
        <item x="525"/>
        <item x="310"/>
        <item x="311"/>
        <item x="337"/>
        <item x="209"/>
        <item x="327"/>
        <item x="610"/>
        <item x="263"/>
        <item x="15"/>
        <item x="315"/>
        <item x="357"/>
        <item x="117"/>
        <item x="75"/>
        <item x="439"/>
        <item x="549"/>
        <item x="118"/>
        <item x="562"/>
        <item x="688"/>
        <item x="185"/>
        <item x="474"/>
        <item x="351"/>
        <item x="422"/>
        <item x="450"/>
        <item x="151"/>
        <item x="382"/>
        <item x="207"/>
        <item x="257"/>
        <item x="149"/>
        <item x="136"/>
        <item x="276"/>
        <item x="515"/>
        <item x="301"/>
        <item x="155"/>
        <item x="286"/>
        <item x="485"/>
        <item x="628"/>
        <item x="72"/>
        <item x="367"/>
        <item x="479"/>
        <item x="667"/>
        <item x="484"/>
        <item x="74"/>
        <item x="445"/>
        <item x="491"/>
        <item x="116"/>
        <item x="52"/>
        <item x="414"/>
        <item x="323"/>
        <item x="585"/>
        <item x="324"/>
        <item x="152"/>
        <item x="659"/>
        <item x="372"/>
        <item x="193"/>
        <item x="551"/>
        <item x="673"/>
        <item x="552"/>
        <item x="528"/>
        <item x="666"/>
        <item x="431"/>
        <item x="176"/>
        <item x="184"/>
        <item x="164"/>
        <item x="670"/>
        <item x="568"/>
        <item x="126"/>
        <item x="156"/>
        <item x="497"/>
        <item x="204"/>
        <item x="202"/>
        <item x="275"/>
        <item x="133"/>
        <item x="660"/>
        <item x="454"/>
        <item x="430"/>
        <item x="307"/>
        <item x="614"/>
        <item x="177"/>
        <item x="29"/>
        <item x="120"/>
        <item x="183"/>
        <item x="420"/>
        <item x="221"/>
        <item x="132"/>
        <item x="446"/>
        <item x="296"/>
        <item x="223"/>
        <item x="368"/>
        <item x="602"/>
        <item x="22"/>
        <item x="503"/>
        <item x="398"/>
        <item x="365"/>
        <item x="397"/>
        <item x="395"/>
        <item x="621"/>
        <item x="287"/>
        <item x="478"/>
        <item x="334"/>
        <item x="271"/>
        <item x="166"/>
        <item x="28"/>
        <item x="410"/>
        <item x="134"/>
        <item x="627"/>
        <item x="516"/>
        <item x="669"/>
        <item x="158"/>
        <item x="550"/>
        <item x="144"/>
        <item x="605"/>
        <item x="412"/>
        <item x="3"/>
        <item x="490"/>
        <item x="354"/>
        <item x="145"/>
        <item x="675"/>
        <item x="125"/>
        <item x="465"/>
        <item x="452"/>
        <item x="518"/>
        <item x="509"/>
        <item x="206"/>
        <item x="523"/>
        <item x="375"/>
        <item x="7"/>
        <item x="590"/>
        <item x="61"/>
        <item x="21"/>
        <item x="130"/>
        <item x="196"/>
        <item x="691"/>
        <item x="564"/>
        <item x="146"/>
        <item x="665"/>
        <item x="20"/>
        <item x="356"/>
        <item x="600"/>
        <item x="493"/>
        <item x="317"/>
        <item x="463"/>
        <item x="505"/>
        <item x="606"/>
        <item x="543"/>
        <item x="653"/>
        <item x="553"/>
        <item x="524"/>
        <item x="9"/>
        <item x="345"/>
        <item x="294"/>
        <item x="540"/>
        <item x="575"/>
        <item x="584"/>
        <item x="217"/>
        <item x="434"/>
        <item x="157"/>
        <item x="267"/>
        <item x="383"/>
        <item x="291"/>
        <item x="340"/>
        <item x="347"/>
        <item x="644"/>
        <item x="358"/>
        <item x="278"/>
        <item x="76"/>
        <item x="128"/>
        <item x="632"/>
        <item x="475"/>
        <item x="548"/>
        <item x="352"/>
        <item x="205"/>
        <item x="385"/>
        <item x="222"/>
        <item x="432"/>
        <item x="260"/>
        <item x="589"/>
        <item x="687"/>
        <item x="190"/>
        <item x="492"/>
        <item x="535"/>
        <item x="489"/>
        <item x="471"/>
        <item x="84"/>
        <item x="416"/>
        <item x="579"/>
        <item x="554"/>
        <item x="436"/>
        <item x="583"/>
        <item x="147"/>
        <item x="396"/>
        <item x="248"/>
        <item x="89"/>
        <item x="224"/>
        <item x="578"/>
        <item x="390"/>
        <item x="546"/>
        <item x="366"/>
        <item x="612"/>
        <item x="545"/>
        <item x="46"/>
        <item x="78"/>
        <item x="641"/>
        <item x="289"/>
        <item x="41"/>
        <item x="362"/>
        <item x="181"/>
        <item x="533"/>
        <item x="429"/>
        <item x="567"/>
        <item x="154"/>
        <item x="683"/>
        <item x="495"/>
        <item x="1"/>
        <item x="66"/>
        <item x="577"/>
        <item x="418"/>
        <item x="388"/>
        <item x="236"/>
        <item x="86"/>
        <item x="262"/>
        <item x="635"/>
        <item x="379"/>
        <item x="636"/>
        <item x="150"/>
        <item x="92"/>
        <item x="674"/>
        <item x="94"/>
        <item x="595"/>
        <item x="409"/>
        <item x="77"/>
        <item x="264"/>
        <item x="115"/>
        <item x="611"/>
        <item x="88"/>
        <item x="494"/>
        <item x="79"/>
        <item x="594"/>
        <item x="598"/>
        <item x="283"/>
        <item x="143"/>
        <item x="615"/>
        <item x="330"/>
        <item x="198"/>
        <item x="148"/>
        <item x="44"/>
        <item x="424"/>
        <item x="486"/>
        <item x="103"/>
        <item x="2"/>
        <item x="251"/>
        <item x="216"/>
        <item x="175"/>
        <item x="616"/>
        <item x="608"/>
        <item x="169"/>
        <item x="277"/>
        <item x="458"/>
        <item x="539"/>
        <item x="187"/>
        <item x="230"/>
        <item x="6"/>
        <item x="40"/>
        <item x="31"/>
        <item x="684"/>
        <item x="619"/>
        <item x="447"/>
        <item x="643"/>
        <item x="359"/>
        <item x="250"/>
        <item x="472"/>
        <item x="174"/>
        <item x="626"/>
        <item x="647"/>
        <item x="680"/>
        <item x="234"/>
        <item x="570"/>
        <item x="460"/>
        <item x="481"/>
        <item x="171"/>
        <item x="0"/>
        <item x="541"/>
        <item x="565"/>
        <item x="24"/>
        <item x="163"/>
        <item x="483"/>
        <item x="599"/>
        <item x="25"/>
        <item x="637"/>
        <item x="270"/>
        <item x="90"/>
        <item x="231"/>
        <item x="228"/>
        <item x="100"/>
        <item x="57"/>
        <item x="561"/>
        <item x="225"/>
        <item x="188"/>
        <item x="141"/>
        <item x="638"/>
        <item x="601"/>
        <item x="604"/>
        <item x="241"/>
        <item x="587"/>
        <item x="391"/>
        <item x="466"/>
        <item x="473"/>
        <item x="153"/>
        <item x="249"/>
        <item x="43"/>
        <item x="102"/>
        <item x="360"/>
        <item x="689"/>
        <item x="534"/>
        <item x="668"/>
        <item x="210"/>
        <item x="111"/>
        <item x="101"/>
        <item x="350"/>
        <item x="353"/>
        <item x="336"/>
        <item x="556"/>
        <item x="482"/>
        <item x="12"/>
        <item x="685"/>
        <item x="376"/>
        <item x="402"/>
        <item x="453"/>
        <item x="121"/>
        <item x="661"/>
        <item x="642"/>
        <item x="211"/>
        <item x="168"/>
        <item x="393"/>
        <item x="389"/>
        <item x="361"/>
        <item x="4"/>
        <item x="580"/>
        <item x="219"/>
        <item x="42"/>
        <item x="63"/>
        <item x="293"/>
        <item x="419"/>
        <item x="517"/>
        <item x="557"/>
        <item x="480"/>
        <item x="487"/>
        <item x="676"/>
        <item x="444"/>
        <item x="47"/>
        <item x="26"/>
        <item x="536"/>
        <item x="82"/>
        <item x="303"/>
        <item x="582"/>
        <item x="526"/>
        <item x="18"/>
        <item x="261"/>
        <item x="33"/>
        <item x="399"/>
        <item x="203"/>
        <item x="566"/>
        <item x="651"/>
        <item x="272"/>
        <item x="297"/>
        <item x="13"/>
        <item x="571"/>
        <item x="519"/>
        <item x="662"/>
        <item x="312"/>
        <item x="114"/>
        <item x="427"/>
        <item x="510"/>
        <item x="413"/>
        <item x="329"/>
        <item x="646"/>
        <item x="81"/>
        <item x="192"/>
        <item x="233"/>
        <item x="542"/>
        <item x="48"/>
        <item x="392"/>
        <item x="679"/>
        <item x="374"/>
        <item x="247"/>
        <item x="321"/>
        <item x="58"/>
        <item x="17"/>
        <item x="178"/>
        <item x="654"/>
        <item x="671"/>
        <item x="280"/>
        <item x="693"/>
        <item x="110"/>
        <item x="108"/>
        <item x="529"/>
        <item x="268"/>
        <item x="123"/>
        <item x="273"/>
        <item x="14"/>
        <item x="530"/>
        <item x="603"/>
        <item x="373"/>
        <item x="182"/>
        <item x="69"/>
        <item x="686"/>
        <item x="504"/>
        <item x="631"/>
        <item x="137"/>
        <item x="99"/>
        <item x="378"/>
        <item x="462"/>
        <item x="112"/>
        <item x="160"/>
        <item x="339"/>
        <item x="443"/>
        <item x="682"/>
        <item x="572"/>
        <item x="83"/>
        <item x="544"/>
        <item x="306"/>
        <item x="639"/>
        <item x="407"/>
        <item x="106"/>
        <item x="555"/>
        <item x="73"/>
        <item x="596"/>
        <item x="547"/>
        <item x="140"/>
        <item x="252"/>
        <item x="617"/>
        <item x="513"/>
        <item x="527"/>
        <item x="244"/>
        <item x="50"/>
        <item x="85"/>
        <item x="634"/>
        <item x="457"/>
        <item x="68"/>
        <item x="139"/>
        <item x="64"/>
        <item x="609"/>
        <item x="650"/>
        <item x="423"/>
        <item x="441"/>
        <item x="588"/>
        <item x="245"/>
        <item x="364"/>
        <item x="560"/>
        <item x="377"/>
        <item x="113"/>
        <item x="32"/>
        <item x="318"/>
        <item x="574"/>
        <item x="258"/>
        <item x="282"/>
        <item x="23"/>
        <item x="695"/>
        <item x="218"/>
        <item x="213"/>
        <item x="586"/>
        <item x="511"/>
        <item x="355"/>
        <item x="104"/>
        <item x="433"/>
        <item x="67"/>
        <item x="464"/>
        <item x="537"/>
        <item x="308"/>
        <item x="194"/>
        <item x="326"/>
        <item x="65"/>
        <item x="122"/>
        <item x="477"/>
        <item x="569"/>
        <item x="442"/>
        <item x="71"/>
        <item x="302"/>
        <item x="341"/>
        <item x="371"/>
        <item x="403"/>
        <item x="681"/>
        <item x="142"/>
        <item x="309"/>
        <item x="408"/>
        <item x="131"/>
        <item x="538"/>
        <item x="8"/>
        <item x="279"/>
        <item x="559"/>
        <item x="415"/>
        <item x="107"/>
        <item x="246"/>
        <item x="212"/>
        <item x="500"/>
        <item x="292"/>
        <item x="380"/>
        <item x="138"/>
        <item x="328"/>
        <item x="624"/>
        <item x="508"/>
        <item x="456"/>
        <item x="124"/>
        <item x="467"/>
        <item x="172"/>
        <item x="60"/>
        <item x="633"/>
        <item x="300"/>
        <item x="417"/>
        <item x="274"/>
        <item x="370"/>
        <item x="618"/>
        <item x="199"/>
        <item x="95"/>
        <item x="623"/>
        <item x="645"/>
        <item x="314"/>
        <item x="322"/>
        <item x="269"/>
        <item x="333"/>
        <item x="438"/>
        <item x="387"/>
        <item x="316"/>
        <item x="201"/>
        <item x="620"/>
        <item x="400"/>
        <item x="344"/>
        <item x="622"/>
        <item x="127"/>
        <item x="468"/>
        <item x="496"/>
        <item x="10"/>
        <item x="173"/>
        <item x="401"/>
        <item x="11"/>
        <item x="93"/>
        <item x="266"/>
        <item x="53"/>
        <item x="256"/>
        <item t="default"/>
      </items>
    </pivotField>
    <pivotField showAll="0"/>
    <pivotField showAll="0"/>
    <pivotField showAll="0"/>
    <pivotField showAll="0"/>
    <pivotField showAll="0"/>
    <pivotField dataField="1" showAll="0"/>
    <pivotField showAll="0"/>
    <pivotField showAll="0"/>
    <pivotField showAll="0"/>
    <pivotField numFmtId="9" showAll="0"/>
    <pivotField numFmtId="1" showAll="0"/>
    <pivotField numFmtId="1" showAll="0"/>
    <pivotField showAll="0">
      <items count="13">
        <item x="1"/>
        <item x="10"/>
        <item x="2"/>
        <item x="0"/>
        <item x="5"/>
        <item x="4"/>
        <item x="8"/>
        <item x="9"/>
        <item x="11"/>
        <item x="3"/>
        <item x="6"/>
        <item x="7"/>
        <item t="default"/>
      </items>
    </pivotField>
    <pivotField showAll="0">
      <items count="3">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6"/>
    <field x="1"/>
  </rowFields>
  <rowItems count="13">
    <i>
      <x v="1"/>
    </i>
    <i>
      <x v="2"/>
    </i>
    <i>
      <x v="3"/>
    </i>
    <i>
      <x v="4"/>
    </i>
    <i>
      <x v="5"/>
    </i>
    <i>
      <x v="6"/>
    </i>
    <i>
      <x v="7"/>
    </i>
    <i>
      <x v="8"/>
    </i>
    <i>
      <x v="9"/>
    </i>
    <i>
      <x v="10"/>
    </i>
    <i>
      <x v="11"/>
    </i>
    <i>
      <x v="12"/>
    </i>
    <i t="grand">
      <x/>
    </i>
  </rowItems>
  <colItems count="1">
    <i/>
  </colItems>
  <dataFields count="1">
    <dataField name="Sum of Profit" fld="7" baseField="0" baseItem="0"/>
  </dataFields>
  <formats count="13">
    <format dxfId="1442">
      <pivotArea outline="0" collapsedLevelsAreSubtotals="1" fieldPosition="0"/>
    </format>
    <format dxfId="1441">
      <pivotArea type="all" dataOnly="0" outline="0" fieldPosition="0"/>
    </format>
    <format dxfId="1440">
      <pivotArea outline="0" collapsedLevelsAreSubtotals="1" fieldPosition="0"/>
    </format>
    <format dxfId="1439">
      <pivotArea field="16" type="button" dataOnly="0" labelOnly="1" outline="0" axis="axisRow" fieldPosition="0"/>
    </format>
    <format dxfId="1438">
      <pivotArea dataOnly="0" labelOnly="1" fieldPosition="0">
        <references count="1">
          <reference field="16" count="12">
            <x v="1"/>
            <x v="2"/>
            <x v="3"/>
            <x v="4"/>
            <x v="5"/>
            <x v="6"/>
            <x v="7"/>
            <x v="8"/>
            <x v="9"/>
            <x v="10"/>
            <x v="11"/>
            <x v="12"/>
          </reference>
        </references>
      </pivotArea>
    </format>
    <format dxfId="1437">
      <pivotArea dataOnly="0" labelOnly="1" grandRow="1" outline="0" fieldPosition="0"/>
    </format>
    <format dxfId="1436">
      <pivotArea dataOnly="0" labelOnly="1" outline="0" axis="axisValues" fieldPosition="0"/>
    </format>
    <format dxfId="1435">
      <pivotArea type="all" dataOnly="0" outline="0" fieldPosition="0"/>
    </format>
    <format dxfId="1434">
      <pivotArea outline="0" collapsedLevelsAreSubtotals="1" fieldPosition="0"/>
    </format>
    <format dxfId="1433">
      <pivotArea field="16" type="button" dataOnly="0" labelOnly="1" outline="0" axis="axisRow" fieldPosition="0"/>
    </format>
    <format dxfId="1432">
      <pivotArea dataOnly="0" labelOnly="1" fieldPosition="0">
        <references count="1">
          <reference field="16" count="12">
            <x v="1"/>
            <x v="2"/>
            <x v="3"/>
            <x v="4"/>
            <x v="5"/>
            <x v="6"/>
            <x v="7"/>
            <x v="8"/>
            <x v="9"/>
            <x v="10"/>
            <x v="11"/>
            <x v="12"/>
          </reference>
        </references>
      </pivotArea>
    </format>
    <format dxfId="1431">
      <pivotArea dataOnly="0" labelOnly="1" grandRow="1" outline="0" fieldPosition="0"/>
    </format>
    <format dxfId="1430">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7A2F4B-975B-4839-AF07-824B60F09A98}"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5" rowHeaderCaption="Month">
  <location ref="N20:O24" firstHeaderRow="1" firstDataRow="1" firstDataCol="1"/>
  <pivotFields count="19">
    <pivotField showAll="0"/>
    <pivotField numFmtId="164" showAll="0">
      <items count="697">
        <item x="39"/>
        <item x="70"/>
        <item x="652"/>
        <item x="507"/>
        <item x="455"/>
        <item x="451"/>
        <item x="593"/>
        <item x="520"/>
        <item x="435"/>
        <item x="607"/>
        <item x="437"/>
        <item x="649"/>
        <item x="295"/>
        <item x="338"/>
        <item x="678"/>
        <item x="532"/>
        <item x="363"/>
        <item x="384"/>
        <item x="656"/>
        <item x="597"/>
        <item x="630"/>
        <item x="87"/>
        <item x="449"/>
        <item x="657"/>
        <item x="558"/>
        <item x="332"/>
        <item x="96"/>
        <item x="80"/>
        <item x="563"/>
        <item x="343"/>
        <item x="690"/>
        <item x="135"/>
        <item x="342"/>
        <item x="16"/>
        <item x="214"/>
        <item x="37"/>
        <item x="227"/>
        <item x="640"/>
        <item x="663"/>
        <item x="34"/>
        <item x="109"/>
        <item x="105"/>
        <item x="242"/>
        <item x="349"/>
        <item x="421"/>
        <item x="119"/>
        <item x="265"/>
        <item x="499"/>
        <item x="694"/>
        <item x="186"/>
        <item x="629"/>
        <item x="281"/>
        <item x="35"/>
        <item x="459"/>
        <item x="394"/>
        <item x="284"/>
        <item x="161"/>
        <item x="658"/>
        <item x="348"/>
        <item x="191"/>
        <item x="226"/>
        <item x="200"/>
        <item x="531"/>
        <item x="461"/>
        <item x="514"/>
        <item x="522"/>
        <item x="331"/>
        <item x="320"/>
        <item x="62"/>
        <item x="304"/>
        <item x="369"/>
        <item x="215"/>
        <item x="255"/>
        <item x="290"/>
        <item x="38"/>
        <item x="220"/>
        <item x="285"/>
        <item x="235"/>
        <item x="239"/>
        <item x="648"/>
        <item x="625"/>
        <item x="197"/>
        <item x="288"/>
        <item x="386"/>
        <item x="405"/>
        <item x="19"/>
        <item x="592"/>
        <item x="180"/>
        <item x="613"/>
        <item x="229"/>
        <item x="305"/>
        <item x="319"/>
        <item x="159"/>
        <item x="591"/>
        <item x="59"/>
        <item x="404"/>
        <item x="179"/>
        <item x="692"/>
        <item x="195"/>
        <item x="476"/>
        <item x="512"/>
        <item x="232"/>
        <item x="448"/>
        <item x="237"/>
        <item x="243"/>
        <item x="30"/>
        <item x="346"/>
        <item x="581"/>
        <item x="440"/>
        <item x="655"/>
        <item x="501"/>
        <item x="406"/>
        <item x="167"/>
        <item x="428"/>
        <item x="506"/>
        <item x="411"/>
        <item x="97"/>
        <item x="55"/>
        <item x="5"/>
        <item x="54"/>
        <item x="240"/>
        <item x="299"/>
        <item x="672"/>
        <item x="56"/>
        <item x="254"/>
        <item x="335"/>
        <item x="189"/>
        <item x="162"/>
        <item x="469"/>
        <item x="253"/>
        <item x="129"/>
        <item x="298"/>
        <item x="45"/>
        <item x="27"/>
        <item x="98"/>
        <item x="521"/>
        <item x="425"/>
        <item x="426"/>
        <item x="677"/>
        <item x="91"/>
        <item x="49"/>
        <item x="325"/>
        <item x="259"/>
        <item x="238"/>
        <item x="36"/>
        <item x="470"/>
        <item x="664"/>
        <item x="313"/>
        <item x="498"/>
        <item x="573"/>
        <item x="576"/>
        <item x="488"/>
        <item x="51"/>
        <item x="208"/>
        <item x="502"/>
        <item x="165"/>
        <item x="170"/>
        <item x="381"/>
        <item x="525"/>
        <item x="310"/>
        <item x="311"/>
        <item x="337"/>
        <item x="209"/>
        <item x="327"/>
        <item x="610"/>
        <item x="263"/>
        <item x="15"/>
        <item x="315"/>
        <item x="357"/>
        <item x="117"/>
        <item x="75"/>
        <item x="439"/>
        <item x="549"/>
        <item x="118"/>
        <item x="562"/>
        <item x="688"/>
        <item x="185"/>
        <item x="474"/>
        <item x="351"/>
        <item x="422"/>
        <item x="450"/>
        <item x="151"/>
        <item x="382"/>
        <item x="207"/>
        <item x="257"/>
        <item x="149"/>
        <item x="136"/>
        <item x="276"/>
        <item x="515"/>
        <item x="301"/>
        <item x="155"/>
        <item x="286"/>
        <item x="485"/>
        <item x="628"/>
        <item x="72"/>
        <item x="367"/>
        <item x="479"/>
        <item x="667"/>
        <item x="484"/>
        <item x="74"/>
        <item x="445"/>
        <item x="491"/>
        <item x="116"/>
        <item x="52"/>
        <item x="414"/>
        <item x="323"/>
        <item x="585"/>
        <item x="324"/>
        <item x="152"/>
        <item x="659"/>
        <item x="372"/>
        <item x="193"/>
        <item x="551"/>
        <item x="673"/>
        <item x="552"/>
        <item x="528"/>
        <item x="666"/>
        <item x="431"/>
        <item x="176"/>
        <item x="184"/>
        <item x="164"/>
        <item x="670"/>
        <item x="568"/>
        <item x="126"/>
        <item x="156"/>
        <item x="497"/>
        <item x="204"/>
        <item x="202"/>
        <item x="275"/>
        <item x="133"/>
        <item x="660"/>
        <item x="454"/>
        <item x="430"/>
        <item x="307"/>
        <item x="614"/>
        <item x="177"/>
        <item x="29"/>
        <item x="120"/>
        <item x="183"/>
        <item x="420"/>
        <item x="221"/>
        <item x="132"/>
        <item x="446"/>
        <item x="296"/>
        <item x="223"/>
        <item x="368"/>
        <item x="602"/>
        <item x="22"/>
        <item x="503"/>
        <item x="398"/>
        <item x="365"/>
        <item x="397"/>
        <item x="395"/>
        <item x="621"/>
        <item x="287"/>
        <item x="478"/>
        <item x="334"/>
        <item x="271"/>
        <item x="166"/>
        <item x="28"/>
        <item x="410"/>
        <item x="134"/>
        <item x="627"/>
        <item x="516"/>
        <item x="669"/>
        <item x="158"/>
        <item x="550"/>
        <item x="144"/>
        <item x="605"/>
        <item x="412"/>
        <item x="3"/>
        <item x="490"/>
        <item x="354"/>
        <item x="145"/>
        <item x="675"/>
        <item x="125"/>
        <item x="465"/>
        <item x="452"/>
        <item x="518"/>
        <item x="509"/>
        <item x="206"/>
        <item x="523"/>
        <item x="375"/>
        <item x="7"/>
        <item x="590"/>
        <item x="61"/>
        <item x="21"/>
        <item x="130"/>
        <item x="196"/>
        <item x="691"/>
        <item x="564"/>
        <item x="146"/>
        <item x="665"/>
        <item x="20"/>
        <item x="356"/>
        <item x="600"/>
        <item x="493"/>
        <item x="317"/>
        <item x="463"/>
        <item x="505"/>
        <item x="606"/>
        <item x="543"/>
        <item x="653"/>
        <item x="553"/>
        <item x="524"/>
        <item x="9"/>
        <item x="345"/>
        <item x="294"/>
        <item x="540"/>
        <item x="575"/>
        <item x="584"/>
        <item x="217"/>
        <item x="434"/>
        <item x="157"/>
        <item x="267"/>
        <item x="383"/>
        <item x="291"/>
        <item x="340"/>
        <item x="347"/>
        <item x="644"/>
        <item x="358"/>
        <item x="278"/>
        <item x="76"/>
        <item x="128"/>
        <item x="632"/>
        <item x="475"/>
        <item x="548"/>
        <item x="352"/>
        <item x="205"/>
        <item x="385"/>
        <item x="222"/>
        <item x="432"/>
        <item x="260"/>
        <item x="589"/>
        <item x="687"/>
        <item x="190"/>
        <item x="492"/>
        <item x="535"/>
        <item x="489"/>
        <item x="471"/>
        <item x="84"/>
        <item x="416"/>
        <item x="579"/>
        <item x="554"/>
        <item x="436"/>
        <item x="583"/>
        <item x="147"/>
        <item x="396"/>
        <item x="248"/>
        <item x="89"/>
        <item x="224"/>
        <item x="578"/>
        <item x="390"/>
        <item x="546"/>
        <item x="366"/>
        <item x="612"/>
        <item x="545"/>
        <item x="46"/>
        <item x="78"/>
        <item x="641"/>
        <item x="289"/>
        <item x="41"/>
        <item x="362"/>
        <item x="181"/>
        <item x="533"/>
        <item x="429"/>
        <item x="567"/>
        <item x="154"/>
        <item x="683"/>
        <item x="495"/>
        <item x="1"/>
        <item x="66"/>
        <item x="577"/>
        <item x="418"/>
        <item x="388"/>
        <item x="236"/>
        <item x="86"/>
        <item x="262"/>
        <item x="635"/>
        <item x="379"/>
        <item x="636"/>
        <item x="150"/>
        <item x="92"/>
        <item x="674"/>
        <item x="94"/>
        <item x="595"/>
        <item x="409"/>
        <item x="77"/>
        <item x="264"/>
        <item x="115"/>
        <item x="611"/>
        <item x="88"/>
        <item x="494"/>
        <item x="79"/>
        <item x="594"/>
        <item x="598"/>
        <item x="283"/>
        <item x="143"/>
        <item x="615"/>
        <item x="330"/>
        <item x="198"/>
        <item x="148"/>
        <item x="44"/>
        <item x="424"/>
        <item x="486"/>
        <item x="103"/>
        <item x="2"/>
        <item x="251"/>
        <item x="216"/>
        <item x="175"/>
        <item x="616"/>
        <item x="608"/>
        <item x="169"/>
        <item x="277"/>
        <item x="458"/>
        <item x="539"/>
        <item x="187"/>
        <item x="230"/>
        <item x="6"/>
        <item x="40"/>
        <item x="31"/>
        <item x="684"/>
        <item x="619"/>
        <item x="447"/>
        <item x="643"/>
        <item x="359"/>
        <item x="250"/>
        <item x="472"/>
        <item x="174"/>
        <item x="626"/>
        <item x="647"/>
        <item x="680"/>
        <item x="234"/>
        <item x="570"/>
        <item x="460"/>
        <item x="481"/>
        <item x="171"/>
        <item x="0"/>
        <item x="541"/>
        <item x="565"/>
        <item x="24"/>
        <item x="163"/>
        <item x="483"/>
        <item x="599"/>
        <item x="25"/>
        <item x="637"/>
        <item x="270"/>
        <item x="90"/>
        <item x="231"/>
        <item x="228"/>
        <item x="100"/>
        <item x="57"/>
        <item x="561"/>
        <item x="225"/>
        <item x="188"/>
        <item x="141"/>
        <item x="638"/>
        <item x="601"/>
        <item x="604"/>
        <item x="241"/>
        <item x="587"/>
        <item x="391"/>
        <item x="466"/>
        <item x="473"/>
        <item x="153"/>
        <item x="249"/>
        <item x="43"/>
        <item x="102"/>
        <item x="360"/>
        <item x="689"/>
        <item x="534"/>
        <item x="668"/>
        <item x="210"/>
        <item x="111"/>
        <item x="101"/>
        <item x="350"/>
        <item x="353"/>
        <item x="336"/>
        <item x="556"/>
        <item x="482"/>
        <item x="12"/>
        <item x="685"/>
        <item x="376"/>
        <item x="402"/>
        <item x="453"/>
        <item x="121"/>
        <item x="661"/>
        <item x="642"/>
        <item x="211"/>
        <item x="168"/>
        <item x="393"/>
        <item x="389"/>
        <item x="361"/>
        <item x="4"/>
        <item x="580"/>
        <item x="219"/>
        <item x="42"/>
        <item x="63"/>
        <item x="293"/>
        <item x="419"/>
        <item x="517"/>
        <item x="557"/>
        <item x="480"/>
        <item x="487"/>
        <item x="676"/>
        <item x="444"/>
        <item x="47"/>
        <item x="26"/>
        <item x="536"/>
        <item x="82"/>
        <item x="303"/>
        <item x="582"/>
        <item x="526"/>
        <item x="18"/>
        <item x="261"/>
        <item x="33"/>
        <item x="399"/>
        <item x="203"/>
        <item x="566"/>
        <item x="651"/>
        <item x="272"/>
        <item x="297"/>
        <item x="13"/>
        <item x="571"/>
        <item x="519"/>
        <item x="662"/>
        <item x="312"/>
        <item x="114"/>
        <item x="427"/>
        <item x="510"/>
        <item x="413"/>
        <item x="329"/>
        <item x="646"/>
        <item x="81"/>
        <item x="192"/>
        <item x="233"/>
        <item x="542"/>
        <item x="48"/>
        <item x="392"/>
        <item x="679"/>
        <item x="374"/>
        <item x="247"/>
        <item x="321"/>
        <item x="58"/>
        <item x="17"/>
        <item x="178"/>
        <item x="654"/>
        <item x="671"/>
        <item x="280"/>
        <item x="693"/>
        <item x="110"/>
        <item x="108"/>
        <item x="529"/>
        <item x="268"/>
        <item x="123"/>
        <item x="273"/>
        <item x="14"/>
        <item x="530"/>
        <item x="603"/>
        <item x="373"/>
        <item x="182"/>
        <item x="69"/>
        <item x="686"/>
        <item x="504"/>
        <item x="631"/>
        <item x="137"/>
        <item x="99"/>
        <item x="378"/>
        <item x="462"/>
        <item x="112"/>
        <item x="160"/>
        <item x="339"/>
        <item x="443"/>
        <item x="682"/>
        <item x="572"/>
        <item x="83"/>
        <item x="544"/>
        <item x="306"/>
        <item x="639"/>
        <item x="407"/>
        <item x="106"/>
        <item x="555"/>
        <item x="73"/>
        <item x="596"/>
        <item x="547"/>
        <item x="140"/>
        <item x="252"/>
        <item x="617"/>
        <item x="513"/>
        <item x="527"/>
        <item x="244"/>
        <item x="50"/>
        <item x="85"/>
        <item x="634"/>
        <item x="457"/>
        <item x="68"/>
        <item x="139"/>
        <item x="64"/>
        <item x="609"/>
        <item x="650"/>
        <item x="423"/>
        <item x="441"/>
        <item x="588"/>
        <item x="245"/>
        <item x="364"/>
        <item x="560"/>
        <item x="377"/>
        <item x="113"/>
        <item x="32"/>
        <item x="318"/>
        <item x="574"/>
        <item x="258"/>
        <item x="282"/>
        <item x="23"/>
        <item x="695"/>
        <item x="218"/>
        <item x="213"/>
        <item x="586"/>
        <item x="511"/>
        <item x="355"/>
        <item x="104"/>
        <item x="433"/>
        <item x="67"/>
        <item x="464"/>
        <item x="537"/>
        <item x="308"/>
        <item x="194"/>
        <item x="326"/>
        <item x="65"/>
        <item x="122"/>
        <item x="477"/>
        <item x="569"/>
        <item x="442"/>
        <item x="71"/>
        <item x="302"/>
        <item x="341"/>
        <item x="371"/>
        <item x="403"/>
        <item x="681"/>
        <item x="142"/>
        <item x="309"/>
        <item x="408"/>
        <item x="131"/>
        <item x="538"/>
        <item x="8"/>
        <item x="279"/>
        <item x="559"/>
        <item x="415"/>
        <item x="107"/>
        <item x="246"/>
        <item x="212"/>
        <item x="500"/>
        <item x="292"/>
        <item x="380"/>
        <item x="138"/>
        <item x="328"/>
        <item x="624"/>
        <item x="508"/>
        <item x="456"/>
        <item x="124"/>
        <item x="467"/>
        <item x="172"/>
        <item x="60"/>
        <item x="633"/>
        <item x="300"/>
        <item x="417"/>
        <item x="274"/>
        <item x="370"/>
        <item x="618"/>
        <item x="199"/>
        <item x="95"/>
        <item x="623"/>
        <item x="645"/>
        <item x="314"/>
        <item x="322"/>
        <item x="269"/>
        <item x="333"/>
        <item x="438"/>
        <item x="387"/>
        <item x="316"/>
        <item x="201"/>
        <item x="620"/>
        <item x="400"/>
        <item x="344"/>
        <item x="622"/>
        <item x="127"/>
        <item x="468"/>
        <item x="496"/>
        <item x="10"/>
        <item x="173"/>
        <item x="401"/>
        <item x="11"/>
        <item x="93"/>
        <item x="266"/>
        <item x="53"/>
        <item x="256"/>
        <item t="default"/>
      </items>
    </pivotField>
    <pivotField showAll="0">
      <items count="11">
        <item m="1" x="9"/>
        <item m="1" x="8"/>
        <item m="1" x="6"/>
        <item m="1" x="7"/>
        <item m="1" x="5"/>
        <item x="0"/>
        <item x="1"/>
        <item x="2"/>
        <item x="3"/>
        <item x="4"/>
        <item t="default"/>
      </items>
    </pivotField>
    <pivotField showAll="0">
      <items count="17">
        <item m="1" x="13"/>
        <item m="1" x="11"/>
        <item m="1" x="14"/>
        <item m="1" x="15"/>
        <item m="1" x="12"/>
        <item x="0"/>
        <item x="1"/>
        <item m="1" x="10"/>
        <item x="2"/>
        <item x="3"/>
        <item x="4"/>
        <item x="5"/>
        <item x="6"/>
        <item x="7"/>
        <item x="8"/>
        <item x="9"/>
        <item t="default"/>
      </items>
    </pivotField>
    <pivotField showAll="0"/>
    <pivotField showAll="0"/>
    <pivotField showAll="0">
      <items count="2153">
        <item x="1051"/>
        <item x="871"/>
        <item x="756"/>
        <item x="1696"/>
        <item x="28"/>
        <item x="1889"/>
        <item x="1702"/>
        <item x="404"/>
        <item x="2046"/>
        <item x="2034"/>
        <item x="576"/>
        <item x="1745"/>
        <item x="1496"/>
        <item x="891"/>
        <item x="1486"/>
        <item x="1120"/>
        <item x="788"/>
        <item x="196"/>
        <item x="1666"/>
        <item x="294"/>
        <item x="525"/>
        <item x="484"/>
        <item x="772"/>
        <item x="577"/>
        <item x="1793"/>
        <item x="486"/>
        <item x="854"/>
        <item x="1812"/>
        <item x="2121"/>
        <item x="1820"/>
        <item x="786"/>
        <item x="410"/>
        <item x="2120"/>
        <item x="1925"/>
        <item x="1360"/>
        <item x="237"/>
        <item x="1902"/>
        <item x="1243"/>
        <item x="1956"/>
        <item x="967"/>
        <item x="1568"/>
        <item x="2104"/>
        <item x="494"/>
        <item x="1848"/>
        <item x="1752"/>
        <item x="542"/>
        <item x="338"/>
        <item x="2139"/>
        <item x="2114"/>
        <item x="747"/>
        <item x="1293"/>
        <item x="192"/>
        <item x="735"/>
        <item x="791"/>
        <item x="625"/>
        <item x="827"/>
        <item x="2140"/>
        <item x="2097"/>
        <item x="1973"/>
        <item x="1957"/>
        <item x="1353"/>
        <item x="1797"/>
        <item x="2093"/>
        <item x="1644"/>
        <item x="1754"/>
        <item x="1442"/>
        <item x="1459"/>
        <item x="537"/>
        <item x="469"/>
        <item x="842"/>
        <item x="1914"/>
        <item x="569"/>
        <item x="300"/>
        <item x="87"/>
        <item x="1704"/>
        <item x="621"/>
        <item x="851"/>
        <item x="82"/>
        <item x="1371"/>
        <item x="450"/>
        <item x="769"/>
        <item x="1908"/>
        <item x="319"/>
        <item x="216"/>
        <item x="2073"/>
        <item x="1738"/>
        <item x="483"/>
        <item x="430"/>
        <item x="1316"/>
        <item x="1192"/>
        <item x="2020"/>
        <item x="1452"/>
        <item x="1495"/>
        <item x="1223"/>
        <item x="485"/>
        <item x="1877"/>
        <item x="1680"/>
        <item x="1897"/>
        <item x="979"/>
        <item x="408"/>
        <item x="777"/>
        <item x="1148"/>
        <item x="1076"/>
        <item x="1800"/>
        <item x="80"/>
        <item x="128"/>
        <item x="1467"/>
        <item x="1299"/>
        <item x="713"/>
        <item x="588"/>
        <item x="135"/>
        <item x="75"/>
        <item x="908"/>
        <item x="545"/>
        <item x="1837"/>
        <item x="174"/>
        <item x="139"/>
        <item x="1693"/>
        <item x="32"/>
        <item x="1887"/>
        <item x="1857"/>
        <item x="527"/>
        <item x="1874"/>
        <item x="1825"/>
        <item x="1727"/>
        <item x="687"/>
        <item x="878"/>
        <item x="1154"/>
        <item x="746"/>
        <item x="1024"/>
        <item x="1598"/>
        <item x="856"/>
        <item x="1646"/>
        <item x="94"/>
        <item x="655"/>
        <item x="1805"/>
        <item x="939"/>
        <item x="145"/>
        <item x="1991"/>
        <item x="369"/>
        <item x="1779"/>
        <item x="963"/>
        <item x="1896"/>
        <item x="997"/>
        <item x="1679"/>
        <item x="1713"/>
        <item x="658"/>
        <item x="697"/>
        <item x="1892"/>
        <item x="1931"/>
        <item x="1725"/>
        <item x="1891"/>
        <item x="1457"/>
        <item x="835"/>
        <item x="630"/>
        <item x="1823"/>
        <item x="811"/>
        <item x="1533"/>
        <item x="766"/>
        <item x="1402"/>
        <item x="1707"/>
        <item x="1465"/>
        <item x="1391"/>
        <item x="580"/>
        <item x="405"/>
        <item x="661"/>
        <item x="1735"/>
        <item x="1420"/>
        <item x="279"/>
        <item x="2081"/>
        <item x="1255"/>
        <item x="1146"/>
        <item x="1619"/>
        <item x="1507"/>
        <item x="1327"/>
        <item x="356"/>
        <item x="1449"/>
        <item x="764"/>
        <item x="2141"/>
        <item x="64"/>
        <item x="758"/>
        <item x="352"/>
        <item x="956"/>
        <item x="1347"/>
        <item x="1549"/>
        <item x="1355"/>
        <item x="168"/>
        <item x="1213"/>
        <item x="205"/>
        <item x="1921"/>
        <item x="242"/>
        <item x="490"/>
        <item x="1606"/>
        <item x="809"/>
        <item x="729"/>
        <item x="2055"/>
        <item x="715"/>
        <item x="508"/>
        <item x="377"/>
        <item x="1222"/>
        <item x="337"/>
        <item x="93"/>
        <item x="726"/>
        <item x="1102"/>
        <item x="2042"/>
        <item x="1337"/>
        <item x="1071"/>
        <item x="899"/>
        <item x="370"/>
        <item x="275"/>
        <item x="1140"/>
        <item x="143"/>
        <item x="1271"/>
        <item x="398"/>
        <item x="1305"/>
        <item x="498"/>
        <item x="895"/>
        <item x="465"/>
        <item x="1597"/>
        <item x="1015"/>
        <item x="663"/>
        <item x="367"/>
        <item x="350"/>
        <item x="293"/>
        <item x="1062"/>
        <item x="253"/>
        <item x="1910"/>
        <item x="936"/>
        <item x="27"/>
        <item x="240"/>
        <item x="1205"/>
        <item x="656"/>
        <item x="1334"/>
        <item x="1320"/>
        <item x="1481"/>
        <item x="1303"/>
        <item x="1790"/>
        <item x="850"/>
        <item x="246"/>
        <item x="1789"/>
        <item x="1468"/>
        <item x="1296"/>
        <item x="122"/>
        <item x="104"/>
        <item x="1558"/>
        <item x="1601"/>
        <item x="108"/>
        <item x="1083"/>
        <item x="575"/>
        <item x="620"/>
        <item x="885"/>
        <item x="449"/>
        <item x="666"/>
        <item x="1107"/>
        <item x="2077"/>
        <item x="99"/>
        <item x="1244"/>
        <item x="1479"/>
        <item x="258"/>
        <item x="1760"/>
        <item x="1936"/>
        <item x="601"/>
        <item x="36"/>
        <item x="1370"/>
        <item x="679"/>
        <item x="1612"/>
        <item x="1160"/>
        <item x="1421"/>
        <item x="1484"/>
        <item x="1718"/>
        <item x="1618"/>
        <item x="419"/>
        <item x="1955"/>
        <item x="1868"/>
        <item x="1157"/>
        <item x="433"/>
        <item x="1043"/>
        <item x="1431"/>
        <item x="1770"/>
        <item x="1201"/>
        <item x="416"/>
        <item x="692"/>
        <item x="611"/>
        <item x="645"/>
        <item x="2019"/>
        <item x="481"/>
        <item x="1063"/>
        <item x="243"/>
        <item x="1998"/>
        <item x="1911"/>
        <item x="1150"/>
        <item x="840"/>
        <item x="1458"/>
        <item x="1572"/>
        <item x="742"/>
        <item x="383"/>
        <item x="1019"/>
        <item x="1674"/>
        <item x="685"/>
        <item x="763"/>
        <item x="26"/>
        <item x="1844"/>
        <item x="586"/>
        <item x="1958"/>
        <item x="320"/>
        <item x="934"/>
        <item x="875"/>
        <item x="1636"/>
        <item x="148"/>
        <item x="1659"/>
        <item x="1534"/>
        <item x="1460"/>
        <item x="368"/>
        <item x="1559"/>
        <item x="907"/>
        <item x="1993"/>
        <item x="1190"/>
        <item x="1202"/>
        <item x="853"/>
        <item x="123"/>
        <item x="1445"/>
        <item x="612"/>
        <item x="479"/>
        <item x="688"/>
        <item x="994"/>
        <item x="858"/>
        <item x="1879"/>
        <item x="1315"/>
        <item x="286"/>
        <item x="193"/>
        <item x="431"/>
        <item x="1834"/>
        <item x="1365"/>
        <item x="125"/>
        <item x="45"/>
        <item x="140"/>
        <item x="1866"/>
        <item x="873"/>
        <item x="1961"/>
        <item x="1780"/>
        <item x="1300"/>
        <item x="1263"/>
        <item x="902"/>
        <item x="403"/>
        <item x="2051"/>
        <item x="401"/>
        <item x="2088"/>
        <item x="422"/>
        <item x="1746"/>
        <item x="2138"/>
        <item x="1123"/>
        <item x="1565"/>
        <item x="1473"/>
        <item x="2103"/>
        <item x="1415"/>
        <item x="466"/>
        <item x="1358"/>
        <item x="832"/>
        <item x="1302"/>
        <item x="1217"/>
        <item x="1503"/>
        <item x="12"/>
        <item x="1313"/>
        <item x="1121"/>
        <item x="844"/>
        <item x="230"/>
        <item x="1513"/>
        <item x="1888"/>
        <item x="2090"/>
        <item x="1819"/>
        <item x="515"/>
        <item x="488"/>
        <item x="364"/>
        <item x="2004"/>
        <item x="156"/>
        <item x="1317"/>
        <item x="1224"/>
        <item x="1829"/>
        <item x="1281"/>
        <item x="74"/>
        <item x="1671"/>
        <item x="825"/>
        <item x="172"/>
        <item x="509"/>
        <item x="913"/>
        <item x="512"/>
        <item x="639"/>
        <item x="1141"/>
        <item x="1333"/>
        <item x="1490"/>
        <item x="1739"/>
        <item x="394"/>
        <item x="389"/>
        <item x="1997"/>
        <item x="782"/>
        <item x="1066"/>
        <item x="1268"/>
        <item x="1312"/>
        <item x="302"/>
        <item x="1705"/>
        <item x="1142"/>
        <item x="993"/>
        <item x="996"/>
        <item x="361"/>
        <item x="721"/>
        <item x="1004"/>
        <item x="1584"/>
        <item x="1764"/>
        <item x="167"/>
        <item x="54"/>
        <item x="225"/>
        <item x="329"/>
        <item x="596"/>
        <item x="1472"/>
        <item x="1836"/>
        <item x="1253"/>
        <item x="2024"/>
        <item x="1375"/>
        <item x="144"/>
        <item x="2058"/>
        <item x="760"/>
        <item x="311"/>
        <item x="1475"/>
        <item x="402"/>
        <item x="111"/>
        <item x="650"/>
        <item x="976"/>
        <item x="1667"/>
        <item x="4"/>
        <item x="91"/>
        <item x="737"/>
        <item x="1451"/>
        <item x="474"/>
        <item x="1808"/>
        <item x="1658"/>
        <item x="1544"/>
        <item x="847"/>
        <item x="1742"/>
        <item x="304"/>
        <item x="920"/>
        <item x="2123"/>
        <item x="1963"/>
        <item x="2011"/>
        <item x="409"/>
        <item x="1283"/>
        <item x="2036"/>
        <item x="1814"/>
        <item x="2003"/>
        <item x="1906"/>
        <item x="390"/>
        <item x="1007"/>
        <item x="51"/>
        <item x="1831"/>
        <item x="669"/>
        <item x="631"/>
        <item x="2074"/>
        <item x="1976"/>
        <item x="1554"/>
        <item x="33"/>
        <item x="1156"/>
        <item x="2068"/>
        <item x="1614"/>
        <item x="442"/>
        <item x="2109"/>
        <item x="425"/>
        <item x="995"/>
        <item x="1970"/>
        <item x="1616"/>
        <item x="378"/>
        <item x="1569"/>
        <item x="1376"/>
        <item x="428"/>
        <item x="1854"/>
        <item x="843"/>
        <item x="1129"/>
        <item x="314"/>
        <item x="165"/>
        <item x="1525"/>
        <item x="1118"/>
        <item x="727"/>
        <item x="266"/>
        <item x="673"/>
        <item x="1413"/>
        <item x="182"/>
        <item x="1861"/>
        <item x="1437"/>
        <item x="1055"/>
        <item x="553"/>
        <item x="1740"/>
        <item x="1287"/>
        <item x="307"/>
        <item x="2053"/>
        <item x="227"/>
        <item x="2064"/>
        <item x="1236"/>
        <item x="754"/>
        <item x="762"/>
        <item x="467"/>
        <item x="1548"/>
        <item x="1802"/>
        <item x="1951"/>
        <item x="1309"/>
        <item x="1075"/>
        <item x="1883"/>
        <item x="808"/>
        <item x="1591"/>
        <item x="1932"/>
        <item x="684"/>
        <item x="855"/>
        <item x="1909"/>
        <item x="353"/>
        <item x="1733"/>
        <item x="1939"/>
        <item x="1830"/>
        <item x="173"/>
        <item x="372"/>
        <item x="1085"/>
        <item x="153"/>
        <item x="1654"/>
        <item x="2084"/>
        <item x="1839"/>
        <item x="659"/>
        <item x="547"/>
        <item x="1339"/>
        <item x="751"/>
        <item x="1737"/>
        <item x="1215"/>
        <item x="17"/>
        <item x="1352"/>
        <item x="157"/>
        <item x="187"/>
        <item x="1697"/>
        <item x="1079"/>
        <item x="263"/>
        <item x="1934"/>
        <item x="1006"/>
        <item x="245"/>
        <item x="2030"/>
        <item x="188"/>
        <item x="2135"/>
        <item x="1948"/>
        <item x="1864"/>
        <item x="154"/>
        <item x="554"/>
        <item x="1907"/>
        <item x="1298"/>
        <item x="790"/>
        <item x="519"/>
        <item x="78"/>
        <item x="607"/>
        <item x="1846"/>
        <item x="982"/>
        <item x="649"/>
        <item x="919"/>
        <item x="264"/>
        <item x="1269"/>
        <item x="1030"/>
        <item x="1446"/>
        <item x="1954"/>
        <item x="881"/>
        <item x="1382"/>
        <item x="334"/>
        <item x="89"/>
        <item x="2133"/>
        <item x="1599"/>
        <item x="1016"/>
        <item x="1835"/>
        <item x="289"/>
        <item x="2041"/>
        <item x="1367"/>
        <item x="1037"/>
        <item x="29"/>
        <item x="2056"/>
        <item x="358"/>
        <item x="1603"/>
        <item x="802"/>
        <item x="1168"/>
        <item x="1345"/>
        <item x="901"/>
        <item x="313"/>
        <item x="1349"/>
        <item x="1849"/>
        <item x="1593"/>
        <item x="1765"/>
        <item x="1124"/>
        <item x="2101"/>
        <item x="615"/>
        <item x="1021"/>
        <item x="1356"/>
        <item x="860"/>
        <item x="1284"/>
        <item x="1920"/>
        <item x="1480"/>
        <item x="249"/>
        <item x="724"/>
        <item x="278"/>
        <item x="651"/>
        <item x="3"/>
        <item x="1000"/>
        <item x="360"/>
        <item x="932"/>
        <item x="816"/>
        <item x="1915"/>
        <item x="295"/>
        <item x="965"/>
        <item x="911"/>
        <item x="1399"/>
        <item x="831"/>
        <item x="796"/>
        <item x="1904"/>
        <item x="1730"/>
        <item x="2006"/>
        <item x="1531"/>
        <item x="1847"/>
        <item x="1234"/>
        <item x="2063"/>
        <item x="531"/>
        <item x="732"/>
        <item x="0"/>
        <item x="2018"/>
        <item x="1840"/>
        <item x="748"/>
        <item x="1351"/>
        <item x="887"/>
        <item x="421"/>
        <item x="1994"/>
        <item x="1439"/>
        <item x="2048"/>
        <item x="821"/>
        <item x="345"/>
        <item x="1068"/>
        <item x="272"/>
        <item x="2031"/>
        <item x="1609"/>
        <item x="1580"/>
        <item x="1188"/>
        <item x="755"/>
        <item x="1090"/>
        <item x="454"/>
        <item x="773"/>
        <item x="526"/>
        <item x="968"/>
        <item x="96"/>
        <item x="436"/>
        <item x="1871"/>
        <item x="84"/>
        <item x="86"/>
        <item x="1607"/>
        <item x="1541"/>
        <item x="1941"/>
        <item x="195"/>
        <item x="1078"/>
        <item x="1995"/>
        <item x="915"/>
        <item x="90"/>
        <item x="342"/>
        <item x="1174"/>
        <item x="1246"/>
        <item x="2013"/>
        <item x="590"/>
        <item x="662"/>
        <item x="1119"/>
        <item x="1586"/>
        <item x="1841"/>
        <item x="322"/>
        <item x="177"/>
        <item x="689"/>
        <item x="470"/>
        <item x="1514"/>
        <item x="7"/>
        <item x="331"/>
        <item x="951"/>
        <item x="1499"/>
        <item x="1432"/>
        <item x="496"/>
        <item x="1126"/>
        <item x="1575"/>
        <item x="1669"/>
        <item x="1405"/>
        <item x="2044"/>
        <item x="63"/>
        <item x="2107"/>
        <item x="1454"/>
        <item x="1511"/>
        <item x="2105"/>
        <item x="1280"/>
        <item x="116"/>
        <item x="500"/>
        <item x="1641"/>
        <item x="107"/>
        <item x="14"/>
        <item x="482"/>
        <item x="672"/>
        <item x="1813"/>
        <item x="1799"/>
        <item x="647"/>
        <item x="1502"/>
        <item x="566"/>
        <item x="1657"/>
        <item x="1950"/>
        <item x="373"/>
        <item x="597"/>
        <item x="1318"/>
        <item x="220"/>
        <item x="1319"/>
        <item x="2113"/>
        <item x="1476"/>
        <item x="2038"/>
        <item x="807"/>
        <item x="1"/>
        <item x="1747"/>
        <item x="1211"/>
        <item x="568"/>
        <item x="1701"/>
        <item x="1628"/>
        <item x="1196"/>
        <item x="2032"/>
        <item x="824"/>
        <item x="2089"/>
        <item x="1199"/>
        <item x="1057"/>
        <item x="1331"/>
        <item x="2087"/>
        <item x="312"/>
        <item x="460"/>
        <item x="2106"/>
        <item x="2083"/>
        <item x="1028"/>
        <item x="446"/>
        <item x="1562"/>
        <item x="1952"/>
        <item x="1247"/>
        <item x="2010"/>
        <item x="1838"/>
        <item x="2014"/>
        <item x="1716"/>
        <item x="1048"/>
        <item x="355"/>
        <item x="1252"/>
        <item x="728"/>
        <item x="1200"/>
        <item x="1329"/>
        <item x="1011"/>
        <item x="197"/>
        <item x="1195"/>
        <item x="589"/>
        <item x="744"/>
        <item x="593"/>
        <item x="155"/>
        <item x="471"/>
        <item x="683"/>
        <item x="189"/>
        <item x="1650"/>
        <item x="1448"/>
        <item x="204"/>
        <item x="1310"/>
        <item x="730"/>
        <item x="1138"/>
        <item x="1112"/>
        <item x="214"/>
        <item x="1191"/>
        <item x="532"/>
        <item x="303"/>
        <item x="1181"/>
        <item x="1018"/>
        <item x="930"/>
        <item x="1517"/>
        <item x="1983"/>
        <item x="594"/>
        <item x="1540"/>
        <item x="1901"/>
        <item x="1865"/>
        <item x="970"/>
        <item x="985"/>
        <item x="1115"/>
        <item x="1678"/>
        <item x="1428"/>
        <item x="828"/>
        <item x="866"/>
        <item x="1801"/>
        <item x="574"/>
        <item x="972"/>
        <item x="618"/>
        <item x="1728"/>
        <item x="1416"/>
        <item x="1990"/>
        <item x="1064"/>
        <item x="905"/>
        <item x="627"/>
        <item x="703"/>
        <item x="559"/>
        <item x="19"/>
        <item x="321"/>
        <item x="904"/>
        <item x="923"/>
        <item x="949"/>
        <item x="2060"/>
        <item x="962"/>
        <item x="35"/>
        <item x="1543"/>
        <item x="23"/>
        <item x="1700"/>
        <item x="1686"/>
        <item x="265"/>
        <item x="1238"/>
        <item x="1332"/>
        <item x="11"/>
        <item x="1712"/>
        <item x="325"/>
        <item x="37"/>
        <item x="954"/>
        <item x="318"/>
        <item x="2079"/>
        <item x="260"/>
        <item x="2091"/>
        <item x="359"/>
        <item x="103"/>
        <item x="1535"/>
        <item x="2143"/>
        <item x="1633"/>
        <item x="493"/>
        <item x="886"/>
        <item x="297"/>
        <item x="2132"/>
        <item x="1383"/>
        <item x="2111"/>
        <item x="1526"/>
        <item x="2108"/>
        <item x="1875"/>
        <item x="34"/>
        <item x="1139"/>
        <item x="1328"/>
        <item x="1587"/>
        <item x="492"/>
        <item x="917"/>
        <item x="1203"/>
        <item x="1974"/>
        <item x="2012"/>
        <item x="1545"/>
        <item x="846"/>
        <item x="1826"/>
        <item x="268"/>
        <item x="47"/>
        <item x="296"/>
        <item x="1741"/>
        <item x="585"/>
        <item x="1608"/>
        <item x="1087"/>
        <item x="1239"/>
        <item x="1815"/>
        <item x="1867"/>
        <item x="407"/>
        <item x="1979"/>
        <item x="1602"/>
        <item x="1917"/>
        <item x="1520"/>
        <item x="326"/>
        <item x="1699"/>
        <item x="277"/>
        <item x="999"/>
        <item x="529"/>
        <item x="1853"/>
        <item x="1108"/>
        <item x="2002"/>
        <item x="622"/>
        <item x="1273"/>
        <item x="1073"/>
        <item x="160"/>
        <item x="1045"/>
        <item x="376"/>
        <item x="1114"/>
        <item x="2059"/>
        <item x="852"/>
        <item x="1384"/>
        <item x="1521"/>
        <item x="457"/>
        <item x="1744"/>
        <item x="1053"/>
        <item x="1523"/>
        <item x="1369"/>
        <item x="1425"/>
        <item x="1422"/>
        <item x="609"/>
        <item x="733"/>
        <item x="146"/>
        <item x="1245"/>
        <item x="1361"/>
        <item x="2144"/>
        <item x="1022"/>
        <item x="1926"/>
        <item x="1435"/>
        <item x="771"/>
        <item x="1860"/>
        <item x="1594"/>
        <item x="328"/>
        <item x="1576"/>
        <item x="698"/>
        <item x="100"/>
        <item x="1321"/>
        <item x="1665"/>
        <item x="354"/>
        <item x="2065"/>
        <item x="1987"/>
        <item x="567"/>
        <item x="2116"/>
        <item x="599"/>
        <item x="2037"/>
        <item x="2126"/>
        <item x="61"/>
        <item x="1843"/>
        <item x="1433"/>
        <item x="1577"/>
        <item x="1477"/>
        <item x="255"/>
        <item x="2078"/>
        <item x="801"/>
        <item x="391"/>
        <item x="1617"/>
        <item x="1751"/>
        <item x="201"/>
        <item x="1488"/>
        <item x="1682"/>
        <item x="1621"/>
        <item x="2098"/>
        <item x="77"/>
        <item x="447"/>
        <item x="1884"/>
        <item x="2094"/>
        <item x="944"/>
        <item x="921"/>
        <item x="1058"/>
        <item x="804"/>
        <item x="629"/>
        <item x="179"/>
        <item x="931"/>
        <item x="2007"/>
        <item x="213"/>
        <item x="628"/>
        <item x="926"/>
        <item x="158"/>
        <item x="1377"/>
        <item x="166"/>
        <item x="1096"/>
        <item x="1388"/>
        <item x="1510"/>
        <item x="480"/>
        <item x="1077"/>
        <item x="415"/>
        <item x="1005"/>
        <item x="1436"/>
        <item x="973"/>
        <item x="1899"/>
        <item x="1771"/>
        <item x="164"/>
        <item x="1187"/>
        <item x="1489"/>
        <item x="795"/>
        <item x="385"/>
        <item x="1404"/>
        <item x="1362"/>
        <item x="79"/>
        <item x="1380"/>
        <item x="280"/>
        <item x="127"/>
        <item x="238"/>
        <item x="292"/>
        <item x="395"/>
        <item x="940"/>
        <item x="694"/>
        <item x="1637"/>
        <item x="1100"/>
        <item x="1611"/>
        <item x="1116"/>
        <item x="57"/>
        <item x="290"/>
        <item x="1966"/>
        <item x="1397"/>
        <item x="1855"/>
        <item x="43"/>
        <item x="2008"/>
        <item x="181"/>
        <item x="1249"/>
        <item x="2069"/>
        <item x="1959"/>
        <item x="109"/>
        <item x="1348"/>
        <item x="2071"/>
        <item x="1464"/>
        <item x="1661"/>
        <item x="1469"/>
        <item x="464"/>
        <item x="335"/>
        <item x="1482"/>
        <item x="896"/>
        <item x="966"/>
        <item x="608"/>
        <item x="1046"/>
        <item x="616"/>
        <item x="583"/>
        <item x="700"/>
        <item x="1930"/>
        <item x="906"/>
        <item x="839"/>
        <item x="1099"/>
        <item x="25"/>
        <item x="477"/>
        <item x="1972"/>
        <item x="720"/>
        <item x="1409"/>
        <item x="434"/>
        <item x="1265"/>
        <item x="749"/>
        <item x="774"/>
        <item x="1395"/>
        <item x="1724"/>
        <item x="1455"/>
        <item x="560"/>
        <item x="2043"/>
        <item x="1649"/>
        <item x="456"/>
        <item x="1117"/>
        <item x="859"/>
        <item x="281"/>
        <item x="544"/>
        <item x="267"/>
        <item x="745"/>
        <item x="1173"/>
        <item x="411"/>
        <item x="1106"/>
        <item x="1185"/>
        <item x="2149"/>
        <item x="1542"/>
        <item x="739"/>
        <item x="1532"/>
        <item x="1573"/>
        <item x="657"/>
        <item x="820"/>
        <item x="1589"/>
        <item x="386"/>
        <item x="900"/>
        <item x="884"/>
        <item x="1095"/>
        <item x="1778"/>
        <item x="1743"/>
        <item x="50"/>
        <item x="1501"/>
        <item x="600"/>
        <item x="317"/>
        <item x="637"/>
        <item x="1655"/>
        <item x="2072"/>
        <item x="472"/>
        <item x="1052"/>
        <item x="333"/>
        <item x="1620"/>
        <item x="129"/>
        <item x="1827"/>
        <item x="1508"/>
        <item x="1082"/>
        <item x="1262"/>
        <item x="1194"/>
        <item x="2040"/>
        <item x="2102"/>
        <item x="1424"/>
        <item x="946"/>
        <item x="1003"/>
        <item x="578"/>
        <item x="841"/>
        <item x="130"/>
        <item x="1938"/>
        <item x="198"/>
        <item x="1466"/>
        <item x="1935"/>
        <item x="1026"/>
        <item x="41"/>
        <item x="1550"/>
        <item x="1258"/>
        <item x="1323"/>
        <item x="1652"/>
        <item x="396"/>
        <item x="898"/>
        <item x="1944"/>
        <item x="1656"/>
        <item x="1002"/>
        <item x="981"/>
        <item x="523"/>
        <item x="38"/>
        <item x="1390"/>
        <item x="1885"/>
        <item x="72"/>
        <item x="1734"/>
        <item x="696"/>
        <item x="1103"/>
        <item x="282"/>
        <item x="888"/>
        <item x="664"/>
        <item x="1546"/>
        <item x="327"/>
        <item x="1492"/>
        <item x="605"/>
        <item x="1136"/>
        <item x="1035"/>
        <item x="1163"/>
        <item x="1166"/>
        <item x="1147"/>
        <item x="752"/>
        <item x="2054"/>
        <item x="132"/>
        <item x="1306"/>
        <item x="1803"/>
        <item x="555"/>
        <item x="247"/>
        <item x="814"/>
        <item x="1996"/>
        <item x="1692"/>
        <item x="1500"/>
        <item x="587"/>
        <item x="1592"/>
        <item x="1386"/>
        <item x="1297"/>
        <item x="797"/>
        <item x="624"/>
        <item x="1681"/>
        <item x="1487"/>
        <item x="13"/>
        <item x="619"/>
        <item x="868"/>
        <item x="677"/>
        <item x="1578"/>
        <item x="1604"/>
        <item x="131"/>
        <item x="455"/>
        <item x="738"/>
        <item x="83"/>
        <item x="890"/>
        <item x="510"/>
        <item x="1922"/>
        <item x="102"/>
        <item x="1410"/>
        <item x="1632"/>
        <item x="186"/>
        <item x="414"/>
        <item x="2131"/>
        <item x="1094"/>
        <item x="209"/>
        <item x="1729"/>
        <item x="927"/>
        <item x="1675"/>
        <item x="2015"/>
        <item x="1555"/>
        <item x="943"/>
        <item x="1036"/>
        <item x="452"/>
        <item x="1878"/>
        <item x="58"/>
        <item x="789"/>
        <item x="1385"/>
        <item x="1690"/>
        <item x="1010"/>
        <item x="1947"/>
        <item x="1440"/>
        <item x="1039"/>
        <item x="1091"/>
        <item x="759"/>
        <item x="1336"/>
        <item x="1001"/>
        <item x="161"/>
        <item x="877"/>
        <item x="1193"/>
        <item x="462"/>
        <item x="1929"/>
        <item x="889"/>
        <item x="180"/>
        <item x="1539"/>
        <item x="438"/>
        <item x="513"/>
        <item x="1767"/>
        <item x="524"/>
        <item x="734"/>
        <item x="163"/>
        <item x="1286"/>
        <item x="1137"/>
        <item x="833"/>
        <item x="1359"/>
        <item x="1509"/>
        <item x="1818"/>
        <item x="175"/>
        <item x="653"/>
        <item x="678"/>
        <item x="184"/>
        <item x="1008"/>
        <item x="159"/>
        <item x="126"/>
        <item x="2026"/>
        <item x="701"/>
        <item x="420"/>
        <item x="1978"/>
        <item x="1547"/>
        <item x="1434"/>
        <item x="914"/>
        <item x="1530"/>
        <item x="69"/>
        <item x="1471"/>
        <item x="610"/>
        <item x="229"/>
        <item x="340"/>
        <item x="76"/>
        <item x="1093"/>
        <item x="114"/>
        <item x="1806"/>
        <item x="236"/>
        <item x="558"/>
        <item x="632"/>
        <item x="798"/>
        <item x="380"/>
        <item x="986"/>
        <item x="375"/>
        <item x="1677"/>
        <item x="691"/>
        <item x="1130"/>
        <item x="1366"/>
        <item x="1626"/>
        <item x="1097"/>
        <item x="1061"/>
        <item x="674"/>
        <item x="1418"/>
        <item x="441"/>
        <item x="1304"/>
        <item x="1133"/>
        <item x="1999"/>
        <item x="199"/>
        <item x="1403"/>
        <item x="1368"/>
        <item x="309"/>
        <item x="171"/>
        <item x="1642"/>
        <item x="324"/>
        <item x="670"/>
        <item x="1528"/>
        <item x="1210"/>
        <item x="1014"/>
        <item x="1653"/>
        <item x="1585"/>
        <item x="964"/>
        <item x="1226"/>
        <item x="1933"/>
        <item x="2147"/>
        <item x="1231"/>
        <item x="215"/>
        <item x="969"/>
        <item x="707"/>
        <item x="347"/>
        <item x="1186"/>
        <item x="2045"/>
        <item x="857"/>
        <item x="1412"/>
        <item x="1020"/>
        <item x="1635"/>
        <item x="2070"/>
        <item x="1663"/>
        <item x="413"/>
        <item x="520"/>
        <item x="933"/>
        <item x="564"/>
        <item x="250"/>
        <item x="1378"/>
        <item x="2047"/>
        <item x="980"/>
        <item x="1791"/>
        <item x="59"/>
        <item x="1250"/>
        <item x="1807"/>
        <item x="397"/>
        <item x="221"/>
        <item x="1089"/>
        <item x="2142"/>
        <item x="239"/>
        <item x="68"/>
        <item x="987"/>
        <item x="680"/>
        <item x="2110"/>
        <item x="1389"/>
        <item x="988"/>
        <item x="1683"/>
        <item x="1170"/>
        <item x="31"/>
        <item x="1695"/>
        <item x="336"/>
        <item x="1214"/>
        <item x="232"/>
        <item x="1634"/>
        <item x="606"/>
        <item x="2095"/>
        <item x="1041"/>
        <item x="1736"/>
        <item x="623"/>
        <item x="1881"/>
        <item x="750"/>
        <item x="1893"/>
        <item x="1710"/>
        <item x="582"/>
        <item x="443"/>
        <item x="929"/>
        <item x="291"/>
        <item x="387"/>
        <item x="251"/>
        <item x="235"/>
        <item x="950"/>
        <item x="2100"/>
        <item x="757"/>
        <item x="42"/>
        <item x="1519"/>
        <item x="412"/>
        <item x="1221"/>
        <item x="1101"/>
        <item x="1158"/>
        <item x="2124"/>
        <item x="24"/>
        <item x="497"/>
        <item x="244"/>
        <item x="1748"/>
        <item x="1552"/>
        <item x="709"/>
        <item x="1098"/>
        <item x="1894"/>
        <item x="1769"/>
        <item x="406"/>
        <item x="112"/>
        <item x="1176"/>
        <item x="1723"/>
        <item x="928"/>
        <item x="1715"/>
        <item x="1590"/>
        <item x="1092"/>
        <item x="592"/>
        <item x="516"/>
        <item x="261"/>
        <item x="70"/>
        <item x="1856"/>
        <item x="711"/>
        <item x="2025"/>
        <item x="152"/>
        <item x="1529"/>
        <item x="1012"/>
        <item x="1470"/>
        <item x="640"/>
        <item x="584"/>
        <item x="1781"/>
        <item x="511"/>
        <item x="1600"/>
        <item x="1863"/>
        <item x="2150"/>
        <item x="1065"/>
        <item x="1274"/>
        <item x="1582"/>
        <item x="344"/>
        <item x="1381"/>
        <item x="1264"/>
        <item x="1438"/>
        <item x="1394"/>
        <item x="273"/>
        <item x="2137"/>
        <item x="1461"/>
        <item x="1965"/>
        <item x="1551"/>
        <item x="776"/>
        <item x="1235"/>
        <item x="874"/>
        <item x="55"/>
        <item x="1940"/>
        <item x="1732"/>
        <item x="1643"/>
        <item x="1110"/>
        <item x="1688"/>
        <item x="504"/>
        <item x="1676"/>
        <item x="2000"/>
        <item x="819"/>
        <item x="1703"/>
        <item x="1144"/>
        <item x="379"/>
        <item x="1505"/>
        <item x="1208"/>
        <item x="1662"/>
        <item x="1722"/>
        <item x="1698"/>
        <item x="1483"/>
        <item x="723"/>
        <item x="6"/>
        <item x="2039"/>
        <item x="1220"/>
        <item x="1463"/>
        <item x="1429"/>
        <item x="1768"/>
        <item x="1335"/>
        <item x="1128"/>
        <item x="1182"/>
        <item x="1456"/>
        <item x="1758"/>
        <item x="974"/>
        <item x="2035"/>
        <item x="468"/>
        <item x="778"/>
        <item x="894"/>
        <item x="848"/>
        <item x="775"/>
        <item x="1660"/>
        <item x="1325"/>
        <item x="1419"/>
        <item x="1664"/>
        <item x="1131"/>
        <item x="1774"/>
        <item x="1757"/>
        <item x="1851"/>
        <item x="223"/>
        <item x="865"/>
        <item x="541"/>
        <item x="1810"/>
        <item x="708"/>
        <item x="349"/>
        <item x="1610"/>
        <item x="1350"/>
        <item x="552"/>
        <item x="779"/>
        <item x="1023"/>
        <item x="1776"/>
        <item x="668"/>
        <item x="88"/>
        <item x="444"/>
        <item x="233"/>
        <item x="784"/>
        <item x="955"/>
        <item x="1033"/>
        <item x="1672"/>
        <item x="1387"/>
        <item x="731"/>
        <item x="1266"/>
        <item x="120"/>
        <item x="876"/>
        <item x="1960"/>
        <item x="234"/>
        <item x="16"/>
        <item x="1342"/>
        <item x="1272"/>
        <item x="2"/>
        <item x="1670"/>
        <item x="2129"/>
        <item x="1237"/>
        <item x="1639"/>
        <item x="1159"/>
        <item x="1070"/>
        <item x="1561"/>
        <item x="882"/>
        <item x="654"/>
        <item x="1278"/>
        <item x="792"/>
        <item x="948"/>
        <item x="1538"/>
        <item x="1989"/>
        <item x="1873"/>
        <item x="1924"/>
        <item x="106"/>
        <item x="635"/>
        <item x="849"/>
        <item x="95"/>
        <item x="641"/>
        <item x="489"/>
        <item x="810"/>
        <item x="351"/>
        <item x="646"/>
        <item x="507"/>
        <item x="1493"/>
        <item x="476"/>
        <item x="228"/>
        <item x="1809"/>
        <item x="2061"/>
        <item x="837"/>
        <item x="1560"/>
        <item x="299"/>
        <item x="1497"/>
        <item x="384"/>
        <item x="1086"/>
        <item x="2082"/>
        <item x="800"/>
        <item x="1047"/>
        <item x="1766"/>
        <item x="998"/>
        <item x="341"/>
        <item x="2130"/>
        <item x="1277"/>
        <item x="448"/>
        <item x="1443"/>
        <item x="548"/>
        <item x="925"/>
        <item x="765"/>
        <item x="1923"/>
        <item x="203"/>
        <item x="2134"/>
        <item x="138"/>
        <item x="872"/>
        <item x="598"/>
        <item x="169"/>
        <item x="1491"/>
        <item x="740"/>
        <item x="2062"/>
        <item x="1207"/>
        <item x="829"/>
        <item x="1290"/>
        <item x="1828"/>
        <item x="2085"/>
        <item x="301"/>
        <item x="530"/>
        <item x="1059"/>
        <item x="1691"/>
        <item x="418"/>
        <item x="141"/>
        <item x="2080"/>
        <item x="1711"/>
        <item x="1706"/>
        <item x="1392"/>
        <item x="207"/>
        <item x="1209"/>
        <item x="1750"/>
        <item x="1943"/>
        <item x="712"/>
        <item x="151"/>
        <item x="1462"/>
        <item x="1042"/>
        <item x="1240"/>
        <item x="1049"/>
        <item x="983"/>
        <item x="133"/>
        <item x="2001"/>
        <item x="346"/>
        <item x="461"/>
        <item x="910"/>
        <item x="1816"/>
        <item x="938"/>
        <item x="445"/>
        <item x="1842"/>
        <item x="2075"/>
        <item x="1354"/>
        <item x="1821"/>
        <item x="191"/>
        <item x="1876"/>
        <item x="1180"/>
        <item x="332"/>
        <item x="271"/>
        <item x="453"/>
        <item x="1260"/>
        <item x="478"/>
        <item x="1579"/>
        <item x="1009"/>
        <item x="1127"/>
        <item x="1017"/>
        <item x="211"/>
        <item x="870"/>
        <item x="1343"/>
        <item x="834"/>
        <item x="1294"/>
        <item x="1783"/>
        <item x="217"/>
        <item x="1275"/>
        <item x="753"/>
        <item x="206"/>
        <item x="241"/>
        <item x="330"/>
        <item x="880"/>
        <item x="1986"/>
        <item x="1242"/>
        <item x="1427"/>
        <item x="1228"/>
        <item x="823"/>
        <item x="1326"/>
        <item x="1596"/>
        <item x="10"/>
        <item x="1782"/>
        <item x="53"/>
        <item x="869"/>
        <item x="1406"/>
        <item x="1232"/>
        <item x="1040"/>
        <item x="1518"/>
        <item x="2052"/>
        <item x="1773"/>
        <item x="1340"/>
        <item x="1817"/>
        <item x="382"/>
        <item x="1900"/>
        <item x="1870"/>
        <item x="1794"/>
        <item x="770"/>
        <item x="437"/>
        <item x="44"/>
        <item x="1795"/>
        <item x="105"/>
        <item x="714"/>
        <item x="1581"/>
        <item x="506"/>
        <item x="285"/>
        <item x="550"/>
        <item x="1756"/>
        <item x="1453"/>
        <item x="1886"/>
        <item x="614"/>
        <item x="1624"/>
        <item x="1731"/>
        <item x="1832"/>
        <item x="602"/>
        <item x="200"/>
        <item x="2096"/>
        <item x="863"/>
        <item x="2029"/>
        <item x="1494"/>
        <item x="505"/>
        <item x="706"/>
        <item x="1291"/>
        <item x="1811"/>
        <item x="222"/>
        <item x="570"/>
        <item x="1895"/>
        <item x="1109"/>
        <item x="1916"/>
        <item x="2049"/>
        <item x="1822"/>
        <item x="1852"/>
        <item x="339"/>
        <item x="867"/>
        <item x="652"/>
        <item x="648"/>
        <item x="1050"/>
        <item x="1630"/>
        <item x="1474"/>
        <item x="1056"/>
        <item x="1567"/>
        <item x="185"/>
        <item x="1122"/>
        <item x="1708"/>
        <item x="883"/>
        <item x="2076"/>
        <item x="1709"/>
        <item x="676"/>
        <item x="1270"/>
        <item x="1927"/>
        <item x="636"/>
        <item x="1527"/>
        <item x="343"/>
        <item x="522"/>
        <item x="1850"/>
        <item x="643"/>
        <item x="780"/>
        <item x="538"/>
        <item x="458"/>
        <item x="947"/>
        <item x="916"/>
        <item x="2033"/>
        <item x="2021"/>
        <item x="1218"/>
        <item x="1088"/>
        <item x="838"/>
        <item x="1992"/>
        <item x="48"/>
        <item x="1946"/>
        <item x="1417"/>
        <item x="1084"/>
        <item x="1229"/>
        <item x="812"/>
        <item x="2099"/>
        <item x="374"/>
        <item x="110"/>
        <item x="124"/>
        <item x="546"/>
        <item x="893"/>
        <item x="1498"/>
        <item x="429"/>
        <item x="202"/>
        <item x="534"/>
        <item x="785"/>
        <item x="897"/>
        <item x="719"/>
        <item x="561"/>
        <item x="879"/>
        <item x="805"/>
        <item x="799"/>
        <item x="1233"/>
        <item x="1013"/>
        <item x="308"/>
        <item x="149"/>
        <item x="1478"/>
        <item x="117"/>
        <item x="562"/>
        <item x="1515"/>
        <item x="1430"/>
        <item x="644"/>
        <item x="1169"/>
        <item x="958"/>
        <item x="323"/>
        <item x="660"/>
        <item x="1276"/>
        <item x="2086"/>
        <item x="942"/>
        <item x="557"/>
        <item x="1241"/>
        <item x="1651"/>
        <item x="1595"/>
        <item x="67"/>
        <item x="736"/>
        <item x="768"/>
        <item x="1583"/>
        <item x="1171"/>
        <item x="1627"/>
        <item x="274"/>
        <item x="1613"/>
        <item x="22"/>
        <item x="1512"/>
        <item x="115"/>
        <item x="1804"/>
        <item x="1753"/>
        <item x="1859"/>
        <item x="427"/>
        <item x="2057"/>
        <item x="781"/>
        <item x="2027"/>
        <item x="862"/>
        <item x="642"/>
        <item x="539"/>
        <item x="1967"/>
        <item x="269"/>
        <item x="1175"/>
        <item x="1673"/>
        <item x="1982"/>
        <item x="2127"/>
        <item x="1720"/>
        <item x="1259"/>
        <item x="813"/>
        <item x="1536"/>
        <item x="208"/>
        <item x="1153"/>
        <item x="1330"/>
        <item x="73"/>
        <item x="1414"/>
        <item x="1423"/>
        <item x="2017"/>
        <item x="1104"/>
        <item x="1880"/>
        <item x="1719"/>
        <item x="475"/>
        <item x="1216"/>
        <item x="1566"/>
        <item x="806"/>
        <item x="989"/>
        <item x="190"/>
        <item x="2151"/>
        <item x="1949"/>
        <item x="717"/>
        <item x="248"/>
        <item x="1714"/>
        <item x="1396"/>
        <item x="1289"/>
        <item x="1588"/>
        <item x="960"/>
        <item x="2117"/>
        <item x="1638"/>
        <item x="1971"/>
        <item x="501"/>
        <item x="1372"/>
        <item x="66"/>
        <item x="604"/>
        <item x="971"/>
        <item x="918"/>
        <item x="283"/>
        <item x="1426"/>
        <item x="1898"/>
        <item x="362"/>
        <item x="176"/>
        <item x="1038"/>
        <item x="1111"/>
        <item x="316"/>
        <item x="287"/>
        <item x="306"/>
        <item x="1379"/>
        <item x="381"/>
        <item x="1571"/>
        <item x="1777"/>
        <item x="1025"/>
        <item x="1890"/>
        <item x="366"/>
        <item x="743"/>
        <item x="1977"/>
        <item x="1363"/>
        <item x="393"/>
        <item x="1134"/>
        <item x="1537"/>
        <item x="1189"/>
        <item x="424"/>
        <item x="8"/>
        <item x="1374"/>
        <item x="924"/>
        <item x="1322"/>
        <item x="491"/>
        <item x="417"/>
        <item x="803"/>
        <item x="432"/>
        <item x="603"/>
        <item x="219"/>
        <item x="1833"/>
        <item x="2136"/>
        <item x="15"/>
        <item x="1145"/>
        <item x="1689"/>
        <item x="1450"/>
        <item x="1721"/>
        <item x="1401"/>
        <item x="1135"/>
        <item x="903"/>
        <item x="1254"/>
        <item x="912"/>
        <item x="595"/>
        <item x="388"/>
        <item x="1980"/>
        <item x="1775"/>
        <item x="256"/>
        <item x="1067"/>
        <item x="1311"/>
        <item x="984"/>
        <item x="1172"/>
        <item x="21"/>
        <item x="716"/>
        <item x="690"/>
        <item x="1964"/>
        <item x="183"/>
        <item x="363"/>
        <item x="1393"/>
        <item x="613"/>
        <item x="1640"/>
        <item x="565"/>
        <item x="1206"/>
        <item x="392"/>
        <item x="2146"/>
        <item x="56"/>
        <item x="579"/>
        <item x="1796"/>
        <item x="40"/>
        <item x="254"/>
        <item x="1285"/>
        <item x="1648"/>
        <item x="85"/>
        <item x="818"/>
        <item x="1308"/>
        <item x="937"/>
        <item x="310"/>
        <item x="134"/>
        <item x="1307"/>
        <item x="710"/>
        <item x="451"/>
        <item x="1251"/>
        <item x="1161"/>
        <item x="794"/>
        <item x="1282"/>
        <item x="226"/>
        <item x="1975"/>
        <item x="793"/>
        <item x="1858"/>
        <item x="1687"/>
        <item x="2115"/>
        <item x="722"/>
        <item x="348"/>
        <item x="556"/>
        <item x="1257"/>
        <item x="5"/>
        <item x="298"/>
        <item x="2016"/>
        <item x="62"/>
        <item x="1212"/>
        <item x="671"/>
        <item x="638"/>
        <item x="1605"/>
        <item x="682"/>
        <item x="761"/>
        <item x="463"/>
        <item x="634"/>
        <item x="991"/>
        <item x="1882"/>
        <item x="922"/>
        <item x="1219"/>
        <item x="39"/>
        <item x="150"/>
        <item x="142"/>
        <item x="705"/>
        <item x="1292"/>
        <item x="288"/>
        <item x="1615"/>
        <item x="977"/>
        <item x="2148"/>
        <item x="1227"/>
        <item x="704"/>
        <item x="276"/>
        <item x="941"/>
        <item x="1912"/>
        <item x="270"/>
        <item x="2028"/>
        <item x="1962"/>
        <item x="959"/>
        <item x="1631"/>
        <item x="1645"/>
        <item x="573"/>
        <item x="1155"/>
        <item x="30"/>
        <item x="695"/>
        <item x="1324"/>
        <item x="435"/>
        <item x="252"/>
        <item x="517"/>
        <item x="617"/>
        <item x="543"/>
        <item x="1143"/>
        <item x="1785"/>
        <item x="1524"/>
        <item x="572"/>
        <item x="1749"/>
        <item x="1261"/>
        <item x="1204"/>
        <item x="521"/>
        <item x="426"/>
        <item x="1184"/>
        <item x="137"/>
        <item x="257"/>
        <item x="147"/>
        <item x="1288"/>
        <item x="1786"/>
        <item x="1574"/>
        <item x="502"/>
        <item x="1984"/>
        <item x="1230"/>
        <item x="1726"/>
        <item x="1985"/>
        <item x="136"/>
        <item x="259"/>
        <item x="1177"/>
        <item x="1034"/>
        <item x="978"/>
        <item x="1344"/>
        <item x="212"/>
        <item x="1060"/>
        <item x="1903"/>
        <item x="551"/>
        <item x="1165"/>
        <item x="1570"/>
        <item x="535"/>
        <item x="1788"/>
        <item x="975"/>
        <item x="284"/>
        <item x="581"/>
        <item x="487"/>
        <item x="1407"/>
        <item x="399"/>
        <item x="1798"/>
        <item x="1556"/>
        <item x="1400"/>
        <item x="1179"/>
        <item x="1248"/>
        <item x="1629"/>
        <item x="725"/>
        <item x="371"/>
        <item x="591"/>
        <item x="2122"/>
        <item x="1953"/>
        <item x="1763"/>
        <item x="1105"/>
        <item x="1225"/>
        <item x="1080"/>
        <item x="459"/>
        <item x="1072"/>
        <item x="357"/>
        <item x="1338"/>
        <item x="1364"/>
        <item x="170"/>
        <item x="2112"/>
        <item x="2009"/>
        <item x="864"/>
        <item x="1684"/>
        <item x="440"/>
        <item x="1081"/>
        <item x="1357"/>
        <item x="1441"/>
        <item x="2066"/>
        <item x="1988"/>
        <item x="1919"/>
        <item x="1267"/>
        <item x="1824"/>
        <item x="1623"/>
        <item x="1029"/>
        <item x="1054"/>
        <item x="817"/>
        <item x="767"/>
        <item x="1622"/>
        <item x="365"/>
        <item x="1411"/>
        <item x="1447"/>
        <item x="1152"/>
        <item x="20"/>
        <item x="787"/>
        <item x="1408"/>
        <item x="681"/>
        <item x="961"/>
        <item x="1981"/>
        <item x="2128"/>
        <item x="992"/>
        <item x="1787"/>
        <item x="46"/>
        <item x="1506"/>
        <item x="1162"/>
        <item x="1918"/>
        <item x="231"/>
        <item x="826"/>
        <item x="2067"/>
        <item x="162"/>
        <item x="1301"/>
        <item x="315"/>
        <item x="518"/>
        <item x="1178"/>
        <item x="1197"/>
        <item x="1125"/>
        <item x="1945"/>
        <item x="514"/>
        <item x="1516"/>
        <item x="1761"/>
        <item x="1564"/>
        <item x="822"/>
        <item x="563"/>
        <item x="1694"/>
        <item x="2119"/>
        <item x="101"/>
        <item x="118"/>
        <item x="1132"/>
        <item x="667"/>
        <item x="1905"/>
        <item x="60"/>
        <item x="953"/>
        <item x="1027"/>
        <item x="1942"/>
        <item x="2022"/>
        <item x="1398"/>
        <item x="665"/>
        <item x="1074"/>
        <item x="1668"/>
        <item x="1504"/>
        <item x="400"/>
        <item x="65"/>
        <item x="1755"/>
        <item x="1928"/>
        <item x="1164"/>
        <item x="1625"/>
        <item x="1485"/>
        <item x="945"/>
        <item x="990"/>
        <item x="957"/>
        <item x="1869"/>
        <item x="81"/>
        <item x="1183"/>
        <item x="935"/>
        <item x="571"/>
        <item x="549"/>
        <item x="1913"/>
        <item x="262"/>
        <item x="1279"/>
        <item x="499"/>
        <item x="1772"/>
        <item x="1784"/>
        <item x="741"/>
        <item x="686"/>
        <item x="1198"/>
        <item x="2092"/>
        <item x="1717"/>
        <item x="1557"/>
        <item x="2145"/>
        <item x="18"/>
        <item x="1845"/>
        <item x="702"/>
        <item x="98"/>
        <item x="97"/>
        <item x="121"/>
        <item x="626"/>
        <item x="71"/>
        <item x="845"/>
        <item x="52"/>
        <item x="815"/>
        <item x="1256"/>
        <item x="952"/>
        <item x="1862"/>
        <item x="1031"/>
        <item x="194"/>
        <item x="1341"/>
        <item x="1522"/>
        <item x="540"/>
        <item x="783"/>
        <item x="2118"/>
        <item x="439"/>
        <item x="1685"/>
        <item x="119"/>
        <item x="1032"/>
        <item x="178"/>
        <item x="1937"/>
        <item x="2050"/>
        <item x="92"/>
        <item x="892"/>
        <item x="830"/>
        <item x="675"/>
        <item x="1044"/>
        <item x="1553"/>
        <item x="2005"/>
        <item x="1151"/>
        <item x="633"/>
        <item x="503"/>
        <item x="1762"/>
        <item x="49"/>
        <item x="423"/>
        <item x="693"/>
        <item x="718"/>
        <item x="1647"/>
        <item x="1167"/>
        <item x="699"/>
        <item x="861"/>
        <item x="218"/>
        <item x="473"/>
        <item x="1346"/>
        <item x="1792"/>
        <item x="836"/>
        <item x="1069"/>
        <item x="1295"/>
        <item x="2023"/>
        <item x="909"/>
        <item x="1149"/>
        <item x="1314"/>
        <item x="536"/>
        <item x="495"/>
        <item x="113"/>
        <item x="1872"/>
        <item x="1373"/>
        <item x="9"/>
        <item x="1563"/>
        <item x="533"/>
        <item x="528"/>
        <item x="1968"/>
        <item x="1113"/>
        <item x="1759"/>
        <item x="210"/>
        <item x="1969"/>
        <item x="1444"/>
        <item x="305"/>
        <item x="2125"/>
        <item x="224"/>
        <item t="default"/>
      </items>
    </pivotField>
    <pivotField showAll="0"/>
    <pivotField dataField="1" showAll="0"/>
    <pivotField axis="axisRow" showAll="0">
      <items count="4">
        <item x="2"/>
        <item x="1"/>
        <item x="0"/>
        <item t="default"/>
      </items>
    </pivotField>
    <pivotField showAll="0">
      <items count="5">
        <item x="3"/>
        <item x="2"/>
        <item x="1"/>
        <item x="0"/>
        <item t="default"/>
      </items>
    </pivotField>
    <pivotField numFmtId="9" showAll="0"/>
    <pivotField numFmtId="1" showAll="0"/>
    <pivotField numFmtId="1" showAll="0"/>
    <pivotField showAll="0">
      <items count="13">
        <item x="1"/>
        <item x="10"/>
        <item x="2"/>
        <item x="0"/>
        <item x="5"/>
        <item x="4"/>
        <item x="8"/>
        <item x="9"/>
        <item x="11"/>
        <item x="3"/>
        <item x="6"/>
        <item x="7"/>
        <item t="default"/>
      </items>
    </pivotField>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9"/>
  </rowFields>
  <rowItems count="4">
    <i>
      <x/>
    </i>
    <i>
      <x v="1"/>
    </i>
    <i>
      <x v="2"/>
    </i>
    <i t="grand">
      <x/>
    </i>
  </rowItems>
  <colItems count="1">
    <i/>
  </colItems>
  <dataFields count="1">
    <dataField name="Sum of Quantity" fld="8" baseField="0" baseItem="0"/>
  </dataFields>
  <chartFormats count="4">
    <chartFormat chart="19"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8E7A52-DB6F-493B-A57A-699ECF988B72}"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D39:F45" firstHeaderRow="0" firstDataRow="1" firstDataCol="1"/>
  <pivotFields count="19">
    <pivotField showAll="0"/>
    <pivotField numFmtId="164" showAll="0">
      <items count="697">
        <item x="39"/>
        <item x="70"/>
        <item x="652"/>
        <item x="507"/>
        <item x="455"/>
        <item x="451"/>
        <item x="593"/>
        <item x="520"/>
        <item x="435"/>
        <item x="607"/>
        <item x="437"/>
        <item x="649"/>
        <item x="295"/>
        <item x="338"/>
        <item x="678"/>
        <item x="532"/>
        <item x="363"/>
        <item x="384"/>
        <item x="656"/>
        <item x="597"/>
        <item x="630"/>
        <item x="87"/>
        <item x="449"/>
        <item x="657"/>
        <item x="558"/>
        <item x="332"/>
        <item x="96"/>
        <item x="80"/>
        <item x="563"/>
        <item x="343"/>
        <item x="690"/>
        <item x="135"/>
        <item x="342"/>
        <item x="16"/>
        <item x="214"/>
        <item x="37"/>
        <item x="227"/>
        <item x="640"/>
        <item x="663"/>
        <item x="34"/>
        <item x="109"/>
        <item x="105"/>
        <item x="242"/>
        <item x="349"/>
        <item x="421"/>
        <item x="119"/>
        <item x="265"/>
        <item x="499"/>
        <item x="694"/>
        <item x="186"/>
        <item x="629"/>
        <item x="281"/>
        <item x="35"/>
        <item x="459"/>
        <item x="394"/>
        <item x="284"/>
        <item x="161"/>
        <item x="658"/>
        <item x="348"/>
        <item x="191"/>
        <item x="226"/>
        <item x="200"/>
        <item x="531"/>
        <item x="461"/>
        <item x="514"/>
        <item x="522"/>
        <item x="331"/>
        <item x="320"/>
        <item x="62"/>
        <item x="304"/>
        <item x="369"/>
        <item x="215"/>
        <item x="255"/>
        <item x="290"/>
        <item x="38"/>
        <item x="220"/>
        <item x="285"/>
        <item x="235"/>
        <item x="239"/>
        <item x="648"/>
        <item x="625"/>
        <item x="197"/>
        <item x="288"/>
        <item x="386"/>
        <item x="405"/>
        <item x="19"/>
        <item x="592"/>
        <item x="180"/>
        <item x="613"/>
        <item x="229"/>
        <item x="305"/>
        <item x="319"/>
        <item x="159"/>
        <item x="591"/>
        <item x="59"/>
        <item x="404"/>
        <item x="179"/>
        <item x="692"/>
        <item x="195"/>
        <item x="476"/>
        <item x="512"/>
        <item x="232"/>
        <item x="448"/>
        <item x="237"/>
        <item x="243"/>
        <item x="30"/>
        <item x="346"/>
        <item x="581"/>
        <item x="440"/>
        <item x="655"/>
        <item x="501"/>
        <item x="406"/>
        <item x="167"/>
        <item x="428"/>
        <item x="506"/>
        <item x="411"/>
        <item x="97"/>
        <item x="55"/>
        <item x="5"/>
        <item x="54"/>
        <item x="240"/>
        <item x="299"/>
        <item x="672"/>
        <item x="56"/>
        <item x="254"/>
        <item x="335"/>
        <item x="189"/>
        <item x="162"/>
        <item x="469"/>
        <item x="253"/>
        <item x="129"/>
        <item x="298"/>
        <item x="45"/>
        <item x="27"/>
        <item x="98"/>
        <item x="521"/>
        <item x="425"/>
        <item x="426"/>
        <item x="677"/>
        <item x="91"/>
        <item x="49"/>
        <item x="325"/>
        <item x="259"/>
        <item x="238"/>
        <item x="36"/>
        <item x="470"/>
        <item x="664"/>
        <item x="313"/>
        <item x="498"/>
        <item x="573"/>
        <item x="576"/>
        <item x="488"/>
        <item x="51"/>
        <item x="208"/>
        <item x="502"/>
        <item x="165"/>
        <item x="170"/>
        <item x="381"/>
        <item x="525"/>
        <item x="310"/>
        <item x="311"/>
        <item x="337"/>
        <item x="209"/>
        <item x="327"/>
        <item x="610"/>
        <item x="263"/>
        <item x="15"/>
        <item x="315"/>
        <item x="357"/>
        <item x="117"/>
        <item x="75"/>
        <item x="439"/>
        <item x="549"/>
        <item x="118"/>
        <item x="562"/>
        <item x="688"/>
        <item x="185"/>
        <item x="474"/>
        <item x="351"/>
        <item x="422"/>
        <item x="450"/>
        <item x="151"/>
        <item x="382"/>
        <item x="207"/>
        <item x="257"/>
        <item x="149"/>
        <item x="136"/>
        <item x="276"/>
        <item x="515"/>
        <item x="301"/>
        <item x="155"/>
        <item x="286"/>
        <item x="485"/>
        <item x="628"/>
        <item x="72"/>
        <item x="367"/>
        <item x="479"/>
        <item x="667"/>
        <item x="484"/>
        <item x="74"/>
        <item x="445"/>
        <item x="491"/>
        <item x="116"/>
        <item x="52"/>
        <item x="414"/>
        <item x="323"/>
        <item x="585"/>
        <item x="324"/>
        <item x="152"/>
        <item x="659"/>
        <item x="372"/>
        <item x="193"/>
        <item x="551"/>
        <item x="673"/>
        <item x="552"/>
        <item x="528"/>
        <item x="666"/>
        <item x="431"/>
        <item x="176"/>
        <item x="184"/>
        <item x="164"/>
        <item x="670"/>
        <item x="568"/>
        <item x="126"/>
        <item x="156"/>
        <item x="497"/>
        <item x="204"/>
        <item x="202"/>
        <item x="275"/>
        <item x="133"/>
        <item x="660"/>
        <item x="454"/>
        <item x="430"/>
        <item x="307"/>
        <item x="614"/>
        <item x="177"/>
        <item x="29"/>
        <item x="120"/>
        <item x="183"/>
        <item x="420"/>
        <item x="221"/>
        <item x="132"/>
        <item x="446"/>
        <item x="296"/>
        <item x="223"/>
        <item x="368"/>
        <item x="602"/>
        <item x="22"/>
        <item x="503"/>
        <item x="398"/>
        <item x="365"/>
        <item x="397"/>
        <item x="395"/>
        <item x="621"/>
        <item x="287"/>
        <item x="478"/>
        <item x="334"/>
        <item x="271"/>
        <item x="166"/>
        <item x="28"/>
        <item x="410"/>
        <item x="134"/>
        <item x="627"/>
        <item x="516"/>
        <item x="669"/>
        <item x="158"/>
        <item x="550"/>
        <item x="144"/>
        <item x="605"/>
        <item x="412"/>
        <item x="3"/>
        <item x="490"/>
        <item x="354"/>
        <item x="145"/>
        <item x="675"/>
        <item x="125"/>
        <item x="465"/>
        <item x="452"/>
        <item x="518"/>
        <item x="509"/>
        <item x="206"/>
        <item x="523"/>
        <item x="375"/>
        <item x="7"/>
        <item x="590"/>
        <item x="61"/>
        <item x="21"/>
        <item x="130"/>
        <item x="196"/>
        <item x="691"/>
        <item x="564"/>
        <item x="146"/>
        <item x="665"/>
        <item x="20"/>
        <item x="356"/>
        <item x="600"/>
        <item x="493"/>
        <item x="317"/>
        <item x="463"/>
        <item x="505"/>
        <item x="606"/>
        <item x="543"/>
        <item x="653"/>
        <item x="553"/>
        <item x="524"/>
        <item x="9"/>
        <item x="345"/>
        <item x="294"/>
        <item x="540"/>
        <item x="575"/>
        <item x="584"/>
        <item x="217"/>
        <item x="434"/>
        <item x="157"/>
        <item x="267"/>
        <item x="383"/>
        <item x="291"/>
        <item x="340"/>
        <item x="347"/>
        <item x="644"/>
        <item x="358"/>
        <item x="278"/>
        <item x="76"/>
        <item x="128"/>
        <item x="632"/>
        <item x="475"/>
        <item x="548"/>
        <item x="352"/>
        <item x="205"/>
        <item x="385"/>
        <item x="222"/>
        <item x="432"/>
        <item x="260"/>
        <item x="589"/>
        <item x="687"/>
        <item x="190"/>
        <item x="492"/>
        <item x="535"/>
        <item x="489"/>
        <item x="471"/>
        <item x="84"/>
        <item x="416"/>
        <item x="579"/>
        <item x="554"/>
        <item x="436"/>
        <item x="583"/>
        <item x="147"/>
        <item x="396"/>
        <item x="248"/>
        <item x="89"/>
        <item x="224"/>
        <item x="578"/>
        <item x="390"/>
        <item x="546"/>
        <item x="366"/>
        <item x="612"/>
        <item x="545"/>
        <item x="46"/>
        <item x="78"/>
        <item x="641"/>
        <item x="289"/>
        <item x="41"/>
        <item x="362"/>
        <item x="181"/>
        <item x="533"/>
        <item x="429"/>
        <item x="567"/>
        <item x="154"/>
        <item x="683"/>
        <item x="495"/>
        <item x="1"/>
        <item x="66"/>
        <item x="577"/>
        <item x="418"/>
        <item x="388"/>
        <item x="236"/>
        <item x="86"/>
        <item x="262"/>
        <item x="635"/>
        <item x="379"/>
        <item x="636"/>
        <item x="150"/>
        <item x="92"/>
        <item x="674"/>
        <item x="94"/>
        <item x="595"/>
        <item x="409"/>
        <item x="77"/>
        <item x="264"/>
        <item x="115"/>
        <item x="611"/>
        <item x="88"/>
        <item x="494"/>
        <item x="79"/>
        <item x="594"/>
        <item x="598"/>
        <item x="283"/>
        <item x="143"/>
        <item x="615"/>
        <item x="330"/>
        <item x="198"/>
        <item x="148"/>
        <item x="44"/>
        <item x="424"/>
        <item x="486"/>
        <item x="103"/>
        <item x="2"/>
        <item x="251"/>
        <item x="216"/>
        <item x="175"/>
        <item x="616"/>
        <item x="608"/>
        <item x="169"/>
        <item x="277"/>
        <item x="458"/>
        <item x="539"/>
        <item x="187"/>
        <item x="230"/>
        <item x="6"/>
        <item x="40"/>
        <item x="31"/>
        <item x="684"/>
        <item x="619"/>
        <item x="447"/>
        <item x="643"/>
        <item x="359"/>
        <item x="250"/>
        <item x="472"/>
        <item x="174"/>
        <item x="626"/>
        <item x="647"/>
        <item x="680"/>
        <item x="234"/>
        <item x="570"/>
        <item x="460"/>
        <item x="481"/>
        <item x="171"/>
        <item x="0"/>
        <item x="541"/>
        <item x="565"/>
        <item x="24"/>
        <item x="163"/>
        <item x="483"/>
        <item x="599"/>
        <item x="25"/>
        <item x="637"/>
        <item x="270"/>
        <item x="90"/>
        <item x="231"/>
        <item x="228"/>
        <item x="100"/>
        <item x="57"/>
        <item x="561"/>
        <item x="225"/>
        <item x="188"/>
        <item x="141"/>
        <item x="638"/>
        <item x="601"/>
        <item x="604"/>
        <item x="241"/>
        <item x="587"/>
        <item x="391"/>
        <item x="466"/>
        <item x="473"/>
        <item x="153"/>
        <item x="249"/>
        <item x="43"/>
        <item x="102"/>
        <item x="360"/>
        <item x="689"/>
        <item x="534"/>
        <item x="668"/>
        <item x="210"/>
        <item x="111"/>
        <item x="101"/>
        <item x="350"/>
        <item x="353"/>
        <item x="336"/>
        <item x="556"/>
        <item x="482"/>
        <item x="12"/>
        <item x="685"/>
        <item x="376"/>
        <item x="402"/>
        <item x="453"/>
        <item x="121"/>
        <item x="661"/>
        <item x="642"/>
        <item x="211"/>
        <item x="168"/>
        <item x="393"/>
        <item x="389"/>
        <item x="361"/>
        <item x="4"/>
        <item x="580"/>
        <item x="219"/>
        <item x="42"/>
        <item x="63"/>
        <item x="293"/>
        <item x="419"/>
        <item x="517"/>
        <item x="557"/>
        <item x="480"/>
        <item x="487"/>
        <item x="676"/>
        <item x="444"/>
        <item x="47"/>
        <item x="26"/>
        <item x="536"/>
        <item x="82"/>
        <item x="303"/>
        <item x="582"/>
        <item x="526"/>
        <item x="18"/>
        <item x="261"/>
        <item x="33"/>
        <item x="399"/>
        <item x="203"/>
        <item x="566"/>
        <item x="651"/>
        <item x="272"/>
        <item x="297"/>
        <item x="13"/>
        <item x="571"/>
        <item x="519"/>
        <item x="662"/>
        <item x="312"/>
        <item x="114"/>
        <item x="427"/>
        <item x="510"/>
        <item x="413"/>
        <item x="329"/>
        <item x="646"/>
        <item x="81"/>
        <item x="192"/>
        <item x="233"/>
        <item x="542"/>
        <item x="48"/>
        <item x="392"/>
        <item x="679"/>
        <item x="374"/>
        <item x="247"/>
        <item x="321"/>
        <item x="58"/>
        <item x="17"/>
        <item x="178"/>
        <item x="654"/>
        <item x="671"/>
        <item x="280"/>
        <item x="693"/>
        <item x="110"/>
        <item x="108"/>
        <item x="529"/>
        <item x="268"/>
        <item x="123"/>
        <item x="273"/>
        <item x="14"/>
        <item x="530"/>
        <item x="603"/>
        <item x="373"/>
        <item x="182"/>
        <item x="69"/>
        <item x="686"/>
        <item x="504"/>
        <item x="631"/>
        <item x="137"/>
        <item x="99"/>
        <item x="378"/>
        <item x="462"/>
        <item x="112"/>
        <item x="160"/>
        <item x="339"/>
        <item x="443"/>
        <item x="682"/>
        <item x="572"/>
        <item x="83"/>
        <item x="544"/>
        <item x="306"/>
        <item x="639"/>
        <item x="407"/>
        <item x="106"/>
        <item x="555"/>
        <item x="73"/>
        <item x="596"/>
        <item x="547"/>
        <item x="140"/>
        <item x="252"/>
        <item x="617"/>
        <item x="513"/>
        <item x="527"/>
        <item x="244"/>
        <item x="50"/>
        <item x="85"/>
        <item x="634"/>
        <item x="457"/>
        <item x="68"/>
        <item x="139"/>
        <item x="64"/>
        <item x="609"/>
        <item x="650"/>
        <item x="423"/>
        <item x="441"/>
        <item x="588"/>
        <item x="245"/>
        <item x="364"/>
        <item x="560"/>
        <item x="377"/>
        <item x="113"/>
        <item x="32"/>
        <item x="318"/>
        <item x="574"/>
        <item x="258"/>
        <item x="282"/>
        <item x="23"/>
        <item x="695"/>
        <item x="218"/>
        <item x="213"/>
        <item x="586"/>
        <item x="511"/>
        <item x="355"/>
        <item x="104"/>
        <item x="433"/>
        <item x="67"/>
        <item x="464"/>
        <item x="537"/>
        <item x="308"/>
        <item x="194"/>
        <item x="326"/>
        <item x="65"/>
        <item x="122"/>
        <item x="477"/>
        <item x="569"/>
        <item x="442"/>
        <item x="71"/>
        <item x="302"/>
        <item x="341"/>
        <item x="371"/>
        <item x="403"/>
        <item x="681"/>
        <item x="142"/>
        <item x="309"/>
        <item x="408"/>
        <item x="131"/>
        <item x="538"/>
        <item x="8"/>
        <item x="279"/>
        <item x="559"/>
        <item x="415"/>
        <item x="107"/>
        <item x="246"/>
        <item x="212"/>
        <item x="500"/>
        <item x="292"/>
        <item x="380"/>
        <item x="138"/>
        <item x="328"/>
        <item x="624"/>
        <item x="508"/>
        <item x="456"/>
        <item x="124"/>
        <item x="467"/>
        <item x="172"/>
        <item x="60"/>
        <item x="633"/>
        <item x="300"/>
        <item x="417"/>
        <item x="274"/>
        <item x="370"/>
        <item x="618"/>
        <item x="199"/>
        <item x="95"/>
        <item x="623"/>
        <item x="645"/>
        <item x="314"/>
        <item x="322"/>
        <item x="269"/>
        <item x="333"/>
        <item x="438"/>
        <item x="387"/>
        <item x="316"/>
        <item x="201"/>
        <item x="620"/>
        <item x="400"/>
        <item x="344"/>
        <item x="622"/>
        <item x="127"/>
        <item x="468"/>
        <item x="496"/>
        <item x="10"/>
        <item x="173"/>
        <item x="401"/>
        <item x="11"/>
        <item x="93"/>
        <item x="266"/>
        <item x="53"/>
        <item x="256"/>
        <item t="default"/>
      </items>
    </pivotField>
    <pivotField axis="axisRow" showAll="0" sortType="descending">
      <items count="11">
        <item m="1" x="7"/>
        <item m="1" x="9"/>
        <item m="1" x="8"/>
        <item m="1" x="6"/>
        <item m="1" x="5"/>
        <item x="0"/>
        <item x="1"/>
        <item x="2"/>
        <item x="3"/>
        <item x="4"/>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 dataField="1" showAll="0"/>
    <pivotField showAll="0"/>
    <pivotField showAll="0"/>
    <pivotField showAll="0"/>
    <pivotField numFmtId="9" showAll="0"/>
    <pivotField numFmtId="1" showAll="0"/>
    <pivotField numFmtId="1" showAll="0"/>
    <pivotField showAll="0">
      <items count="13">
        <item x="1"/>
        <item x="10"/>
        <item x="2"/>
        <item x="0"/>
        <item x="5"/>
        <item x="4"/>
        <item x="8"/>
        <item x="9"/>
        <item x="11"/>
        <item x="3"/>
        <item x="6"/>
        <item x="7"/>
        <item t="default"/>
      </items>
    </pivotField>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6">
    <i>
      <x v="7"/>
    </i>
    <i>
      <x v="6"/>
    </i>
    <i>
      <x v="8"/>
    </i>
    <i>
      <x v="5"/>
    </i>
    <i>
      <x v="9"/>
    </i>
    <i t="grand">
      <x/>
    </i>
  </rowItems>
  <colFields count="1">
    <field x="-2"/>
  </colFields>
  <colItems count="2">
    <i>
      <x/>
    </i>
    <i i="1">
      <x v="1"/>
    </i>
  </colItems>
  <dataFields count="2">
    <dataField name="Sum of Profit" fld="7" baseField="0" baseItem="0"/>
    <dataField name="Sum of Sales" fld="6" baseField="3" baseItem="0"/>
  </dataFields>
  <formats count="6">
    <format dxfId="1448">
      <pivotArea type="all" dataOnly="0" outline="0" fieldPosition="0"/>
    </format>
    <format dxfId="1447">
      <pivotArea outline="0" collapsedLevelsAreSubtotals="1" fieldPosition="0"/>
    </format>
    <format dxfId="1446">
      <pivotArea field="2" type="button" dataOnly="0" labelOnly="1" outline="0" axis="axisRow" fieldPosition="0"/>
    </format>
    <format dxfId="1445">
      <pivotArea dataOnly="0" labelOnly="1" fieldPosition="0">
        <references count="1">
          <reference field="2" count="0"/>
        </references>
      </pivotArea>
    </format>
    <format dxfId="1444">
      <pivotArea dataOnly="0" labelOnly="1" grandRow="1" outline="0" fieldPosition="0"/>
    </format>
    <format dxfId="144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FD2C97-D064-418C-B65C-63161482E66B}" name="PivotTable3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J21:K34" firstHeaderRow="1" firstDataRow="1" firstDataCol="1"/>
  <pivotFields count="19">
    <pivotField dataField="1" showAll="0"/>
    <pivotField axis="axisRow" numFmtId="164" showAll="0">
      <items count="697">
        <item x="39"/>
        <item x="70"/>
        <item x="652"/>
        <item x="507"/>
        <item x="455"/>
        <item x="451"/>
        <item x="593"/>
        <item x="520"/>
        <item x="435"/>
        <item x="607"/>
        <item x="437"/>
        <item x="649"/>
        <item x="295"/>
        <item x="338"/>
        <item x="678"/>
        <item x="532"/>
        <item x="363"/>
        <item x="384"/>
        <item x="656"/>
        <item x="597"/>
        <item x="630"/>
        <item x="87"/>
        <item x="449"/>
        <item x="657"/>
        <item x="558"/>
        <item x="332"/>
        <item x="96"/>
        <item x="80"/>
        <item x="563"/>
        <item x="343"/>
        <item x="690"/>
        <item x="135"/>
        <item x="342"/>
        <item x="16"/>
        <item x="214"/>
        <item x="37"/>
        <item x="227"/>
        <item x="640"/>
        <item x="663"/>
        <item x="34"/>
        <item x="109"/>
        <item x="105"/>
        <item x="242"/>
        <item x="349"/>
        <item x="421"/>
        <item x="119"/>
        <item x="265"/>
        <item x="499"/>
        <item x="694"/>
        <item x="186"/>
        <item x="629"/>
        <item x="281"/>
        <item x="35"/>
        <item x="459"/>
        <item x="394"/>
        <item x="284"/>
        <item x="161"/>
        <item x="658"/>
        <item x="348"/>
        <item x="191"/>
        <item x="226"/>
        <item x="200"/>
        <item x="531"/>
        <item x="461"/>
        <item x="514"/>
        <item x="522"/>
        <item x="331"/>
        <item x="320"/>
        <item x="62"/>
        <item x="304"/>
        <item x="369"/>
        <item x="215"/>
        <item x="255"/>
        <item x="290"/>
        <item x="38"/>
        <item x="220"/>
        <item x="285"/>
        <item x="235"/>
        <item x="239"/>
        <item x="648"/>
        <item x="625"/>
        <item x="197"/>
        <item x="288"/>
        <item x="386"/>
        <item x="405"/>
        <item x="19"/>
        <item x="592"/>
        <item x="180"/>
        <item x="613"/>
        <item x="229"/>
        <item x="305"/>
        <item x="319"/>
        <item x="159"/>
        <item x="591"/>
        <item x="59"/>
        <item x="404"/>
        <item x="179"/>
        <item x="692"/>
        <item x="195"/>
        <item x="476"/>
        <item x="512"/>
        <item x="232"/>
        <item x="448"/>
        <item x="237"/>
        <item x="243"/>
        <item x="30"/>
        <item x="346"/>
        <item x="581"/>
        <item x="440"/>
        <item x="655"/>
        <item x="501"/>
        <item x="406"/>
        <item x="167"/>
        <item x="428"/>
        <item x="506"/>
        <item x="411"/>
        <item x="97"/>
        <item x="55"/>
        <item x="5"/>
        <item x="54"/>
        <item x="240"/>
        <item x="299"/>
        <item x="672"/>
        <item x="56"/>
        <item x="254"/>
        <item x="335"/>
        <item x="189"/>
        <item x="162"/>
        <item x="469"/>
        <item x="253"/>
        <item x="129"/>
        <item x="298"/>
        <item x="45"/>
        <item x="27"/>
        <item x="98"/>
        <item x="521"/>
        <item x="425"/>
        <item x="426"/>
        <item x="677"/>
        <item x="91"/>
        <item x="49"/>
        <item x="325"/>
        <item x="259"/>
        <item x="238"/>
        <item x="36"/>
        <item x="470"/>
        <item x="664"/>
        <item x="313"/>
        <item x="498"/>
        <item x="573"/>
        <item x="576"/>
        <item x="488"/>
        <item x="51"/>
        <item x="208"/>
        <item x="502"/>
        <item x="165"/>
        <item x="170"/>
        <item x="381"/>
        <item x="525"/>
        <item x="310"/>
        <item x="311"/>
        <item x="337"/>
        <item x="209"/>
        <item x="327"/>
        <item x="610"/>
        <item x="263"/>
        <item x="15"/>
        <item x="315"/>
        <item x="357"/>
        <item x="117"/>
        <item x="75"/>
        <item x="439"/>
        <item x="549"/>
        <item x="118"/>
        <item x="562"/>
        <item x="688"/>
        <item x="185"/>
        <item x="474"/>
        <item x="351"/>
        <item x="422"/>
        <item x="450"/>
        <item x="151"/>
        <item x="382"/>
        <item x="207"/>
        <item x="257"/>
        <item x="149"/>
        <item x="136"/>
        <item x="276"/>
        <item x="515"/>
        <item x="301"/>
        <item x="155"/>
        <item x="286"/>
        <item x="485"/>
        <item x="628"/>
        <item x="72"/>
        <item x="367"/>
        <item x="479"/>
        <item x="667"/>
        <item x="484"/>
        <item x="74"/>
        <item x="445"/>
        <item x="491"/>
        <item x="116"/>
        <item x="52"/>
        <item x="414"/>
        <item x="323"/>
        <item x="585"/>
        <item x="324"/>
        <item x="152"/>
        <item x="659"/>
        <item x="372"/>
        <item x="193"/>
        <item x="551"/>
        <item x="673"/>
        <item x="552"/>
        <item x="528"/>
        <item x="666"/>
        <item x="431"/>
        <item x="176"/>
        <item x="184"/>
        <item x="164"/>
        <item x="670"/>
        <item x="568"/>
        <item x="126"/>
        <item x="156"/>
        <item x="497"/>
        <item x="204"/>
        <item x="202"/>
        <item x="275"/>
        <item x="133"/>
        <item x="660"/>
        <item x="454"/>
        <item x="430"/>
        <item x="307"/>
        <item x="614"/>
        <item x="177"/>
        <item x="29"/>
        <item x="120"/>
        <item x="183"/>
        <item x="420"/>
        <item x="221"/>
        <item x="132"/>
        <item x="446"/>
        <item x="296"/>
        <item x="223"/>
        <item x="368"/>
        <item x="602"/>
        <item x="22"/>
        <item x="503"/>
        <item x="398"/>
        <item x="365"/>
        <item x="397"/>
        <item x="395"/>
        <item x="621"/>
        <item x="287"/>
        <item x="478"/>
        <item x="334"/>
        <item x="271"/>
        <item x="166"/>
        <item x="28"/>
        <item x="410"/>
        <item x="134"/>
        <item x="627"/>
        <item x="516"/>
        <item x="669"/>
        <item x="158"/>
        <item x="550"/>
        <item x="144"/>
        <item x="605"/>
        <item x="412"/>
        <item x="3"/>
        <item x="490"/>
        <item x="354"/>
        <item x="145"/>
        <item x="675"/>
        <item x="125"/>
        <item x="465"/>
        <item x="452"/>
        <item x="518"/>
        <item x="509"/>
        <item x="206"/>
        <item x="523"/>
        <item x="375"/>
        <item x="7"/>
        <item x="590"/>
        <item x="61"/>
        <item x="21"/>
        <item x="130"/>
        <item x="196"/>
        <item x="691"/>
        <item x="564"/>
        <item x="146"/>
        <item x="665"/>
        <item x="20"/>
        <item x="356"/>
        <item x="600"/>
        <item x="493"/>
        <item x="317"/>
        <item x="463"/>
        <item x="505"/>
        <item x="606"/>
        <item x="543"/>
        <item x="653"/>
        <item x="553"/>
        <item x="524"/>
        <item x="9"/>
        <item x="345"/>
        <item x="294"/>
        <item x="540"/>
        <item x="575"/>
        <item x="584"/>
        <item x="217"/>
        <item x="434"/>
        <item x="157"/>
        <item x="267"/>
        <item x="383"/>
        <item x="291"/>
        <item x="340"/>
        <item x="347"/>
        <item x="644"/>
        <item x="358"/>
        <item x="278"/>
        <item x="76"/>
        <item x="128"/>
        <item x="632"/>
        <item x="475"/>
        <item x="548"/>
        <item x="352"/>
        <item x="205"/>
        <item x="385"/>
        <item x="222"/>
        <item x="432"/>
        <item x="260"/>
        <item x="589"/>
        <item x="687"/>
        <item x="190"/>
        <item x="492"/>
        <item x="535"/>
        <item x="489"/>
        <item x="471"/>
        <item x="84"/>
        <item x="416"/>
        <item x="579"/>
        <item x="554"/>
        <item x="436"/>
        <item x="583"/>
        <item x="147"/>
        <item x="396"/>
        <item x="248"/>
        <item x="89"/>
        <item x="224"/>
        <item x="578"/>
        <item x="390"/>
        <item x="546"/>
        <item x="366"/>
        <item x="612"/>
        <item x="545"/>
        <item x="46"/>
        <item x="78"/>
        <item x="641"/>
        <item x="289"/>
        <item x="41"/>
        <item x="362"/>
        <item x="181"/>
        <item x="533"/>
        <item x="429"/>
        <item x="567"/>
        <item x="154"/>
        <item x="683"/>
        <item x="495"/>
        <item x="1"/>
        <item x="66"/>
        <item x="577"/>
        <item x="418"/>
        <item x="388"/>
        <item x="236"/>
        <item x="86"/>
        <item x="262"/>
        <item x="635"/>
        <item x="379"/>
        <item x="636"/>
        <item x="150"/>
        <item x="92"/>
        <item x="674"/>
        <item x="94"/>
        <item x="595"/>
        <item x="409"/>
        <item x="77"/>
        <item x="264"/>
        <item x="115"/>
        <item x="611"/>
        <item x="88"/>
        <item x="494"/>
        <item x="79"/>
        <item x="594"/>
        <item x="598"/>
        <item x="283"/>
        <item x="143"/>
        <item x="615"/>
        <item x="330"/>
        <item x="198"/>
        <item x="148"/>
        <item x="44"/>
        <item x="424"/>
        <item x="486"/>
        <item x="103"/>
        <item x="2"/>
        <item x="251"/>
        <item x="216"/>
        <item x="175"/>
        <item x="616"/>
        <item x="608"/>
        <item x="169"/>
        <item x="277"/>
        <item x="458"/>
        <item x="539"/>
        <item x="187"/>
        <item x="230"/>
        <item x="6"/>
        <item x="40"/>
        <item x="31"/>
        <item x="684"/>
        <item x="619"/>
        <item x="447"/>
        <item x="643"/>
        <item x="359"/>
        <item x="250"/>
        <item x="472"/>
        <item x="174"/>
        <item x="626"/>
        <item x="647"/>
        <item x="680"/>
        <item x="234"/>
        <item x="570"/>
        <item x="460"/>
        <item x="481"/>
        <item x="171"/>
        <item x="0"/>
        <item x="541"/>
        <item x="565"/>
        <item x="24"/>
        <item x="163"/>
        <item x="483"/>
        <item x="599"/>
        <item x="25"/>
        <item x="637"/>
        <item x="270"/>
        <item x="90"/>
        <item x="231"/>
        <item x="228"/>
        <item x="100"/>
        <item x="57"/>
        <item x="561"/>
        <item x="225"/>
        <item x="188"/>
        <item x="141"/>
        <item x="638"/>
        <item x="601"/>
        <item x="604"/>
        <item x="241"/>
        <item x="587"/>
        <item x="391"/>
        <item x="466"/>
        <item x="473"/>
        <item x="153"/>
        <item x="249"/>
        <item x="43"/>
        <item x="102"/>
        <item x="360"/>
        <item x="689"/>
        <item x="534"/>
        <item x="668"/>
        <item x="210"/>
        <item x="111"/>
        <item x="101"/>
        <item x="350"/>
        <item x="353"/>
        <item x="336"/>
        <item x="556"/>
        <item x="482"/>
        <item x="12"/>
        <item x="685"/>
        <item x="376"/>
        <item x="402"/>
        <item x="453"/>
        <item x="121"/>
        <item x="661"/>
        <item x="642"/>
        <item x="211"/>
        <item x="168"/>
        <item x="393"/>
        <item x="389"/>
        <item x="361"/>
        <item x="4"/>
        <item x="580"/>
        <item x="219"/>
        <item x="42"/>
        <item x="63"/>
        <item x="293"/>
        <item x="419"/>
        <item x="517"/>
        <item x="557"/>
        <item x="480"/>
        <item x="487"/>
        <item x="676"/>
        <item x="444"/>
        <item x="47"/>
        <item x="26"/>
        <item x="536"/>
        <item x="82"/>
        <item x="303"/>
        <item x="582"/>
        <item x="526"/>
        <item x="18"/>
        <item x="261"/>
        <item x="33"/>
        <item x="399"/>
        <item x="203"/>
        <item x="566"/>
        <item x="651"/>
        <item x="272"/>
        <item x="297"/>
        <item x="13"/>
        <item x="571"/>
        <item x="519"/>
        <item x="662"/>
        <item x="312"/>
        <item x="114"/>
        <item x="427"/>
        <item x="510"/>
        <item x="413"/>
        <item x="329"/>
        <item x="646"/>
        <item x="81"/>
        <item x="192"/>
        <item x="233"/>
        <item x="542"/>
        <item x="48"/>
        <item x="392"/>
        <item x="679"/>
        <item x="374"/>
        <item x="247"/>
        <item x="321"/>
        <item x="58"/>
        <item x="17"/>
        <item x="178"/>
        <item x="654"/>
        <item x="671"/>
        <item x="280"/>
        <item x="693"/>
        <item x="110"/>
        <item x="108"/>
        <item x="529"/>
        <item x="268"/>
        <item x="123"/>
        <item x="273"/>
        <item x="14"/>
        <item x="530"/>
        <item x="603"/>
        <item x="373"/>
        <item x="182"/>
        <item x="69"/>
        <item x="686"/>
        <item x="504"/>
        <item x="631"/>
        <item x="137"/>
        <item x="99"/>
        <item x="378"/>
        <item x="462"/>
        <item x="112"/>
        <item x="160"/>
        <item x="339"/>
        <item x="443"/>
        <item x="682"/>
        <item x="572"/>
        <item x="83"/>
        <item x="544"/>
        <item x="306"/>
        <item x="639"/>
        <item x="407"/>
        <item x="106"/>
        <item x="555"/>
        <item x="73"/>
        <item x="596"/>
        <item x="547"/>
        <item x="140"/>
        <item x="252"/>
        <item x="617"/>
        <item x="513"/>
        <item x="527"/>
        <item x="244"/>
        <item x="50"/>
        <item x="85"/>
        <item x="634"/>
        <item x="457"/>
        <item x="68"/>
        <item x="139"/>
        <item x="64"/>
        <item x="609"/>
        <item x="650"/>
        <item x="423"/>
        <item x="441"/>
        <item x="588"/>
        <item x="245"/>
        <item x="364"/>
        <item x="560"/>
        <item x="377"/>
        <item x="113"/>
        <item x="32"/>
        <item x="318"/>
        <item x="574"/>
        <item x="258"/>
        <item x="282"/>
        <item x="23"/>
        <item x="695"/>
        <item x="218"/>
        <item x="213"/>
        <item x="586"/>
        <item x="511"/>
        <item x="355"/>
        <item x="104"/>
        <item x="433"/>
        <item x="67"/>
        <item x="464"/>
        <item x="537"/>
        <item x="308"/>
        <item x="194"/>
        <item x="326"/>
        <item x="65"/>
        <item x="122"/>
        <item x="477"/>
        <item x="569"/>
        <item x="442"/>
        <item x="71"/>
        <item x="302"/>
        <item x="341"/>
        <item x="371"/>
        <item x="403"/>
        <item x="681"/>
        <item x="142"/>
        <item x="309"/>
        <item x="408"/>
        <item x="131"/>
        <item x="538"/>
        <item x="8"/>
        <item x="279"/>
        <item x="559"/>
        <item x="415"/>
        <item x="107"/>
        <item x="246"/>
        <item x="212"/>
        <item x="500"/>
        <item x="292"/>
        <item x="380"/>
        <item x="138"/>
        <item x="328"/>
        <item x="624"/>
        <item x="508"/>
        <item x="456"/>
        <item x="124"/>
        <item x="467"/>
        <item x="172"/>
        <item x="60"/>
        <item x="633"/>
        <item x="300"/>
        <item x="417"/>
        <item x="274"/>
        <item x="370"/>
        <item x="618"/>
        <item x="199"/>
        <item x="95"/>
        <item x="623"/>
        <item x="645"/>
        <item x="314"/>
        <item x="322"/>
        <item x="269"/>
        <item x="333"/>
        <item x="438"/>
        <item x="387"/>
        <item x="316"/>
        <item x="201"/>
        <item x="620"/>
        <item x="400"/>
        <item x="344"/>
        <item x="622"/>
        <item x="127"/>
        <item x="468"/>
        <item x="496"/>
        <item x="10"/>
        <item x="173"/>
        <item x="401"/>
        <item x="11"/>
        <item x="93"/>
        <item x="266"/>
        <item x="53"/>
        <item x="256"/>
        <item t="default"/>
      </items>
    </pivotField>
    <pivotField showAll="0"/>
    <pivotField showAll="0"/>
    <pivotField showAll="0"/>
    <pivotField showAll="0"/>
    <pivotField showAll="0"/>
    <pivotField showAll="0"/>
    <pivotField showAll="0"/>
    <pivotField showAll="0"/>
    <pivotField showAll="0"/>
    <pivotField numFmtId="9" showAll="0"/>
    <pivotField numFmtId="1" showAll="0"/>
    <pivotField numFmtId="1" showAll="0"/>
    <pivotField showAll="0">
      <items count="13">
        <item x="1"/>
        <item x="10"/>
        <item x="2"/>
        <item x="0"/>
        <item x="5"/>
        <item x="4"/>
        <item x="8"/>
        <item x="9"/>
        <item x="11"/>
        <item x="3"/>
        <item x="6"/>
        <item x="7"/>
        <item t="default"/>
      </items>
    </pivotField>
    <pivotField showAll="0">
      <items count="3">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6"/>
    <field x="1"/>
  </rowFields>
  <rowItems count="13">
    <i>
      <x v="1"/>
    </i>
    <i>
      <x v="2"/>
    </i>
    <i>
      <x v="3"/>
    </i>
    <i>
      <x v="4"/>
    </i>
    <i>
      <x v="5"/>
    </i>
    <i>
      <x v="6"/>
    </i>
    <i>
      <x v="7"/>
    </i>
    <i>
      <x v="8"/>
    </i>
    <i>
      <x v="9"/>
    </i>
    <i>
      <x v="10"/>
    </i>
    <i>
      <x v="11"/>
    </i>
    <i>
      <x v="12"/>
    </i>
    <i t="grand">
      <x/>
    </i>
  </rowItems>
  <colItems count="1">
    <i/>
  </colItems>
  <dataFields count="1">
    <dataField name="Count of Order ID" fld="0" subtotal="count" baseField="0" baseItem="0" numFmtId="2"/>
  </dataFields>
  <formats count="37">
    <format dxfId="1485">
      <pivotArea type="all" dataOnly="0" outline="0" fieldPosition="0"/>
    </format>
    <format dxfId="1484">
      <pivotArea outline="0" collapsedLevelsAreSubtotals="1" fieldPosition="0"/>
    </format>
    <format dxfId="1483">
      <pivotArea field="16" type="button" dataOnly="0" labelOnly="1" outline="0" axis="axisRow" fieldPosition="0"/>
    </format>
    <format dxfId="1482">
      <pivotArea dataOnly="0" labelOnly="1" fieldPosition="0">
        <references count="1">
          <reference field="16" count="12">
            <x v="1"/>
            <x v="2"/>
            <x v="3"/>
            <x v="4"/>
            <x v="5"/>
            <x v="6"/>
            <x v="7"/>
            <x v="8"/>
            <x v="9"/>
            <x v="10"/>
            <x v="11"/>
            <x v="12"/>
          </reference>
        </references>
      </pivotArea>
    </format>
    <format dxfId="1481">
      <pivotArea dataOnly="0" labelOnly="1" grandRow="1" outline="0" fieldPosition="0"/>
    </format>
    <format dxfId="1480">
      <pivotArea dataOnly="0" labelOnly="1" outline="0" axis="axisValues" fieldPosition="0"/>
    </format>
    <format dxfId="1479">
      <pivotArea type="all" dataOnly="0" outline="0" fieldPosition="0"/>
    </format>
    <format dxfId="1478">
      <pivotArea type="all" dataOnly="0" outline="0" fieldPosition="0"/>
    </format>
    <format dxfId="1477">
      <pivotArea collapsedLevelsAreSubtotals="1" fieldPosition="0">
        <references count="1">
          <reference field="16" count="1">
            <x v="1"/>
          </reference>
        </references>
      </pivotArea>
    </format>
    <format dxfId="1476">
      <pivotArea collapsedLevelsAreSubtotals="1" fieldPosition="0">
        <references count="1">
          <reference field="16" count="1">
            <x v="2"/>
          </reference>
        </references>
      </pivotArea>
    </format>
    <format dxfId="1475">
      <pivotArea collapsedLevelsAreSubtotals="1" fieldPosition="0">
        <references count="1">
          <reference field="16" count="1">
            <x v="3"/>
          </reference>
        </references>
      </pivotArea>
    </format>
    <format dxfId="1474">
      <pivotArea collapsedLevelsAreSubtotals="1" fieldPosition="0">
        <references count="1">
          <reference field="16" count="1">
            <x v="4"/>
          </reference>
        </references>
      </pivotArea>
    </format>
    <format dxfId="1473">
      <pivotArea collapsedLevelsAreSubtotals="1" fieldPosition="0">
        <references count="1">
          <reference field="16" count="1">
            <x v="5"/>
          </reference>
        </references>
      </pivotArea>
    </format>
    <format dxfId="1472">
      <pivotArea collapsedLevelsAreSubtotals="1" fieldPosition="0">
        <references count="1">
          <reference field="16" count="1">
            <x v="6"/>
          </reference>
        </references>
      </pivotArea>
    </format>
    <format dxfId="1471">
      <pivotArea collapsedLevelsAreSubtotals="1" fieldPosition="0">
        <references count="1">
          <reference field="16" count="1">
            <x v="7"/>
          </reference>
        </references>
      </pivotArea>
    </format>
    <format dxfId="1470">
      <pivotArea collapsedLevelsAreSubtotals="1" fieldPosition="0">
        <references count="1">
          <reference field="16" count="1">
            <x v="8"/>
          </reference>
        </references>
      </pivotArea>
    </format>
    <format dxfId="1469">
      <pivotArea collapsedLevelsAreSubtotals="1" fieldPosition="0">
        <references count="1">
          <reference field="16" count="1">
            <x v="9"/>
          </reference>
        </references>
      </pivotArea>
    </format>
    <format dxfId="1468">
      <pivotArea collapsedLevelsAreSubtotals="1" fieldPosition="0">
        <references count="1">
          <reference field="16" count="1">
            <x v="10"/>
          </reference>
        </references>
      </pivotArea>
    </format>
    <format dxfId="1467">
      <pivotArea collapsedLevelsAreSubtotals="1" fieldPosition="0">
        <references count="1">
          <reference field="16" count="1">
            <x v="11"/>
          </reference>
        </references>
      </pivotArea>
    </format>
    <format dxfId="1466">
      <pivotArea collapsedLevelsAreSubtotals="1" fieldPosition="0">
        <references count="1">
          <reference field="16" count="1">
            <x v="12"/>
          </reference>
        </references>
      </pivotArea>
    </format>
    <format dxfId="1465">
      <pivotArea grandRow="1" outline="0" collapsedLevelsAreSubtotals="1" fieldPosition="0"/>
    </format>
    <format dxfId="1464">
      <pivotArea outline="0" collapsedLevelsAreSubtotals="1" fieldPosition="0"/>
    </format>
    <format dxfId="1463">
      <pivotArea dataOnly="0" labelOnly="1" outline="0" axis="axisValues" fieldPosition="0"/>
    </format>
    <format dxfId="1462">
      <pivotArea dataOnly="0" labelOnly="1" outline="0" axis="axisValues" fieldPosition="0"/>
    </format>
    <format dxfId="1461">
      <pivotArea outline="0" collapsedLevelsAreSubtotals="1" fieldPosition="0"/>
    </format>
    <format dxfId="1460">
      <pivotArea outline="0" collapsedLevelsAreSubtotals="1" fieldPosition="0"/>
    </format>
    <format dxfId="1459">
      <pivotArea outline="0" collapsedLevelsAreSubtotals="1" fieldPosition="0"/>
    </format>
    <format dxfId="1458">
      <pivotArea outline="0" collapsedLevelsAreSubtotals="1" fieldPosition="0"/>
    </format>
    <format dxfId="1457">
      <pivotArea dataOnly="0" labelOnly="1" outline="0" axis="axisValues" fieldPosition="0"/>
    </format>
    <format dxfId="1456">
      <pivotArea outline="0" collapsedLevelsAreSubtotals="1" fieldPosition="0"/>
    </format>
    <format dxfId="1455">
      <pivotArea dataOnly="0" labelOnly="1" outline="0" axis="axisValues" fieldPosition="0"/>
    </format>
    <format dxfId="1454">
      <pivotArea type="all" dataOnly="0" outline="0" fieldPosition="0"/>
    </format>
    <format dxfId="1453">
      <pivotArea outline="0" collapsedLevelsAreSubtotals="1" fieldPosition="0"/>
    </format>
    <format dxfId="1452">
      <pivotArea field="16" type="button" dataOnly="0" labelOnly="1" outline="0" axis="axisRow" fieldPosition="0"/>
    </format>
    <format dxfId="1451">
      <pivotArea dataOnly="0" labelOnly="1" fieldPosition="0">
        <references count="1">
          <reference field="16" count="12">
            <x v="1"/>
            <x v="2"/>
            <x v="3"/>
            <x v="4"/>
            <x v="5"/>
            <x v="6"/>
            <x v="7"/>
            <x v="8"/>
            <x v="9"/>
            <x v="10"/>
            <x v="11"/>
            <x v="12"/>
          </reference>
        </references>
      </pivotArea>
    </format>
    <format dxfId="1450">
      <pivotArea dataOnly="0" labelOnly="1" grandRow="1" outline="0" fieldPosition="0"/>
    </format>
    <format dxfId="1449">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085AD3-2CA4-4CED-8596-019B035144ED}" name="PivotTable4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J4:K17" firstHeaderRow="1" firstDataRow="1" firstDataCol="1"/>
  <pivotFields count="19">
    <pivotField showAll="0"/>
    <pivotField axis="axisRow" numFmtId="164" showAll="0">
      <items count="697">
        <item x="39"/>
        <item x="70"/>
        <item x="652"/>
        <item x="507"/>
        <item x="455"/>
        <item x="451"/>
        <item x="593"/>
        <item x="520"/>
        <item x="435"/>
        <item x="607"/>
        <item x="437"/>
        <item x="649"/>
        <item x="295"/>
        <item x="338"/>
        <item x="678"/>
        <item x="532"/>
        <item x="363"/>
        <item x="384"/>
        <item x="656"/>
        <item x="597"/>
        <item x="630"/>
        <item x="87"/>
        <item x="449"/>
        <item x="657"/>
        <item x="558"/>
        <item x="332"/>
        <item x="96"/>
        <item x="80"/>
        <item x="563"/>
        <item x="343"/>
        <item x="690"/>
        <item x="135"/>
        <item x="342"/>
        <item x="16"/>
        <item x="214"/>
        <item x="37"/>
        <item x="227"/>
        <item x="640"/>
        <item x="663"/>
        <item x="34"/>
        <item x="109"/>
        <item x="105"/>
        <item x="242"/>
        <item x="349"/>
        <item x="421"/>
        <item x="119"/>
        <item x="265"/>
        <item x="499"/>
        <item x="694"/>
        <item x="186"/>
        <item x="629"/>
        <item x="281"/>
        <item x="35"/>
        <item x="459"/>
        <item x="394"/>
        <item x="284"/>
        <item x="161"/>
        <item x="658"/>
        <item x="348"/>
        <item x="191"/>
        <item x="226"/>
        <item x="200"/>
        <item x="531"/>
        <item x="461"/>
        <item x="514"/>
        <item x="522"/>
        <item x="331"/>
        <item x="320"/>
        <item x="62"/>
        <item x="304"/>
        <item x="369"/>
        <item x="215"/>
        <item x="255"/>
        <item x="290"/>
        <item x="38"/>
        <item x="220"/>
        <item x="285"/>
        <item x="235"/>
        <item x="239"/>
        <item x="648"/>
        <item x="625"/>
        <item x="197"/>
        <item x="288"/>
        <item x="386"/>
        <item x="405"/>
        <item x="19"/>
        <item x="592"/>
        <item x="180"/>
        <item x="613"/>
        <item x="229"/>
        <item x="305"/>
        <item x="319"/>
        <item x="159"/>
        <item x="591"/>
        <item x="59"/>
        <item x="404"/>
        <item x="179"/>
        <item x="692"/>
        <item x="195"/>
        <item x="476"/>
        <item x="512"/>
        <item x="232"/>
        <item x="448"/>
        <item x="237"/>
        <item x="243"/>
        <item x="30"/>
        <item x="346"/>
        <item x="581"/>
        <item x="440"/>
        <item x="655"/>
        <item x="501"/>
        <item x="406"/>
        <item x="167"/>
        <item x="428"/>
        <item x="506"/>
        <item x="411"/>
        <item x="97"/>
        <item x="55"/>
        <item x="5"/>
        <item x="54"/>
        <item x="240"/>
        <item x="299"/>
        <item x="672"/>
        <item x="56"/>
        <item x="254"/>
        <item x="335"/>
        <item x="189"/>
        <item x="162"/>
        <item x="469"/>
        <item x="253"/>
        <item x="129"/>
        <item x="298"/>
        <item x="45"/>
        <item x="27"/>
        <item x="98"/>
        <item x="521"/>
        <item x="425"/>
        <item x="426"/>
        <item x="677"/>
        <item x="91"/>
        <item x="49"/>
        <item x="325"/>
        <item x="259"/>
        <item x="238"/>
        <item x="36"/>
        <item x="470"/>
        <item x="664"/>
        <item x="313"/>
        <item x="498"/>
        <item x="573"/>
        <item x="576"/>
        <item x="488"/>
        <item x="51"/>
        <item x="208"/>
        <item x="502"/>
        <item x="165"/>
        <item x="170"/>
        <item x="381"/>
        <item x="525"/>
        <item x="310"/>
        <item x="311"/>
        <item x="337"/>
        <item x="209"/>
        <item x="327"/>
        <item x="610"/>
        <item x="263"/>
        <item x="15"/>
        <item x="315"/>
        <item x="357"/>
        <item x="117"/>
        <item x="75"/>
        <item x="439"/>
        <item x="549"/>
        <item x="118"/>
        <item x="562"/>
        <item x="688"/>
        <item x="185"/>
        <item x="474"/>
        <item x="351"/>
        <item x="422"/>
        <item x="450"/>
        <item x="151"/>
        <item x="382"/>
        <item x="207"/>
        <item x="257"/>
        <item x="149"/>
        <item x="136"/>
        <item x="276"/>
        <item x="515"/>
        <item x="301"/>
        <item x="155"/>
        <item x="286"/>
        <item x="485"/>
        <item x="628"/>
        <item x="72"/>
        <item x="367"/>
        <item x="479"/>
        <item x="667"/>
        <item x="484"/>
        <item x="74"/>
        <item x="445"/>
        <item x="491"/>
        <item x="116"/>
        <item x="52"/>
        <item x="414"/>
        <item x="323"/>
        <item x="585"/>
        <item x="324"/>
        <item x="152"/>
        <item x="659"/>
        <item x="372"/>
        <item x="193"/>
        <item x="551"/>
        <item x="673"/>
        <item x="552"/>
        <item x="528"/>
        <item x="666"/>
        <item x="431"/>
        <item x="176"/>
        <item x="184"/>
        <item x="164"/>
        <item x="670"/>
        <item x="568"/>
        <item x="126"/>
        <item x="156"/>
        <item x="497"/>
        <item x="204"/>
        <item x="202"/>
        <item x="275"/>
        <item x="133"/>
        <item x="660"/>
        <item x="454"/>
        <item x="430"/>
        <item x="307"/>
        <item x="614"/>
        <item x="177"/>
        <item x="29"/>
        <item x="120"/>
        <item x="183"/>
        <item x="420"/>
        <item x="221"/>
        <item x="132"/>
        <item x="446"/>
        <item x="296"/>
        <item x="223"/>
        <item x="368"/>
        <item x="602"/>
        <item x="22"/>
        <item x="503"/>
        <item x="398"/>
        <item x="365"/>
        <item x="397"/>
        <item x="395"/>
        <item x="621"/>
        <item x="287"/>
        <item x="478"/>
        <item x="334"/>
        <item x="271"/>
        <item x="166"/>
        <item x="28"/>
        <item x="410"/>
        <item x="134"/>
        <item x="627"/>
        <item x="516"/>
        <item x="669"/>
        <item x="158"/>
        <item x="550"/>
        <item x="144"/>
        <item x="605"/>
        <item x="412"/>
        <item x="3"/>
        <item x="490"/>
        <item x="354"/>
        <item x="145"/>
        <item x="675"/>
        <item x="125"/>
        <item x="465"/>
        <item x="452"/>
        <item x="518"/>
        <item x="509"/>
        <item x="206"/>
        <item x="523"/>
        <item x="375"/>
        <item x="7"/>
        <item x="590"/>
        <item x="61"/>
        <item x="21"/>
        <item x="130"/>
        <item x="196"/>
        <item x="691"/>
        <item x="564"/>
        <item x="146"/>
        <item x="665"/>
        <item x="20"/>
        <item x="356"/>
        <item x="600"/>
        <item x="493"/>
        <item x="317"/>
        <item x="463"/>
        <item x="505"/>
        <item x="606"/>
        <item x="543"/>
        <item x="653"/>
        <item x="553"/>
        <item x="524"/>
        <item x="9"/>
        <item x="345"/>
        <item x="294"/>
        <item x="540"/>
        <item x="575"/>
        <item x="584"/>
        <item x="217"/>
        <item x="434"/>
        <item x="157"/>
        <item x="267"/>
        <item x="383"/>
        <item x="291"/>
        <item x="340"/>
        <item x="347"/>
        <item x="644"/>
        <item x="358"/>
        <item x="278"/>
        <item x="76"/>
        <item x="128"/>
        <item x="632"/>
        <item x="475"/>
        <item x="548"/>
        <item x="352"/>
        <item x="205"/>
        <item x="385"/>
        <item x="222"/>
        <item x="432"/>
        <item x="260"/>
        <item x="589"/>
        <item x="687"/>
        <item x="190"/>
        <item x="492"/>
        <item x="535"/>
        <item x="489"/>
        <item x="471"/>
        <item x="84"/>
        <item x="416"/>
        <item x="579"/>
        <item x="554"/>
        <item x="436"/>
        <item x="583"/>
        <item x="147"/>
        <item x="396"/>
        <item x="248"/>
        <item x="89"/>
        <item x="224"/>
        <item x="578"/>
        <item x="390"/>
        <item x="546"/>
        <item x="366"/>
        <item x="612"/>
        <item x="545"/>
        <item x="46"/>
        <item x="78"/>
        <item x="641"/>
        <item x="289"/>
        <item x="41"/>
        <item x="362"/>
        <item x="181"/>
        <item x="533"/>
        <item x="429"/>
        <item x="567"/>
        <item x="154"/>
        <item x="683"/>
        <item x="495"/>
        <item x="1"/>
        <item x="66"/>
        <item x="577"/>
        <item x="418"/>
        <item x="388"/>
        <item x="236"/>
        <item x="86"/>
        <item x="262"/>
        <item x="635"/>
        <item x="379"/>
        <item x="636"/>
        <item x="150"/>
        <item x="92"/>
        <item x="674"/>
        <item x="94"/>
        <item x="595"/>
        <item x="409"/>
        <item x="77"/>
        <item x="264"/>
        <item x="115"/>
        <item x="611"/>
        <item x="88"/>
        <item x="494"/>
        <item x="79"/>
        <item x="594"/>
        <item x="598"/>
        <item x="283"/>
        <item x="143"/>
        <item x="615"/>
        <item x="330"/>
        <item x="198"/>
        <item x="148"/>
        <item x="44"/>
        <item x="424"/>
        <item x="486"/>
        <item x="103"/>
        <item x="2"/>
        <item x="251"/>
        <item x="216"/>
        <item x="175"/>
        <item x="616"/>
        <item x="608"/>
        <item x="169"/>
        <item x="277"/>
        <item x="458"/>
        <item x="539"/>
        <item x="187"/>
        <item x="230"/>
        <item x="6"/>
        <item x="40"/>
        <item x="31"/>
        <item x="684"/>
        <item x="619"/>
        <item x="447"/>
        <item x="643"/>
        <item x="359"/>
        <item x="250"/>
        <item x="472"/>
        <item x="174"/>
        <item x="626"/>
        <item x="647"/>
        <item x="680"/>
        <item x="234"/>
        <item x="570"/>
        <item x="460"/>
        <item x="481"/>
        <item x="171"/>
        <item x="0"/>
        <item x="541"/>
        <item x="565"/>
        <item x="24"/>
        <item x="163"/>
        <item x="483"/>
        <item x="599"/>
        <item x="25"/>
        <item x="637"/>
        <item x="270"/>
        <item x="90"/>
        <item x="231"/>
        <item x="228"/>
        <item x="100"/>
        <item x="57"/>
        <item x="561"/>
        <item x="225"/>
        <item x="188"/>
        <item x="141"/>
        <item x="638"/>
        <item x="601"/>
        <item x="604"/>
        <item x="241"/>
        <item x="587"/>
        <item x="391"/>
        <item x="466"/>
        <item x="473"/>
        <item x="153"/>
        <item x="249"/>
        <item x="43"/>
        <item x="102"/>
        <item x="360"/>
        <item x="689"/>
        <item x="534"/>
        <item x="668"/>
        <item x="210"/>
        <item x="111"/>
        <item x="101"/>
        <item x="350"/>
        <item x="353"/>
        <item x="336"/>
        <item x="556"/>
        <item x="482"/>
        <item x="12"/>
        <item x="685"/>
        <item x="376"/>
        <item x="402"/>
        <item x="453"/>
        <item x="121"/>
        <item x="661"/>
        <item x="642"/>
        <item x="211"/>
        <item x="168"/>
        <item x="393"/>
        <item x="389"/>
        <item x="361"/>
        <item x="4"/>
        <item x="580"/>
        <item x="219"/>
        <item x="42"/>
        <item x="63"/>
        <item x="293"/>
        <item x="419"/>
        <item x="517"/>
        <item x="557"/>
        <item x="480"/>
        <item x="487"/>
        <item x="676"/>
        <item x="444"/>
        <item x="47"/>
        <item x="26"/>
        <item x="536"/>
        <item x="82"/>
        <item x="303"/>
        <item x="582"/>
        <item x="526"/>
        <item x="18"/>
        <item x="261"/>
        <item x="33"/>
        <item x="399"/>
        <item x="203"/>
        <item x="566"/>
        <item x="651"/>
        <item x="272"/>
        <item x="297"/>
        <item x="13"/>
        <item x="571"/>
        <item x="519"/>
        <item x="662"/>
        <item x="312"/>
        <item x="114"/>
        <item x="427"/>
        <item x="510"/>
        <item x="413"/>
        <item x="329"/>
        <item x="646"/>
        <item x="81"/>
        <item x="192"/>
        <item x="233"/>
        <item x="542"/>
        <item x="48"/>
        <item x="392"/>
        <item x="679"/>
        <item x="374"/>
        <item x="247"/>
        <item x="321"/>
        <item x="58"/>
        <item x="17"/>
        <item x="178"/>
        <item x="654"/>
        <item x="671"/>
        <item x="280"/>
        <item x="693"/>
        <item x="110"/>
        <item x="108"/>
        <item x="529"/>
        <item x="268"/>
        <item x="123"/>
        <item x="273"/>
        <item x="14"/>
        <item x="530"/>
        <item x="603"/>
        <item x="373"/>
        <item x="182"/>
        <item x="69"/>
        <item x="686"/>
        <item x="504"/>
        <item x="631"/>
        <item x="137"/>
        <item x="99"/>
        <item x="378"/>
        <item x="462"/>
        <item x="112"/>
        <item x="160"/>
        <item x="339"/>
        <item x="443"/>
        <item x="682"/>
        <item x="572"/>
        <item x="83"/>
        <item x="544"/>
        <item x="306"/>
        <item x="639"/>
        <item x="407"/>
        <item x="106"/>
        <item x="555"/>
        <item x="73"/>
        <item x="596"/>
        <item x="547"/>
        <item x="140"/>
        <item x="252"/>
        <item x="617"/>
        <item x="513"/>
        <item x="527"/>
        <item x="244"/>
        <item x="50"/>
        <item x="85"/>
        <item x="634"/>
        <item x="457"/>
        <item x="68"/>
        <item x="139"/>
        <item x="64"/>
        <item x="609"/>
        <item x="650"/>
        <item x="423"/>
        <item x="441"/>
        <item x="588"/>
        <item x="245"/>
        <item x="364"/>
        <item x="560"/>
        <item x="377"/>
        <item x="113"/>
        <item x="32"/>
        <item x="318"/>
        <item x="574"/>
        <item x="258"/>
        <item x="282"/>
        <item x="23"/>
        <item x="695"/>
        <item x="218"/>
        <item x="213"/>
        <item x="586"/>
        <item x="511"/>
        <item x="355"/>
        <item x="104"/>
        <item x="433"/>
        <item x="67"/>
        <item x="464"/>
        <item x="537"/>
        <item x="308"/>
        <item x="194"/>
        <item x="326"/>
        <item x="65"/>
        <item x="122"/>
        <item x="477"/>
        <item x="569"/>
        <item x="442"/>
        <item x="71"/>
        <item x="302"/>
        <item x="341"/>
        <item x="371"/>
        <item x="403"/>
        <item x="681"/>
        <item x="142"/>
        <item x="309"/>
        <item x="408"/>
        <item x="131"/>
        <item x="538"/>
        <item x="8"/>
        <item x="279"/>
        <item x="559"/>
        <item x="415"/>
        <item x="107"/>
        <item x="246"/>
        <item x="212"/>
        <item x="500"/>
        <item x="292"/>
        <item x="380"/>
        <item x="138"/>
        <item x="328"/>
        <item x="624"/>
        <item x="508"/>
        <item x="456"/>
        <item x="124"/>
        <item x="467"/>
        <item x="172"/>
        <item x="60"/>
        <item x="633"/>
        <item x="300"/>
        <item x="417"/>
        <item x="274"/>
        <item x="370"/>
        <item x="618"/>
        <item x="199"/>
        <item x="95"/>
        <item x="623"/>
        <item x="645"/>
        <item x="314"/>
        <item x="322"/>
        <item x="269"/>
        <item x="333"/>
        <item x="438"/>
        <item x="387"/>
        <item x="316"/>
        <item x="201"/>
        <item x="620"/>
        <item x="400"/>
        <item x="344"/>
        <item x="622"/>
        <item x="127"/>
        <item x="468"/>
        <item x="496"/>
        <item x="10"/>
        <item x="173"/>
        <item x="401"/>
        <item x="11"/>
        <item x="93"/>
        <item x="266"/>
        <item x="53"/>
        <item x="256"/>
        <item t="default"/>
      </items>
    </pivotField>
    <pivotField showAll="0"/>
    <pivotField showAll="0"/>
    <pivotField showAll="0"/>
    <pivotField showAll="0"/>
    <pivotField dataField="1" showAll="0"/>
    <pivotField showAll="0"/>
    <pivotField showAll="0"/>
    <pivotField showAll="0"/>
    <pivotField showAll="0"/>
    <pivotField numFmtId="9" showAll="0"/>
    <pivotField numFmtId="1" showAll="0"/>
    <pivotField numFmtId="1" showAll="0"/>
    <pivotField showAll="0">
      <items count="13">
        <item x="1"/>
        <item x="10"/>
        <item x="2"/>
        <item x="0"/>
        <item x="5"/>
        <item x="4"/>
        <item x="8"/>
        <item x="9"/>
        <item x="11"/>
        <item x="3"/>
        <item x="6"/>
        <item x="7"/>
        <item t="default"/>
      </items>
    </pivotField>
    <pivotField showAll="0">
      <items count="3">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6"/>
    <field x="1"/>
  </rowFields>
  <rowItems count="13">
    <i>
      <x v="1"/>
    </i>
    <i>
      <x v="2"/>
    </i>
    <i>
      <x v="3"/>
    </i>
    <i>
      <x v="4"/>
    </i>
    <i>
      <x v="5"/>
    </i>
    <i>
      <x v="6"/>
    </i>
    <i>
      <x v="7"/>
    </i>
    <i>
      <x v="8"/>
    </i>
    <i>
      <x v="9"/>
    </i>
    <i>
      <x v="10"/>
    </i>
    <i>
      <x v="11"/>
    </i>
    <i>
      <x v="12"/>
    </i>
    <i t="grand">
      <x/>
    </i>
  </rowItems>
  <colItems count="1">
    <i/>
  </colItems>
  <dataFields count="1">
    <dataField name="Sum of Sales" fld="6" baseField="0" baseItem="0" numFmtId="169"/>
  </dataFields>
  <formats count="16">
    <format dxfId="1501">
      <pivotArea outline="0" collapsedLevelsAreSubtotals="1" fieldPosition="0"/>
    </format>
    <format dxfId="1500">
      <pivotArea type="all" dataOnly="0" outline="0" fieldPosition="0"/>
    </format>
    <format dxfId="1499">
      <pivotArea outline="0" collapsedLevelsAreSubtotals="1" fieldPosition="0"/>
    </format>
    <format dxfId="1498">
      <pivotArea field="16" type="button" dataOnly="0" labelOnly="1" outline="0" axis="axisRow" fieldPosition="0"/>
    </format>
    <format dxfId="1497">
      <pivotArea dataOnly="0" labelOnly="1" fieldPosition="0">
        <references count="1">
          <reference field="16" count="12">
            <x v="1"/>
            <x v="2"/>
            <x v="3"/>
            <x v="4"/>
            <x v="5"/>
            <x v="6"/>
            <x v="7"/>
            <x v="8"/>
            <x v="9"/>
            <x v="10"/>
            <x v="11"/>
            <x v="12"/>
          </reference>
        </references>
      </pivotArea>
    </format>
    <format dxfId="1496">
      <pivotArea dataOnly="0" labelOnly="1" grandRow="1" outline="0" fieldPosition="0"/>
    </format>
    <format dxfId="1495">
      <pivotArea dataOnly="0" labelOnly="1" outline="0" axis="axisValues" fieldPosition="0"/>
    </format>
    <format dxfId="1494">
      <pivotArea type="all" dataOnly="0" outline="0" fieldPosition="0"/>
    </format>
    <format dxfId="1493">
      <pivotArea outline="0" collapsedLevelsAreSubtotals="1" fieldPosition="0"/>
    </format>
    <format dxfId="1492">
      <pivotArea outline="0" collapsedLevelsAreSubtotals="1" fieldPosition="0"/>
    </format>
    <format dxfId="1491">
      <pivotArea type="all" dataOnly="0" outline="0" fieldPosition="0"/>
    </format>
    <format dxfId="1490">
      <pivotArea outline="0" collapsedLevelsAreSubtotals="1" fieldPosition="0"/>
    </format>
    <format dxfId="1489">
      <pivotArea field="16" type="button" dataOnly="0" labelOnly="1" outline="0" axis="axisRow" fieldPosition="0"/>
    </format>
    <format dxfId="1488">
      <pivotArea dataOnly="0" labelOnly="1" fieldPosition="0">
        <references count="1">
          <reference field="16" count="12">
            <x v="1"/>
            <x v="2"/>
            <x v="3"/>
            <x v="4"/>
            <x v="5"/>
            <x v="6"/>
            <x v="7"/>
            <x v="8"/>
            <x v="9"/>
            <x v="10"/>
            <x v="11"/>
            <x v="12"/>
          </reference>
        </references>
      </pivotArea>
    </format>
    <format dxfId="1487">
      <pivotArea dataOnly="0" labelOnly="1" grandRow="1" outline="0" fieldPosition="0"/>
    </format>
    <format dxfId="1486">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640807-A5D5-4BC6-981A-A3FEBF974141}"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H39:I50" firstHeaderRow="1" firstDataRow="1" firstDataCol="1"/>
  <pivotFields count="19">
    <pivotField axis="axisRow" showAll="0" measureFilter="1">
      <items count="2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t="default"/>
      </items>
    </pivotField>
    <pivotField numFmtId="164" showAll="0">
      <items count="697">
        <item x="39"/>
        <item x="70"/>
        <item x="652"/>
        <item x="507"/>
        <item x="455"/>
        <item x="451"/>
        <item x="593"/>
        <item x="520"/>
        <item x="435"/>
        <item x="607"/>
        <item x="437"/>
        <item x="649"/>
        <item x="295"/>
        <item x="338"/>
        <item x="678"/>
        <item x="532"/>
        <item x="363"/>
        <item x="384"/>
        <item x="656"/>
        <item x="597"/>
        <item x="630"/>
        <item x="87"/>
        <item x="449"/>
        <item x="657"/>
        <item x="558"/>
        <item x="332"/>
        <item x="96"/>
        <item x="80"/>
        <item x="563"/>
        <item x="343"/>
        <item x="690"/>
        <item x="135"/>
        <item x="342"/>
        <item x="16"/>
        <item x="214"/>
        <item x="37"/>
        <item x="227"/>
        <item x="640"/>
        <item x="663"/>
        <item x="34"/>
        <item x="109"/>
        <item x="105"/>
        <item x="242"/>
        <item x="349"/>
        <item x="421"/>
        <item x="119"/>
        <item x="265"/>
        <item x="499"/>
        <item x="694"/>
        <item x="186"/>
        <item x="629"/>
        <item x="281"/>
        <item x="35"/>
        <item x="459"/>
        <item x="394"/>
        <item x="284"/>
        <item x="161"/>
        <item x="658"/>
        <item x="348"/>
        <item x="191"/>
        <item x="226"/>
        <item x="200"/>
        <item x="531"/>
        <item x="461"/>
        <item x="514"/>
        <item x="522"/>
        <item x="331"/>
        <item x="320"/>
        <item x="62"/>
        <item x="304"/>
        <item x="369"/>
        <item x="215"/>
        <item x="255"/>
        <item x="290"/>
        <item x="38"/>
        <item x="220"/>
        <item x="285"/>
        <item x="235"/>
        <item x="239"/>
        <item x="648"/>
        <item x="625"/>
        <item x="197"/>
        <item x="288"/>
        <item x="386"/>
        <item x="405"/>
        <item x="19"/>
        <item x="592"/>
        <item x="180"/>
        <item x="613"/>
        <item x="229"/>
        <item x="305"/>
        <item x="319"/>
        <item x="159"/>
        <item x="591"/>
        <item x="59"/>
        <item x="404"/>
        <item x="179"/>
        <item x="692"/>
        <item x="195"/>
        <item x="476"/>
        <item x="512"/>
        <item x="232"/>
        <item x="448"/>
        <item x="237"/>
        <item x="243"/>
        <item x="30"/>
        <item x="346"/>
        <item x="581"/>
        <item x="440"/>
        <item x="655"/>
        <item x="501"/>
        <item x="406"/>
        <item x="167"/>
        <item x="428"/>
        <item x="506"/>
        <item x="411"/>
        <item x="97"/>
        <item x="55"/>
        <item x="5"/>
        <item x="54"/>
        <item x="240"/>
        <item x="299"/>
        <item x="672"/>
        <item x="56"/>
        <item x="254"/>
        <item x="335"/>
        <item x="189"/>
        <item x="162"/>
        <item x="469"/>
        <item x="253"/>
        <item x="129"/>
        <item x="298"/>
        <item x="45"/>
        <item x="27"/>
        <item x="98"/>
        <item x="521"/>
        <item x="425"/>
        <item x="426"/>
        <item x="677"/>
        <item x="91"/>
        <item x="49"/>
        <item x="325"/>
        <item x="259"/>
        <item x="238"/>
        <item x="36"/>
        <item x="470"/>
        <item x="664"/>
        <item x="313"/>
        <item x="498"/>
        <item x="573"/>
        <item x="576"/>
        <item x="488"/>
        <item x="51"/>
        <item x="208"/>
        <item x="502"/>
        <item x="165"/>
        <item x="170"/>
        <item x="381"/>
        <item x="525"/>
        <item x="310"/>
        <item x="311"/>
        <item x="337"/>
        <item x="209"/>
        <item x="327"/>
        <item x="610"/>
        <item x="263"/>
        <item x="15"/>
        <item x="315"/>
        <item x="357"/>
        <item x="117"/>
        <item x="75"/>
        <item x="439"/>
        <item x="549"/>
        <item x="118"/>
        <item x="562"/>
        <item x="688"/>
        <item x="185"/>
        <item x="474"/>
        <item x="351"/>
        <item x="422"/>
        <item x="450"/>
        <item x="151"/>
        <item x="382"/>
        <item x="207"/>
        <item x="257"/>
        <item x="149"/>
        <item x="136"/>
        <item x="276"/>
        <item x="515"/>
        <item x="301"/>
        <item x="155"/>
        <item x="286"/>
        <item x="485"/>
        <item x="628"/>
        <item x="72"/>
        <item x="367"/>
        <item x="479"/>
        <item x="667"/>
        <item x="484"/>
        <item x="74"/>
        <item x="445"/>
        <item x="491"/>
        <item x="116"/>
        <item x="52"/>
        <item x="414"/>
        <item x="323"/>
        <item x="585"/>
        <item x="324"/>
        <item x="152"/>
        <item x="659"/>
        <item x="372"/>
        <item x="193"/>
        <item x="551"/>
        <item x="673"/>
        <item x="552"/>
        <item x="528"/>
        <item x="666"/>
        <item x="431"/>
        <item x="176"/>
        <item x="184"/>
        <item x="164"/>
        <item x="670"/>
        <item x="568"/>
        <item x="126"/>
        <item x="156"/>
        <item x="497"/>
        <item x="204"/>
        <item x="202"/>
        <item x="275"/>
        <item x="133"/>
        <item x="660"/>
        <item x="454"/>
        <item x="430"/>
        <item x="307"/>
        <item x="614"/>
        <item x="177"/>
        <item x="29"/>
        <item x="120"/>
        <item x="183"/>
        <item x="420"/>
        <item x="221"/>
        <item x="132"/>
        <item x="446"/>
        <item x="296"/>
        <item x="223"/>
        <item x="368"/>
        <item x="602"/>
        <item x="22"/>
        <item x="503"/>
        <item x="398"/>
        <item x="365"/>
        <item x="397"/>
        <item x="395"/>
        <item x="621"/>
        <item x="287"/>
        <item x="478"/>
        <item x="334"/>
        <item x="271"/>
        <item x="166"/>
        <item x="28"/>
        <item x="410"/>
        <item x="134"/>
        <item x="627"/>
        <item x="516"/>
        <item x="669"/>
        <item x="158"/>
        <item x="550"/>
        <item x="144"/>
        <item x="605"/>
        <item x="412"/>
        <item x="3"/>
        <item x="490"/>
        <item x="354"/>
        <item x="145"/>
        <item x="675"/>
        <item x="125"/>
        <item x="465"/>
        <item x="452"/>
        <item x="518"/>
        <item x="509"/>
        <item x="206"/>
        <item x="523"/>
        <item x="375"/>
        <item x="7"/>
        <item x="590"/>
        <item x="61"/>
        <item x="21"/>
        <item x="130"/>
        <item x="196"/>
        <item x="691"/>
        <item x="564"/>
        <item x="146"/>
        <item x="665"/>
        <item x="20"/>
        <item x="356"/>
        <item x="600"/>
        <item x="493"/>
        <item x="317"/>
        <item x="463"/>
        <item x="505"/>
        <item x="606"/>
        <item x="543"/>
        <item x="653"/>
        <item x="553"/>
        <item x="524"/>
        <item x="9"/>
        <item x="345"/>
        <item x="294"/>
        <item x="540"/>
        <item x="575"/>
        <item x="584"/>
        <item x="217"/>
        <item x="434"/>
        <item x="157"/>
        <item x="267"/>
        <item x="383"/>
        <item x="291"/>
        <item x="340"/>
        <item x="347"/>
        <item x="644"/>
        <item x="358"/>
        <item x="278"/>
        <item x="76"/>
        <item x="128"/>
        <item x="632"/>
        <item x="475"/>
        <item x="548"/>
        <item x="352"/>
        <item x="205"/>
        <item x="385"/>
        <item x="222"/>
        <item x="432"/>
        <item x="260"/>
        <item x="589"/>
        <item x="687"/>
        <item x="190"/>
        <item x="492"/>
        <item x="535"/>
        <item x="489"/>
        <item x="471"/>
        <item x="84"/>
        <item x="416"/>
        <item x="579"/>
        <item x="554"/>
        <item x="436"/>
        <item x="583"/>
        <item x="147"/>
        <item x="396"/>
        <item x="248"/>
        <item x="89"/>
        <item x="224"/>
        <item x="578"/>
        <item x="390"/>
        <item x="546"/>
        <item x="366"/>
        <item x="612"/>
        <item x="545"/>
        <item x="46"/>
        <item x="78"/>
        <item x="641"/>
        <item x="289"/>
        <item x="41"/>
        <item x="362"/>
        <item x="181"/>
        <item x="533"/>
        <item x="429"/>
        <item x="567"/>
        <item x="154"/>
        <item x="683"/>
        <item x="495"/>
        <item x="1"/>
        <item x="66"/>
        <item x="577"/>
        <item x="418"/>
        <item x="388"/>
        <item x="236"/>
        <item x="86"/>
        <item x="262"/>
        <item x="635"/>
        <item x="379"/>
        <item x="636"/>
        <item x="150"/>
        <item x="92"/>
        <item x="674"/>
        <item x="94"/>
        <item x="595"/>
        <item x="409"/>
        <item x="77"/>
        <item x="264"/>
        <item x="115"/>
        <item x="611"/>
        <item x="88"/>
        <item x="494"/>
        <item x="79"/>
        <item x="594"/>
        <item x="598"/>
        <item x="283"/>
        <item x="143"/>
        <item x="615"/>
        <item x="330"/>
        <item x="198"/>
        <item x="148"/>
        <item x="44"/>
        <item x="424"/>
        <item x="486"/>
        <item x="103"/>
        <item x="2"/>
        <item x="251"/>
        <item x="216"/>
        <item x="175"/>
        <item x="616"/>
        <item x="608"/>
        <item x="169"/>
        <item x="277"/>
        <item x="458"/>
        <item x="539"/>
        <item x="187"/>
        <item x="230"/>
        <item x="6"/>
        <item x="40"/>
        <item x="31"/>
        <item x="684"/>
        <item x="619"/>
        <item x="447"/>
        <item x="643"/>
        <item x="359"/>
        <item x="250"/>
        <item x="472"/>
        <item x="174"/>
        <item x="626"/>
        <item x="647"/>
        <item x="680"/>
        <item x="234"/>
        <item x="570"/>
        <item x="460"/>
        <item x="481"/>
        <item x="171"/>
        <item x="0"/>
        <item x="541"/>
        <item x="565"/>
        <item x="24"/>
        <item x="163"/>
        <item x="483"/>
        <item x="599"/>
        <item x="25"/>
        <item x="637"/>
        <item x="270"/>
        <item x="90"/>
        <item x="231"/>
        <item x="228"/>
        <item x="100"/>
        <item x="57"/>
        <item x="561"/>
        <item x="225"/>
        <item x="188"/>
        <item x="141"/>
        <item x="638"/>
        <item x="601"/>
        <item x="604"/>
        <item x="241"/>
        <item x="587"/>
        <item x="391"/>
        <item x="466"/>
        <item x="473"/>
        <item x="153"/>
        <item x="249"/>
        <item x="43"/>
        <item x="102"/>
        <item x="360"/>
        <item x="689"/>
        <item x="534"/>
        <item x="668"/>
        <item x="210"/>
        <item x="111"/>
        <item x="101"/>
        <item x="350"/>
        <item x="353"/>
        <item x="336"/>
        <item x="556"/>
        <item x="482"/>
        <item x="12"/>
        <item x="685"/>
        <item x="376"/>
        <item x="402"/>
        <item x="453"/>
        <item x="121"/>
        <item x="661"/>
        <item x="642"/>
        <item x="211"/>
        <item x="168"/>
        <item x="393"/>
        <item x="389"/>
        <item x="361"/>
        <item x="4"/>
        <item x="580"/>
        <item x="219"/>
        <item x="42"/>
        <item x="63"/>
        <item x="293"/>
        <item x="419"/>
        <item x="517"/>
        <item x="557"/>
        <item x="480"/>
        <item x="487"/>
        <item x="676"/>
        <item x="444"/>
        <item x="47"/>
        <item x="26"/>
        <item x="536"/>
        <item x="82"/>
        <item x="303"/>
        <item x="582"/>
        <item x="526"/>
        <item x="18"/>
        <item x="261"/>
        <item x="33"/>
        <item x="399"/>
        <item x="203"/>
        <item x="566"/>
        <item x="651"/>
        <item x="272"/>
        <item x="297"/>
        <item x="13"/>
        <item x="571"/>
        <item x="519"/>
        <item x="662"/>
        <item x="312"/>
        <item x="114"/>
        <item x="427"/>
        <item x="510"/>
        <item x="413"/>
        <item x="329"/>
        <item x="646"/>
        <item x="81"/>
        <item x="192"/>
        <item x="233"/>
        <item x="542"/>
        <item x="48"/>
        <item x="392"/>
        <item x="679"/>
        <item x="374"/>
        <item x="247"/>
        <item x="321"/>
        <item x="58"/>
        <item x="17"/>
        <item x="178"/>
        <item x="654"/>
        <item x="671"/>
        <item x="280"/>
        <item x="693"/>
        <item x="110"/>
        <item x="108"/>
        <item x="529"/>
        <item x="268"/>
        <item x="123"/>
        <item x="273"/>
        <item x="14"/>
        <item x="530"/>
        <item x="603"/>
        <item x="373"/>
        <item x="182"/>
        <item x="69"/>
        <item x="686"/>
        <item x="504"/>
        <item x="631"/>
        <item x="137"/>
        <item x="99"/>
        <item x="378"/>
        <item x="462"/>
        <item x="112"/>
        <item x="160"/>
        <item x="339"/>
        <item x="443"/>
        <item x="682"/>
        <item x="572"/>
        <item x="83"/>
        <item x="544"/>
        <item x="306"/>
        <item x="639"/>
        <item x="407"/>
        <item x="106"/>
        <item x="555"/>
        <item x="73"/>
        <item x="596"/>
        <item x="547"/>
        <item x="140"/>
        <item x="252"/>
        <item x="617"/>
        <item x="513"/>
        <item x="527"/>
        <item x="244"/>
        <item x="50"/>
        <item x="85"/>
        <item x="634"/>
        <item x="457"/>
        <item x="68"/>
        <item x="139"/>
        <item x="64"/>
        <item x="609"/>
        <item x="650"/>
        <item x="423"/>
        <item x="441"/>
        <item x="588"/>
        <item x="245"/>
        <item x="364"/>
        <item x="560"/>
        <item x="377"/>
        <item x="113"/>
        <item x="32"/>
        <item x="318"/>
        <item x="574"/>
        <item x="258"/>
        <item x="282"/>
        <item x="23"/>
        <item x="695"/>
        <item x="218"/>
        <item x="213"/>
        <item x="586"/>
        <item x="511"/>
        <item x="355"/>
        <item x="104"/>
        <item x="433"/>
        <item x="67"/>
        <item x="464"/>
        <item x="537"/>
        <item x="308"/>
        <item x="194"/>
        <item x="326"/>
        <item x="65"/>
        <item x="122"/>
        <item x="477"/>
        <item x="569"/>
        <item x="442"/>
        <item x="71"/>
        <item x="302"/>
        <item x="341"/>
        <item x="371"/>
        <item x="403"/>
        <item x="681"/>
        <item x="142"/>
        <item x="309"/>
        <item x="408"/>
        <item x="131"/>
        <item x="538"/>
        <item x="8"/>
        <item x="279"/>
        <item x="559"/>
        <item x="415"/>
        <item x="107"/>
        <item x="246"/>
        <item x="212"/>
        <item x="500"/>
        <item x="292"/>
        <item x="380"/>
        <item x="138"/>
        <item x="328"/>
        <item x="624"/>
        <item x="508"/>
        <item x="456"/>
        <item x="124"/>
        <item x="467"/>
        <item x="172"/>
        <item x="60"/>
        <item x="633"/>
        <item x="300"/>
        <item x="417"/>
        <item x="274"/>
        <item x="370"/>
        <item x="618"/>
        <item x="199"/>
        <item x="95"/>
        <item x="623"/>
        <item x="645"/>
        <item x="314"/>
        <item x="322"/>
        <item x="269"/>
        <item x="333"/>
        <item x="438"/>
        <item x="387"/>
        <item x="316"/>
        <item x="201"/>
        <item x="620"/>
        <item x="400"/>
        <item x="344"/>
        <item x="622"/>
        <item x="127"/>
        <item x="468"/>
        <item x="496"/>
        <item x="10"/>
        <item x="173"/>
        <item x="401"/>
        <item x="11"/>
        <item x="93"/>
        <item x="266"/>
        <item x="53"/>
        <item x="256"/>
        <item t="default"/>
      </items>
    </pivotField>
    <pivotField showAll="0"/>
    <pivotField showAll="0"/>
    <pivotField showAll="0"/>
    <pivotField showAll="0"/>
    <pivotField showAll="0"/>
    <pivotField dataField="1" showAll="0"/>
    <pivotField showAll="0"/>
    <pivotField showAll="0"/>
    <pivotField showAll="0"/>
    <pivotField numFmtId="9" showAll="0"/>
    <pivotField numFmtId="1" showAll="0"/>
    <pivotField numFmtId="1" showAll="0"/>
    <pivotField showAll="0">
      <items count="13">
        <item x="1"/>
        <item x="10"/>
        <item x="2"/>
        <item x="0"/>
        <item x="5"/>
        <item x="4"/>
        <item x="8"/>
        <item x="9"/>
        <item x="11"/>
        <item x="3"/>
        <item x="6"/>
        <item x="7"/>
        <item t="default"/>
      </items>
    </pivotField>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11">
    <i>
      <x v="46"/>
    </i>
    <i>
      <x v="307"/>
    </i>
    <i>
      <x v="630"/>
    </i>
    <i>
      <x v="676"/>
    </i>
    <i>
      <x v="823"/>
    </i>
    <i>
      <x v="1088"/>
    </i>
    <i>
      <x v="1216"/>
    </i>
    <i>
      <x v="1807"/>
    </i>
    <i>
      <x v="1984"/>
    </i>
    <i>
      <x v="1996"/>
    </i>
    <i t="grand">
      <x/>
    </i>
  </rowItems>
  <colItems count="1">
    <i/>
  </colItems>
  <dataFields count="1">
    <dataField name="Sum of Profit" fld="7" baseField="0" baseItem="0"/>
  </dataFields>
  <formats count="6">
    <format dxfId="1507">
      <pivotArea type="all" dataOnly="0" outline="0" fieldPosition="0"/>
    </format>
    <format dxfId="1506">
      <pivotArea outline="0" collapsedLevelsAreSubtotals="1" fieldPosition="0"/>
    </format>
    <format dxfId="1505">
      <pivotArea field="0" type="button" dataOnly="0" labelOnly="1" outline="0" axis="axisRow" fieldPosition="0"/>
    </format>
    <format dxfId="1504">
      <pivotArea dataOnly="0" labelOnly="1" fieldPosition="0">
        <references count="1">
          <reference field="0" count="10">
            <x v="46"/>
            <x v="307"/>
            <x v="630"/>
            <x v="676"/>
            <x v="823"/>
            <x v="1088"/>
            <x v="1216"/>
            <x v="1807"/>
            <x v="1984"/>
            <x v="1996"/>
          </reference>
        </references>
      </pivotArea>
    </format>
    <format dxfId="1503">
      <pivotArea dataOnly="0" labelOnly="1" grandRow="1" outline="0" fieldPosition="0"/>
    </format>
    <format dxfId="1502">
      <pivotArea dataOnly="0" labelOnly="1" outline="0" axis="axisValues" fieldPosition="0"/>
    </format>
  </formats>
  <pivotTableStyleInfo name="PivotStyleLight16" showRowHeaders="1" showColHeaders="1" showRowStripes="0" showColStripes="0" showLastColumn="1"/>
  <filters count="1">
    <filter fld="0"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DE9CAAB-DB1D-47CB-96DB-9AF83CF146AF}" name="PivotTable4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D20:E25" firstHeaderRow="1" firstDataRow="1" firstDataCol="1"/>
  <pivotFields count="19">
    <pivotField showAll="0"/>
    <pivotField numFmtId="164" showAll="0">
      <items count="697">
        <item x="39"/>
        <item x="70"/>
        <item x="652"/>
        <item x="507"/>
        <item x="455"/>
        <item x="451"/>
        <item x="593"/>
        <item x="520"/>
        <item x="435"/>
        <item x="607"/>
        <item x="437"/>
        <item x="649"/>
        <item x="295"/>
        <item x="338"/>
        <item x="678"/>
        <item x="532"/>
        <item x="363"/>
        <item x="384"/>
        <item x="656"/>
        <item x="597"/>
        <item x="630"/>
        <item x="87"/>
        <item x="449"/>
        <item x="657"/>
        <item x="558"/>
        <item x="332"/>
        <item x="96"/>
        <item x="80"/>
        <item x="563"/>
        <item x="343"/>
        <item x="690"/>
        <item x="135"/>
        <item x="342"/>
        <item x="16"/>
        <item x="214"/>
        <item x="37"/>
        <item x="227"/>
        <item x="640"/>
        <item x="663"/>
        <item x="34"/>
        <item x="109"/>
        <item x="105"/>
        <item x="242"/>
        <item x="349"/>
        <item x="421"/>
        <item x="119"/>
        <item x="265"/>
        <item x="499"/>
        <item x="694"/>
        <item x="186"/>
        <item x="629"/>
        <item x="281"/>
        <item x="35"/>
        <item x="459"/>
        <item x="394"/>
        <item x="284"/>
        <item x="161"/>
        <item x="658"/>
        <item x="348"/>
        <item x="191"/>
        <item x="226"/>
        <item x="200"/>
        <item x="531"/>
        <item x="461"/>
        <item x="514"/>
        <item x="522"/>
        <item x="331"/>
        <item x="320"/>
        <item x="62"/>
        <item x="304"/>
        <item x="369"/>
        <item x="215"/>
        <item x="255"/>
        <item x="290"/>
        <item x="38"/>
        <item x="220"/>
        <item x="285"/>
        <item x="235"/>
        <item x="239"/>
        <item x="648"/>
        <item x="625"/>
        <item x="197"/>
        <item x="288"/>
        <item x="386"/>
        <item x="405"/>
        <item x="19"/>
        <item x="592"/>
        <item x="180"/>
        <item x="613"/>
        <item x="229"/>
        <item x="305"/>
        <item x="319"/>
        <item x="159"/>
        <item x="591"/>
        <item x="59"/>
        <item x="404"/>
        <item x="179"/>
        <item x="692"/>
        <item x="195"/>
        <item x="476"/>
        <item x="512"/>
        <item x="232"/>
        <item x="448"/>
        <item x="237"/>
        <item x="243"/>
        <item x="30"/>
        <item x="346"/>
        <item x="581"/>
        <item x="440"/>
        <item x="655"/>
        <item x="501"/>
        <item x="406"/>
        <item x="167"/>
        <item x="428"/>
        <item x="506"/>
        <item x="411"/>
        <item x="97"/>
        <item x="55"/>
        <item x="5"/>
        <item x="54"/>
        <item x="240"/>
        <item x="299"/>
        <item x="672"/>
        <item x="56"/>
        <item x="254"/>
        <item x="335"/>
        <item x="189"/>
        <item x="162"/>
        <item x="469"/>
        <item x="253"/>
        <item x="129"/>
        <item x="298"/>
        <item x="45"/>
        <item x="27"/>
        <item x="98"/>
        <item x="521"/>
        <item x="425"/>
        <item x="426"/>
        <item x="677"/>
        <item x="91"/>
        <item x="49"/>
        <item x="325"/>
        <item x="259"/>
        <item x="238"/>
        <item x="36"/>
        <item x="470"/>
        <item x="664"/>
        <item x="313"/>
        <item x="498"/>
        <item x="573"/>
        <item x="576"/>
        <item x="488"/>
        <item x="51"/>
        <item x="208"/>
        <item x="502"/>
        <item x="165"/>
        <item x="170"/>
        <item x="381"/>
        <item x="525"/>
        <item x="310"/>
        <item x="311"/>
        <item x="337"/>
        <item x="209"/>
        <item x="327"/>
        <item x="610"/>
        <item x="263"/>
        <item x="15"/>
        <item x="315"/>
        <item x="357"/>
        <item x="117"/>
        <item x="75"/>
        <item x="439"/>
        <item x="549"/>
        <item x="118"/>
        <item x="562"/>
        <item x="688"/>
        <item x="185"/>
        <item x="474"/>
        <item x="351"/>
        <item x="422"/>
        <item x="450"/>
        <item x="151"/>
        <item x="382"/>
        <item x="207"/>
        <item x="257"/>
        <item x="149"/>
        <item x="136"/>
        <item x="276"/>
        <item x="515"/>
        <item x="301"/>
        <item x="155"/>
        <item x="286"/>
        <item x="485"/>
        <item x="628"/>
        <item x="72"/>
        <item x="367"/>
        <item x="479"/>
        <item x="667"/>
        <item x="484"/>
        <item x="74"/>
        <item x="445"/>
        <item x="491"/>
        <item x="116"/>
        <item x="52"/>
        <item x="414"/>
        <item x="323"/>
        <item x="585"/>
        <item x="324"/>
        <item x="152"/>
        <item x="659"/>
        <item x="372"/>
        <item x="193"/>
        <item x="551"/>
        <item x="673"/>
        <item x="552"/>
        <item x="528"/>
        <item x="666"/>
        <item x="431"/>
        <item x="176"/>
        <item x="184"/>
        <item x="164"/>
        <item x="670"/>
        <item x="568"/>
        <item x="126"/>
        <item x="156"/>
        <item x="497"/>
        <item x="204"/>
        <item x="202"/>
        <item x="275"/>
        <item x="133"/>
        <item x="660"/>
        <item x="454"/>
        <item x="430"/>
        <item x="307"/>
        <item x="614"/>
        <item x="177"/>
        <item x="29"/>
        <item x="120"/>
        <item x="183"/>
        <item x="420"/>
        <item x="221"/>
        <item x="132"/>
        <item x="446"/>
        <item x="296"/>
        <item x="223"/>
        <item x="368"/>
        <item x="602"/>
        <item x="22"/>
        <item x="503"/>
        <item x="398"/>
        <item x="365"/>
        <item x="397"/>
        <item x="395"/>
        <item x="621"/>
        <item x="287"/>
        <item x="478"/>
        <item x="334"/>
        <item x="271"/>
        <item x="166"/>
        <item x="28"/>
        <item x="410"/>
        <item x="134"/>
        <item x="627"/>
        <item x="516"/>
        <item x="669"/>
        <item x="158"/>
        <item x="550"/>
        <item x="144"/>
        <item x="605"/>
        <item x="412"/>
        <item x="3"/>
        <item x="490"/>
        <item x="354"/>
        <item x="145"/>
        <item x="675"/>
        <item x="125"/>
        <item x="465"/>
        <item x="452"/>
        <item x="518"/>
        <item x="509"/>
        <item x="206"/>
        <item x="523"/>
        <item x="375"/>
        <item x="7"/>
        <item x="590"/>
        <item x="61"/>
        <item x="21"/>
        <item x="130"/>
        <item x="196"/>
        <item x="691"/>
        <item x="564"/>
        <item x="146"/>
        <item x="665"/>
        <item x="20"/>
        <item x="356"/>
        <item x="600"/>
        <item x="493"/>
        <item x="317"/>
        <item x="463"/>
        <item x="505"/>
        <item x="606"/>
        <item x="543"/>
        <item x="653"/>
        <item x="553"/>
        <item x="524"/>
        <item x="9"/>
        <item x="345"/>
        <item x="294"/>
        <item x="540"/>
        <item x="575"/>
        <item x="584"/>
        <item x="217"/>
        <item x="434"/>
        <item x="157"/>
        <item x="267"/>
        <item x="383"/>
        <item x="291"/>
        <item x="340"/>
        <item x="347"/>
        <item x="644"/>
        <item x="358"/>
        <item x="278"/>
        <item x="76"/>
        <item x="128"/>
        <item x="632"/>
        <item x="475"/>
        <item x="548"/>
        <item x="352"/>
        <item x="205"/>
        <item x="385"/>
        <item x="222"/>
        <item x="432"/>
        <item x="260"/>
        <item x="589"/>
        <item x="687"/>
        <item x="190"/>
        <item x="492"/>
        <item x="535"/>
        <item x="489"/>
        <item x="471"/>
        <item x="84"/>
        <item x="416"/>
        <item x="579"/>
        <item x="554"/>
        <item x="436"/>
        <item x="583"/>
        <item x="147"/>
        <item x="396"/>
        <item x="248"/>
        <item x="89"/>
        <item x="224"/>
        <item x="578"/>
        <item x="390"/>
        <item x="546"/>
        <item x="366"/>
        <item x="612"/>
        <item x="545"/>
        <item x="46"/>
        <item x="78"/>
        <item x="641"/>
        <item x="289"/>
        <item x="41"/>
        <item x="362"/>
        <item x="181"/>
        <item x="533"/>
        <item x="429"/>
        <item x="567"/>
        <item x="154"/>
        <item x="683"/>
        <item x="495"/>
        <item x="1"/>
        <item x="66"/>
        <item x="577"/>
        <item x="418"/>
        <item x="388"/>
        <item x="236"/>
        <item x="86"/>
        <item x="262"/>
        <item x="635"/>
        <item x="379"/>
        <item x="636"/>
        <item x="150"/>
        <item x="92"/>
        <item x="674"/>
        <item x="94"/>
        <item x="595"/>
        <item x="409"/>
        <item x="77"/>
        <item x="264"/>
        <item x="115"/>
        <item x="611"/>
        <item x="88"/>
        <item x="494"/>
        <item x="79"/>
        <item x="594"/>
        <item x="598"/>
        <item x="283"/>
        <item x="143"/>
        <item x="615"/>
        <item x="330"/>
        <item x="198"/>
        <item x="148"/>
        <item x="44"/>
        <item x="424"/>
        <item x="486"/>
        <item x="103"/>
        <item x="2"/>
        <item x="251"/>
        <item x="216"/>
        <item x="175"/>
        <item x="616"/>
        <item x="608"/>
        <item x="169"/>
        <item x="277"/>
        <item x="458"/>
        <item x="539"/>
        <item x="187"/>
        <item x="230"/>
        <item x="6"/>
        <item x="40"/>
        <item x="31"/>
        <item x="684"/>
        <item x="619"/>
        <item x="447"/>
        <item x="643"/>
        <item x="359"/>
        <item x="250"/>
        <item x="472"/>
        <item x="174"/>
        <item x="626"/>
        <item x="647"/>
        <item x="680"/>
        <item x="234"/>
        <item x="570"/>
        <item x="460"/>
        <item x="481"/>
        <item x="171"/>
        <item x="0"/>
        <item x="541"/>
        <item x="565"/>
        <item x="24"/>
        <item x="163"/>
        <item x="483"/>
        <item x="599"/>
        <item x="25"/>
        <item x="637"/>
        <item x="270"/>
        <item x="90"/>
        <item x="231"/>
        <item x="228"/>
        <item x="100"/>
        <item x="57"/>
        <item x="561"/>
        <item x="225"/>
        <item x="188"/>
        <item x="141"/>
        <item x="638"/>
        <item x="601"/>
        <item x="604"/>
        <item x="241"/>
        <item x="587"/>
        <item x="391"/>
        <item x="466"/>
        <item x="473"/>
        <item x="153"/>
        <item x="249"/>
        <item x="43"/>
        <item x="102"/>
        <item x="360"/>
        <item x="689"/>
        <item x="534"/>
        <item x="668"/>
        <item x="210"/>
        <item x="111"/>
        <item x="101"/>
        <item x="350"/>
        <item x="353"/>
        <item x="336"/>
        <item x="556"/>
        <item x="482"/>
        <item x="12"/>
        <item x="685"/>
        <item x="376"/>
        <item x="402"/>
        <item x="453"/>
        <item x="121"/>
        <item x="661"/>
        <item x="642"/>
        <item x="211"/>
        <item x="168"/>
        <item x="393"/>
        <item x="389"/>
        <item x="361"/>
        <item x="4"/>
        <item x="580"/>
        <item x="219"/>
        <item x="42"/>
        <item x="63"/>
        <item x="293"/>
        <item x="419"/>
        <item x="517"/>
        <item x="557"/>
        <item x="480"/>
        <item x="487"/>
        <item x="676"/>
        <item x="444"/>
        <item x="47"/>
        <item x="26"/>
        <item x="536"/>
        <item x="82"/>
        <item x="303"/>
        <item x="582"/>
        <item x="526"/>
        <item x="18"/>
        <item x="261"/>
        <item x="33"/>
        <item x="399"/>
        <item x="203"/>
        <item x="566"/>
        <item x="651"/>
        <item x="272"/>
        <item x="297"/>
        <item x="13"/>
        <item x="571"/>
        <item x="519"/>
        <item x="662"/>
        <item x="312"/>
        <item x="114"/>
        <item x="427"/>
        <item x="510"/>
        <item x="413"/>
        <item x="329"/>
        <item x="646"/>
        <item x="81"/>
        <item x="192"/>
        <item x="233"/>
        <item x="542"/>
        <item x="48"/>
        <item x="392"/>
        <item x="679"/>
        <item x="374"/>
        <item x="247"/>
        <item x="321"/>
        <item x="58"/>
        <item x="17"/>
        <item x="178"/>
        <item x="654"/>
        <item x="671"/>
        <item x="280"/>
        <item x="693"/>
        <item x="110"/>
        <item x="108"/>
        <item x="529"/>
        <item x="268"/>
        <item x="123"/>
        <item x="273"/>
        <item x="14"/>
        <item x="530"/>
        <item x="603"/>
        <item x="373"/>
        <item x="182"/>
        <item x="69"/>
        <item x="686"/>
        <item x="504"/>
        <item x="631"/>
        <item x="137"/>
        <item x="99"/>
        <item x="378"/>
        <item x="462"/>
        <item x="112"/>
        <item x="160"/>
        <item x="339"/>
        <item x="443"/>
        <item x="682"/>
        <item x="572"/>
        <item x="83"/>
        <item x="544"/>
        <item x="306"/>
        <item x="639"/>
        <item x="407"/>
        <item x="106"/>
        <item x="555"/>
        <item x="73"/>
        <item x="596"/>
        <item x="547"/>
        <item x="140"/>
        <item x="252"/>
        <item x="617"/>
        <item x="513"/>
        <item x="527"/>
        <item x="244"/>
        <item x="50"/>
        <item x="85"/>
        <item x="634"/>
        <item x="457"/>
        <item x="68"/>
        <item x="139"/>
        <item x="64"/>
        <item x="609"/>
        <item x="650"/>
        <item x="423"/>
        <item x="441"/>
        <item x="588"/>
        <item x="245"/>
        <item x="364"/>
        <item x="560"/>
        <item x="377"/>
        <item x="113"/>
        <item x="32"/>
        <item x="318"/>
        <item x="574"/>
        <item x="258"/>
        <item x="282"/>
        <item x="23"/>
        <item x="695"/>
        <item x="218"/>
        <item x="213"/>
        <item x="586"/>
        <item x="511"/>
        <item x="355"/>
        <item x="104"/>
        <item x="433"/>
        <item x="67"/>
        <item x="464"/>
        <item x="537"/>
        <item x="308"/>
        <item x="194"/>
        <item x="326"/>
        <item x="65"/>
        <item x="122"/>
        <item x="477"/>
        <item x="569"/>
        <item x="442"/>
        <item x="71"/>
        <item x="302"/>
        <item x="341"/>
        <item x="371"/>
        <item x="403"/>
        <item x="681"/>
        <item x="142"/>
        <item x="309"/>
        <item x="408"/>
        <item x="131"/>
        <item x="538"/>
        <item x="8"/>
        <item x="279"/>
        <item x="559"/>
        <item x="415"/>
        <item x="107"/>
        <item x="246"/>
        <item x="212"/>
        <item x="500"/>
        <item x="292"/>
        <item x="380"/>
        <item x="138"/>
        <item x="328"/>
        <item x="624"/>
        <item x="508"/>
        <item x="456"/>
        <item x="124"/>
        <item x="467"/>
        <item x="172"/>
        <item x="60"/>
        <item x="633"/>
        <item x="300"/>
        <item x="417"/>
        <item x="274"/>
        <item x="370"/>
        <item x="618"/>
        <item x="199"/>
        <item x="95"/>
        <item x="623"/>
        <item x="645"/>
        <item x="314"/>
        <item x="322"/>
        <item x="269"/>
        <item x="333"/>
        <item x="438"/>
        <item x="387"/>
        <item x="316"/>
        <item x="201"/>
        <item x="620"/>
        <item x="400"/>
        <item x="344"/>
        <item x="622"/>
        <item x="127"/>
        <item x="468"/>
        <item x="496"/>
        <item x="10"/>
        <item x="173"/>
        <item x="401"/>
        <item x="11"/>
        <item x="93"/>
        <item x="266"/>
        <item x="53"/>
        <item x="256"/>
        <item t="default"/>
      </items>
    </pivotField>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numFmtId="9" showAll="0"/>
    <pivotField numFmtId="1" showAll="0"/>
    <pivotField numFmtId="1" showAll="0"/>
    <pivotField showAll="0">
      <items count="13">
        <item x="1"/>
        <item x="10"/>
        <item x="2"/>
        <item x="0"/>
        <item x="5"/>
        <item x="4"/>
        <item x="8"/>
        <item x="9"/>
        <item x="11"/>
        <item x="3"/>
        <item x="6"/>
        <item x="7"/>
        <item t="default"/>
      </items>
    </pivotField>
    <pivotField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5">
    <i>
      <x/>
    </i>
    <i>
      <x v="1"/>
    </i>
    <i>
      <x v="3"/>
    </i>
    <i>
      <x v="2"/>
    </i>
    <i t="grand">
      <x/>
    </i>
  </rowItems>
  <colItems count="1">
    <i/>
  </colItems>
  <dataFields count="1">
    <dataField name="Sum of Profit" fld="7" baseField="0" baseItem="0"/>
  </dataFields>
  <formats count="22">
    <format dxfId="1529">
      <pivotArea type="all" dataOnly="0" outline="0" fieldPosition="0"/>
    </format>
    <format dxfId="1528">
      <pivotArea outline="0" collapsedLevelsAreSubtotals="1" fieldPosition="0"/>
    </format>
    <format dxfId="1527">
      <pivotArea field="4" type="button" dataOnly="0" labelOnly="1" outline="0" axis="axisRow" fieldPosition="0"/>
    </format>
    <format dxfId="1526">
      <pivotArea dataOnly="0" labelOnly="1" fieldPosition="0">
        <references count="1">
          <reference field="4" count="0"/>
        </references>
      </pivotArea>
    </format>
    <format dxfId="1525">
      <pivotArea dataOnly="0" labelOnly="1" grandRow="1" outline="0" fieldPosition="0"/>
    </format>
    <format dxfId="1524">
      <pivotArea dataOnly="0" labelOnly="1" outline="0" fieldPosition="0">
        <references count="1">
          <reference field="4294967294" count="1">
            <x v="0"/>
          </reference>
        </references>
      </pivotArea>
    </format>
    <format dxfId="1523">
      <pivotArea type="all" dataOnly="0" outline="0" fieldPosition="0"/>
    </format>
    <format dxfId="1522">
      <pivotArea dataOnly="0" labelOnly="1" outline="0" fieldPosition="0">
        <references count="1">
          <reference field="4294967294" count="1">
            <x v="0"/>
          </reference>
        </references>
      </pivotArea>
    </format>
    <format dxfId="1521">
      <pivotArea collapsedLevelsAreSubtotals="1" fieldPosition="0">
        <references count="1">
          <reference field="4" count="0"/>
        </references>
      </pivotArea>
    </format>
    <format dxfId="1520">
      <pivotArea collapsedLevelsAreSubtotals="1" fieldPosition="0">
        <references count="1">
          <reference field="4" count="0"/>
        </references>
      </pivotArea>
    </format>
    <format dxfId="1519">
      <pivotArea type="all" dataOnly="0" outline="0" fieldPosition="0"/>
    </format>
    <format dxfId="1518">
      <pivotArea outline="0" collapsedLevelsAreSubtotals="1" fieldPosition="0"/>
    </format>
    <format dxfId="1517">
      <pivotArea field="4" type="button" dataOnly="0" labelOnly="1" outline="0" axis="axisRow" fieldPosition="0"/>
    </format>
    <format dxfId="1516">
      <pivotArea dataOnly="0" labelOnly="1" fieldPosition="0">
        <references count="1">
          <reference field="4" count="0"/>
        </references>
      </pivotArea>
    </format>
    <format dxfId="1515">
      <pivotArea dataOnly="0" labelOnly="1" grandRow="1" outline="0" fieldPosition="0"/>
    </format>
    <format dxfId="1514">
      <pivotArea dataOnly="0" labelOnly="1" outline="0" axis="axisValues" fieldPosition="0"/>
    </format>
    <format dxfId="1513">
      <pivotArea type="all" dataOnly="0" outline="0" fieldPosition="0"/>
    </format>
    <format dxfId="1512">
      <pivotArea outline="0" collapsedLevelsAreSubtotals="1" fieldPosition="0"/>
    </format>
    <format dxfId="1511">
      <pivotArea field="4" type="button" dataOnly="0" labelOnly="1" outline="0" axis="axisRow" fieldPosition="0"/>
    </format>
    <format dxfId="1510">
      <pivotArea dataOnly="0" labelOnly="1" fieldPosition="0">
        <references count="1">
          <reference field="4" count="0"/>
        </references>
      </pivotArea>
    </format>
    <format dxfId="1509">
      <pivotArea dataOnly="0" labelOnly="1" grandRow="1" outline="0" fieldPosition="0"/>
    </format>
    <format dxfId="1508">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4" count="4">
              <x v="0"/>
              <x v="1"/>
              <x v="2"/>
              <x v="3"/>
            </reference>
          </references>
        </pivotArea>
      </pivotAreas>
    </conditionalFormat>
  </conditionalFormats>
  <chartFormats count="1">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BBFBD41-DC9A-434B-A131-82830E86E86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19:J32" firstHeaderRow="1" firstDataRow="1" firstDataCol="1"/>
  <pivotFields count="19">
    <pivotField showAll="0"/>
    <pivotField numFmtId="164" showAll="0">
      <items count="697">
        <item x="39"/>
        <item x="70"/>
        <item x="652"/>
        <item x="507"/>
        <item x="455"/>
        <item x="451"/>
        <item x="593"/>
        <item x="520"/>
        <item x="435"/>
        <item x="607"/>
        <item x="437"/>
        <item x="649"/>
        <item x="295"/>
        <item x="338"/>
        <item x="678"/>
        <item x="532"/>
        <item x="363"/>
        <item x="384"/>
        <item x="656"/>
        <item x="597"/>
        <item x="630"/>
        <item x="87"/>
        <item x="449"/>
        <item x="657"/>
        <item x="558"/>
        <item x="332"/>
        <item x="96"/>
        <item x="80"/>
        <item x="563"/>
        <item x="343"/>
        <item x="690"/>
        <item x="135"/>
        <item x="342"/>
        <item x="16"/>
        <item x="214"/>
        <item x="37"/>
        <item x="227"/>
        <item x="640"/>
        <item x="663"/>
        <item x="34"/>
        <item x="109"/>
        <item x="105"/>
        <item x="242"/>
        <item x="349"/>
        <item x="421"/>
        <item x="119"/>
        <item x="265"/>
        <item x="499"/>
        <item x="694"/>
        <item x="186"/>
        <item x="629"/>
        <item x="281"/>
        <item x="35"/>
        <item x="459"/>
        <item x="394"/>
        <item x="284"/>
        <item x="161"/>
        <item x="658"/>
        <item x="348"/>
        <item x="191"/>
        <item x="226"/>
        <item x="200"/>
        <item x="531"/>
        <item x="461"/>
        <item x="514"/>
        <item x="522"/>
        <item x="331"/>
        <item x="320"/>
        <item x="62"/>
        <item x="304"/>
        <item x="369"/>
        <item x="215"/>
        <item x="255"/>
        <item x="290"/>
        <item x="38"/>
        <item x="220"/>
        <item x="285"/>
        <item x="235"/>
        <item x="239"/>
        <item x="648"/>
        <item x="625"/>
        <item x="197"/>
        <item x="288"/>
        <item x="386"/>
        <item x="405"/>
        <item x="19"/>
        <item x="592"/>
        <item x="180"/>
        <item x="613"/>
        <item x="229"/>
        <item x="305"/>
        <item x="319"/>
        <item x="159"/>
        <item x="591"/>
        <item x="59"/>
        <item x="404"/>
        <item x="179"/>
        <item x="692"/>
        <item x="195"/>
        <item x="476"/>
        <item x="512"/>
        <item x="232"/>
        <item x="448"/>
        <item x="237"/>
        <item x="243"/>
        <item x="30"/>
        <item x="346"/>
        <item x="581"/>
        <item x="440"/>
        <item x="655"/>
        <item x="501"/>
        <item x="406"/>
        <item x="167"/>
        <item x="428"/>
        <item x="506"/>
        <item x="411"/>
        <item x="97"/>
        <item x="55"/>
        <item x="5"/>
        <item x="54"/>
        <item x="240"/>
        <item x="299"/>
        <item x="672"/>
        <item x="56"/>
        <item x="254"/>
        <item x="335"/>
        <item x="189"/>
        <item x="162"/>
        <item x="469"/>
        <item x="253"/>
        <item x="129"/>
        <item x="298"/>
        <item x="45"/>
        <item x="27"/>
        <item x="98"/>
        <item x="521"/>
        <item x="425"/>
        <item x="426"/>
        <item x="677"/>
        <item x="91"/>
        <item x="49"/>
        <item x="325"/>
        <item x="259"/>
        <item x="238"/>
        <item x="36"/>
        <item x="470"/>
        <item x="664"/>
        <item x="313"/>
        <item x="498"/>
        <item x="573"/>
        <item x="576"/>
        <item x="488"/>
        <item x="51"/>
        <item x="208"/>
        <item x="502"/>
        <item x="165"/>
        <item x="170"/>
        <item x="381"/>
        <item x="525"/>
        <item x="310"/>
        <item x="311"/>
        <item x="337"/>
        <item x="209"/>
        <item x="327"/>
        <item x="610"/>
        <item x="263"/>
        <item x="15"/>
        <item x="315"/>
        <item x="357"/>
        <item x="117"/>
        <item x="75"/>
        <item x="439"/>
        <item x="549"/>
        <item x="118"/>
        <item x="562"/>
        <item x="688"/>
        <item x="185"/>
        <item x="474"/>
        <item x="351"/>
        <item x="422"/>
        <item x="450"/>
        <item x="151"/>
        <item x="382"/>
        <item x="207"/>
        <item x="257"/>
        <item x="149"/>
        <item x="136"/>
        <item x="276"/>
        <item x="515"/>
        <item x="301"/>
        <item x="155"/>
        <item x="286"/>
        <item x="485"/>
        <item x="628"/>
        <item x="72"/>
        <item x="367"/>
        <item x="479"/>
        <item x="667"/>
        <item x="484"/>
        <item x="74"/>
        <item x="445"/>
        <item x="491"/>
        <item x="116"/>
        <item x="52"/>
        <item x="414"/>
        <item x="323"/>
        <item x="585"/>
        <item x="324"/>
        <item x="152"/>
        <item x="659"/>
        <item x="372"/>
        <item x="193"/>
        <item x="551"/>
        <item x="673"/>
        <item x="552"/>
        <item x="528"/>
        <item x="666"/>
        <item x="431"/>
        <item x="176"/>
        <item x="184"/>
        <item x="164"/>
        <item x="670"/>
        <item x="568"/>
        <item x="126"/>
        <item x="156"/>
        <item x="497"/>
        <item x="204"/>
        <item x="202"/>
        <item x="275"/>
        <item x="133"/>
        <item x="660"/>
        <item x="454"/>
        <item x="430"/>
        <item x="307"/>
        <item x="614"/>
        <item x="177"/>
        <item x="29"/>
        <item x="120"/>
        <item x="183"/>
        <item x="420"/>
        <item x="221"/>
        <item x="132"/>
        <item x="446"/>
        <item x="296"/>
        <item x="223"/>
        <item x="368"/>
        <item x="602"/>
        <item x="22"/>
        <item x="503"/>
        <item x="398"/>
        <item x="365"/>
        <item x="397"/>
        <item x="395"/>
        <item x="621"/>
        <item x="287"/>
        <item x="478"/>
        <item x="334"/>
        <item x="271"/>
        <item x="166"/>
        <item x="28"/>
        <item x="410"/>
        <item x="134"/>
        <item x="627"/>
        <item x="516"/>
        <item x="669"/>
        <item x="158"/>
        <item x="550"/>
        <item x="144"/>
        <item x="605"/>
        <item x="412"/>
        <item x="3"/>
        <item x="490"/>
        <item x="354"/>
        <item x="145"/>
        <item x="675"/>
        <item x="125"/>
        <item x="465"/>
        <item x="452"/>
        <item x="518"/>
        <item x="509"/>
        <item x="206"/>
        <item x="523"/>
        <item x="375"/>
        <item x="7"/>
        <item x="590"/>
        <item x="61"/>
        <item x="21"/>
        <item x="130"/>
        <item x="196"/>
        <item x="691"/>
        <item x="564"/>
        <item x="146"/>
        <item x="665"/>
        <item x="20"/>
        <item x="356"/>
        <item x="600"/>
        <item x="493"/>
        <item x="317"/>
        <item x="463"/>
        <item x="505"/>
        <item x="606"/>
        <item x="543"/>
        <item x="653"/>
        <item x="553"/>
        <item x="524"/>
        <item x="9"/>
        <item x="345"/>
        <item x="294"/>
        <item x="540"/>
        <item x="575"/>
        <item x="584"/>
        <item x="217"/>
        <item x="434"/>
        <item x="157"/>
        <item x="267"/>
        <item x="383"/>
        <item x="291"/>
        <item x="340"/>
        <item x="347"/>
        <item x="644"/>
        <item x="358"/>
        <item x="278"/>
        <item x="76"/>
        <item x="128"/>
        <item x="632"/>
        <item x="475"/>
        <item x="548"/>
        <item x="352"/>
        <item x="205"/>
        <item x="385"/>
        <item x="222"/>
        <item x="432"/>
        <item x="260"/>
        <item x="589"/>
        <item x="687"/>
        <item x="190"/>
        <item x="492"/>
        <item x="535"/>
        <item x="489"/>
        <item x="471"/>
        <item x="84"/>
        <item x="416"/>
        <item x="579"/>
        <item x="554"/>
        <item x="436"/>
        <item x="583"/>
        <item x="147"/>
        <item x="396"/>
        <item x="248"/>
        <item x="89"/>
        <item x="224"/>
        <item x="578"/>
        <item x="390"/>
        <item x="546"/>
        <item x="366"/>
        <item x="612"/>
        <item x="545"/>
        <item x="46"/>
        <item x="78"/>
        <item x="641"/>
        <item x="289"/>
        <item x="41"/>
        <item x="362"/>
        <item x="181"/>
        <item x="533"/>
        <item x="429"/>
        <item x="567"/>
        <item x="154"/>
        <item x="683"/>
        <item x="495"/>
        <item x="1"/>
        <item x="66"/>
        <item x="577"/>
        <item x="418"/>
        <item x="388"/>
        <item x="236"/>
        <item x="86"/>
        <item x="262"/>
        <item x="635"/>
        <item x="379"/>
        <item x="636"/>
        <item x="150"/>
        <item x="92"/>
        <item x="674"/>
        <item x="94"/>
        <item x="595"/>
        <item x="409"/>
        <item x="77"/>
        <item x="264"/>
        <item x="115"/>
        <item x="611"/>
        <item x="88"/>
        <item x="494"/>
        <item x="79"/>
        <item x="594"/>
        <item x="598"/>
        <item x="283"/>
        <item x="143"/>
        <item x="615"/>
        <item x="330"/>
        <item x="198"/>
        <item x="148"/>
        <item x="44"/>
        <item x="424"/>
        <item x="486"/>
        <item x="103"/>
        <item x="2"/>
        <item x="251"/>
        <item x="216"/>
        <item x="175"/>
        <item x="616"/>
        <item x="608"/>
        <item x="169"/>
        <item x="277"/>
        <item x="458"/>
        <item x="539"/>
        <item x="187"/>
        <item x="230"/>
        <item x="6"/>
        <item x="40"/>
        <item x="31"/>
        <item x="684"/>
        <item x="619"/>
        <item x="447"/>
        <item x="643"/>
        <item x="359"/>
        <item x="250"/>
        <item x="472"/>
        <item x="174"/>
        <item x="626"/>
        <item x="647"/>
        <item x="680"/>
        <item x="234"/>
        <item x="570"/>
        <item x="460"/>
        <item x="481"/>
        <item x="171"/>
        <item x="0"/>
        <item x="541"/>
        <item x="565"/>
        <item x="24"/>
        <item x="163"/>
        <item x="483"/>
        <item x="599"/>
        <item x="25"/>
        <item x="637"/>
        <item x="270"/>
        <item x="90"/>
        <item x="231"/>
        <item x="228"/>
        <item x="100"/>
        <item x="57"/>
        <item x="561"/>
        <item x="225"/>
        <item x="188"/>
        <item x="141"/>
        <item x="638"/>
        <item x="601"/>
        <item x="604"/>
        <item x="241"/>
        <item x="587"/>
        <item x="391"/>
        <item x="466"/>
        <item x="473"/>
        <item x="153"/>
        <item x="249"/>
        <item x="43"/>
        <item x="102"/>
        <item x="360"/>
        <item x="689"/>
        <item x="534"/>
        <item x="668"/>
        <item x="210"/>
        <item x="111"/>
        <item x="101"/>
        <item x="350"/>
        <item x="353"/>
        <item x="336"/>
        <item x="556"/>
        <item x="482"/>
        <item x="12"/>
        <item x="685"/>
        <item x="376"/>
        <item x="402"/>
        <item x="453"/>
        <item x="121"/>
        <item x="661"/>
        <item x="642"/>
        <item x="211"/>
        <item x="168"/>
        <item x="393"/>
        <item x="389"/>
        <item x="361"/>
        <item x="4"/>
        <item x="580"/>
        <item x="219"/>
        <item x="42"/>
        <item x="63"/>
        <item x="293"/>
        <item x="419"/>
        <item x="517"/>
        <item x="557"/>
        <item x="480"/>
        <item x="487"/>
        <item x="676"/>
        <item x="444"/>
        <item x="47"/>
        <item x="26"/>
        <item x="536"/>
        <item x="82"/>
        <item x="303"/>
        <item x="582"/>
        <item x="526"/>
        <item x="18"/>
        <item x="261"/>
        <item x="33"/>
        <item x="399"/>
        <item x="203"/>
        <item x="566"/>
        <item x="651"/>
        <item x="272"/>
        <item x="297"/>
        <item x="13"/>
        <item x="571"/>
        <item x="519"/>
        <item x="662"/>
        <item x="312"/>
        <item x="114"/>
        <item x="427"/>
        <item x="510"/>
        <item x="413"/>
        <item x="329"/>
        <item x="646"/>
        <item x="81"/>
        <item x="192"/>
        <item x="233"/>
        <item x="542"/>
        <item x="48"/>
        <item x="392"/>
        <item x="679"/>
        <item x="374"/>
        <item x="247"/>
        <item x="321"/>
        <item x="58"/>
        <item x="17"/>
        <item x="178"/>
        <item x="654"/>
        <item x="671"/>
        <item x="280"/>
        <item x="693"/>
        <item x="110"/>
        <item x="108"/>
        <item x="529"/>
        <item x="268"/>
        <item x="123"/>
        <item x="273"/>
        <item x="14"/>
        <item x="530"/>
        <item x="603"/>
        <item x="373"/>
        <item x="182"/>
        <item x="69"/>
        <item x="686"/>
        <item x="504"/>
        <item x="631"/>
        <item x="137"/>
        <item x="99"/>
        <item x="378"/>
        <item x="462"/>
        <item x="112"/>
        <item x="160"/>
        <item x="339"/>
        <item x="443"/>
        <item x="682"/>
        <item x="572"/>
        <item x="83"/>
        <item x="544"/>
        <item x="306"/>
        <item x="639"/>
        <item x="407"/>
        <item x="106"/>
        <item x="555"/>
        <item x="73"/>
        <item x="596"/>
        <item x="547"/>
        <item x="140"/>
        <item x="252"/>
        <item x="617"/>
        <item x="513"/>
        <item x="527"/>
        <item x="244"/>
        <item x="50"/>
        <item x="85"/>
        <item x="634"/>
        <item x="457"/>
        <item x="68"/>
        <item x="139"/>
        <item x="64"/>
        <item x="609"/>
        <item x="650"/>
        <item x="423"/>
        <item x="441"/>
        <item x="588"/>
        <item x="245"/>
        <item x="364"/>
        <item x="560"/>
        <item x="377"/>
        <item x="113"/>
        <item x="32"/>
        <item x="318"/>
        <item x="574"/>
        <item x="258"/>
        <item x="282"/>
        <item x="23"/>
        <item x="695"/>
        <item x="218"/>
        <item x="213"/>
        <item x="586"/>
        <item x="511"/>
        <item x="355"/>
        <item x="104"/>
        <item x="433"/>
        <item x="67"/>
        <item x="464"/>
        <item x="537"/>
        <item x="308"/>
        <item x="194"/>
        <item x="326"/>
        <item x="65"/>
        <item x="122"/>
        <item x="477"/>
        <item x="569"/>
        <item x="442"/>
        <item x="71"/>
        <item x="302"/>
        <item x="341"/>
        <item x="371"/>
        <item x="403"/>
        <item x="681"/>
        <item x="142"/>
        <item x="309"/>
        <item x="408"/>
        <item x="131"/>
        <item x="538"/>
        <item x="8"/>
        <item x="279"/>
        <item x="559"/>
        <item x="415"/>
        <item x="107"/>
        <item x="246"/>
        <item x="212"/>
        <item x="500"/>
        <item x="292"/>
        <item x="380"/>
        <item x="138"/>
        <item x="328"/>
        <item x="624"/>
        <item x="508"/>
        <item x="456"/>
        <item x="124"/>
        <item x="467"/>
        <item x="172"/>
        <item x="60"/>
        <item x="633"/>
        <item x="300"/>
        <item x="417"/>
        <item x="274"/>
        <item x="370"/>
        <item x="618"/>
        <item x="199"/>
        <item x="95"/>
        <item x="623"/>
        <item x="645"/>
        <item x="314"/>
        <item x="322"/>
        <item x="269"/>
        <item x="333"/>
        <item x="438"/>
        <item x="387"/>
        <item x="316"/>
        <item x="201"/>
        <item x="620"/>
        <item x="400"/>
        <item x="344"/>
        <item x="622"/>
        <item x="127"/>
        <item x="468"/>
        <item x="496"/>
        <item x="10"/>
        <item x="173"/>
        <item x="401"/>
        <item x="11"/>
        <item x="93"/>
        <item x="266"/>
        <item x="53"/>
        <item x="256"/>
        <item t="default"/>
      </items>
    </pivotField>
    <pivotField showAll="0">
      <items count="11">
        <item x="4"/>
        <item m="1" x="7"/>
        <item x="0"/>
        <item m="1" x="9"/>
        <item x="1"/>
        <item m="1" x="8"/>
        <item m="1" x="6"/>
        <item x="2"/>
        <item x="3"/>
        <item m="1" x="5"/>
        <item t="default"/>
      </items>
    </pivotField>
    <pivotField showAll="0"/>
    <pivotField showAll="0">
      <items count="5">
        <item x="1"/>
        <item x="3"/>
        <item x="0"/>
        <item x="2"/>
        <item t="default"/>
      </items>
    </pivotField>
    <pivotField showAll="0">
      <items count="13">
        <item x="4"/>
        <item x="5"/>
        <item x="1"/>
        <item x="8"/>
        <item x="9"/>
        <item x="11"/>
        <item x="3"/>
        <item x="2"/>
        <item x="10"/>
        <item x="6"/>
        <item x="7"/>
        <item x="0"/>
        <item t="default"/>
      </items>
    </pivotField>
    <pivotField dataField="1" showAll="0"/>
    <pivotField showAll="0"/>
    <pivotField showAll="0"/>
    <pivotField showAll="0"/>
    <pivotField showAll="0"/>
    <pivotField numFmtId="9" showAll="0"/>
    <pivotField numFmtId="1" showAll="0"/>
    <pivotField numFmtId="1" showAll="0"/>
    <pivotField axis="axisRow" showAll="0">
      <items count="13">
        <item x="1"/>
        <item x="10"/>
        <item x="2"/>
        <item x="0"/>
        <item x="5"/>
        <item x="4"/>
        <item x="8"/>
        <item x="9"/>
        <item x="11"/>
        <item x="3"/>
        <item x="6"/>
        <item x="7"/>
        <item t="default"/>
      </items>
    </pivotField>
    <pivotField showAll="0">
      <items count="3">
        <item x="1"/>
        <item x="0"/>
        <item t="default"/>
      </items>
    </pivotField>
    <pivotField showAll="0" defaultSubtotal="0">
      <items count="14">
        <item x="0"/>
        <item x="1"/>
        <item x="2"/>
        <item x="3"/>
        <item x="4"/>
        <item x="5"/>
        <item x="6"/>
        <item x="7"/>
        <item x="8"/>
        <item x="9"/>
        <item x="10"/>
        <item x="11"/>
        <item x="12"/>
        <item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4"/>
  </rowFields>
  <rowItems count="13">
    <i>
      <x/>
    </i>
    <i>
      <x v="1"/>
    </i>
    <i>
      <x v="2"/>
    </i>
    <i>
      <x v="3"/>
    </i>
    <i>
      <x v="4"/>
    </i>
    <i>
      <x v="5"/>
    </i>
    <i>
      <x v="6"/>
    </i>
    <i>
      <x v="7"/>
    </i>
    <i>
      <x v="8"/>
    </i>
    <i>
      <x v="9"/>
    </i>
    <i>
      <x v="10"/>
    </i>
    <i>
      <x v="11"/>
    </i>
    <i t="grand">
      <x/>
    </i>
  </rowItems>
  <colItems count="1">
    <i/>
  </colItems>
  <dataFields count="1">
    <dataField name="Sum of Sales" fld="6"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77B66BE-469D-4B0A-8ED9-0D70099CA8BF}" sourceName="Year">
  <pivotTables>
    <pivotTable tabId="5" name="PivotTable45"/>
    <pivotTable tabId="5" name="PivotTable38"/>
    <pivotTable tabId="5" name="PivotTable40"/>
    <pivotTable tabId="5" name="PivotTable43"/>
    <pivotTable tabId="5" name="PivotTable44"/>
    <pivotTable tabId="5" name="PivotTable47"/>
    <pivotTable tabId="5" name="PivotTable48"/>
    <pivotTable tabId="5" name="PivotTable1"/>
    <pivotTable tabId="5" name="PivotTable2"/>
    <pivotTable tabId="5" name="PivotTable3"/>
    <pivotTable tabId="5" name="PivotTable4"/>
    <pivotTable tabId="6" name="PivotTable5"/>
    <pivotTable tabId="5" name="PivotTable5"/>
  </pivotTables>
  <data>
    <tabular pivotCacheId="88167217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6F606F5-CEE1-4D0D-B101-36FFCD60BAF1}" sourceName="Month">
  <pivotTables>
    <pivotTable tabId="5" name="PivotTable45"/>
    <pivotTable tabId="5" name="PivotTable38"/>
    <pivotTable tabId="5" name="PivotTable40"/>
    <pivotTable tabId="5" name="PivotTable43"/>
    <pivotTable tabId="5" name="PivotTable44"/>
    <pivotTable tabId="5" name="PivotTable47"/>
    <pivotTable tabId="5" name="PivotTable48"/>
    <pivotTable tabId="5" name="PivotTable1"/>
    <pivotTable tabId="5" name="PivotTable2"/>
    <pivotTable tabId="5" name="PivotTable3"/>
    <pivotTable tabId="5" name="PivotTable4"/>
    <pivotTable tabId="6" name="PivotTable5"/>
    <pivotTable tabId="5" name="PivotTable5"/>
  </pivotTables>
  <data>
    <tabular pivotCacheId="881672171">
      <items count="12">
        <i x="1" s="1"/>
        <i x="10" s="1"/>
        <i x="2" s="1"/>
        <i x="0" s="1"/>
        <i x="5" s="1"/>
        <i x="4" s="1"/>
        <i x="8" s="1"/>
        <i x="9" s="1"/>
        <i x="11" s="1"/>
        <i x="3"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9701D7F-FD02-4F1D-9DC4-A9F619782B3C}" cache="Slicer_Year" caption="Year" showCaption="0" style="SlicerStyleDark2 2" rowHeight="274320"/>
  <slicer name="Month" xr10:uid="{A4BD36DC-C7DA-4AC6-8ECF-ACFD94F9A383}" cache="Slicer_Month" caption="Month" showCaption="0" style="SlicerStyleDark2 2" rowHeight="24688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921584-93FE-45F1-817E-AEA6029A05AF}" name="Table1" displayName="Table1" ref="A1:P2201" totalsRowShown="0" headerRowDxfId="1538" tableBorderDxfId="1537">
  <tableColumns count="16">
    <tableColumn id="1" xr3:uid="{122F40AE-5238-4753-80F1-8F7B07E0E46E}" name="Order ID"/>
    <tableColumn id="2" xr3:uid="{6CD98609-8355-42E2-B119-BE1FE17755F4}" name="Order Date" dataDxfId="1536"/>
    <tableColumn id="4" xr3:uid="{EE86CCA1-624C-49C3-8953-1EEAE978C460}" name="State"/>
    <tableColumn id="5" xr3:uid="{7F57393B-F30F-42F7-9914-04DAFA33AE4F}" name="City" dataDxfId="1535"/>
    <tableColumn id="6" xr3:uid="{42795D0B-6ABB-4825-B767-8E62BD884B3E}" name="Category"/>
    <tableColumn id="7" xr3:uid="{69A09015-CF7A-40E8-8973-5E45C38878B0}" name="Sub Category"/>
    <tableColumn id="8" xr3:uid="{3D446443-B3A2-4899-ADB2-2BD42E9A9A65}" name="Sales"/>
    <tableColumn id="9" xr3:uid="{8BBA6D5D-99ED-408B-A8DF-A605AC31D869}" name="Profit"/>
    <tableColumn id="10" xr3:uid="{86FF5AE4-4846-4B26-9579-20FE60D912EC}" name="Quantity"/>
    <tableColumn id="11" xr3:uid="{4AB73E05-5B1B-4A88-81A1-54F01A93AEBA}" name="Customer Type"/>
    <tableColumn id="12" xr3:uid="{66BC2FAC-4E16-41E6-B07C-ECE8A49FE811}" name="Payment Mode" dataDxfId="1534"/>
    <tableColumn id="13" xr3:uid="{EF92F7DF-2E28-4BB4-82F6-860C6C779FA1}" name="Profit Margin %" dataDxfId="1533" dataCellStyle="Percent">
      <calculatedColumnFormula>H2/G2</calculatedColumnFormula>
    </tableColumn>
    <tableColumn id="14" xr3:uid="{6FF0A7CD-D7E9-4E4E-B2AF-59FB0E8FBE16}" name="Top Category Sales" dataDxfId="1532" dataCellStyle="Percent">
      <calculatedColumnFormula>IF(E2="Clothing",G2,0)</calculatedColumnFormula>
    </tableColumn>
    <tableColumn id="15" xr3:uid="{75E56A76-B036-4D24-8500-C8DFFCEBE633}" name="Loss Orders Count" dataDxfId="1531" dataCellStyle="Percent">
      <calculatedColumnFormula>IF(H2&lt;0,1,0)</calculatedColumnFormula>
    </tableColumn>
    <tableColumn id="17" xr3:uid="{A4986819-E514-4C1B-9074-46F23B00555B}" name="Month" dataDxfId="1530">
      <calculatedColumnFormula>TEXT(B2,"MMM")</calculatedColumnFormula>
    </tableColumn>
    <tableColumn id="18" xr3:uid="{89E462F6-6687-40EA-9B8A-DB58321F2A8D}" name="Year">
      <calculatedColumnFormula>TEXT(B2,"YYYY")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4.xml"/><Relationship Id="rId3" Type="http://schemas.openxmlformats.org/officeDocument/2006/relationships/drawing" Target="../drawings/drawing2.xml"/><Relationship Id="rId7" Type="http://schemas.openxmlformats.org/officeDocument/2006/relationships/ctrlProp" Target="../ctrlProps/ctrlProp3.xml"/><Relationship Id="rId2" Type="http://schemas.openxmlformats.org/officeDocument/2006/relationships/printerSettings" Target="../printerSettings/printerSettings2.bin"/><Relationship Id="rId1" Type="http://schemas.openxmlformats.org/officeDocument/2006/relationships/pivotTable" Target="../pivotTables/pivotTable13.xml"/><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 Id="rId9" Type="http://schemas.openxmlformats.org/officeDocument/2006/relationships/ctrlProp" Target="../ctrlProps/ctrlProp5.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201"/>
  <sheetViews>
    <sheetView topLeftCell="F1" zoomScale="130" zoomScaleNormal="130" workbookViewId="0">
      <selection activeCell="P4" sqref="P4"/>
    </sheetView>
  </sheetViews>
  <sheetFormatPr defaultRowHeight="14.4" x14ac:dyDescent="0.3"/>
  <cols>
    <col min="1" max="1" width="10.44140625" customWidth="1"/>
    <col min="2" max="2" width="11.6640625" style="6" customWidth="1"/>
    <col min="3" max="3" width="12.33203125" bestFit="1" customWidth="1"/>
    <col min="4" max="4" width="12.5546875" bestFit="1" customWidth="1"/>
    <col min="5" max="5" width="11.109375" bestFit="1" customWidth="1"/>
    <col min="6" max="6" width="13.109375" bestFit="1" customWidth="1"/>
    <col min="7" max="7" width="13.44140625" customWidth="1"/>
    <col min="8" max="10" width="10.44140625" customWidth="1"/>
    <col min="11" max="11" width="15.109375" customWidth="1"/>
    <col min="12" max="12" width="15.33203125" customWidth="1"/>
    <col min="13" max="13" width="16.33203125" bestFit="1" customWidth="1"/>
    <col min="14" max="14" width="18.33203125" customWidth="1"/>
    <col min="15" max="15" width="17.77734375" customWidth="1"/>
    <col min="16" max="16" width="16.109375" customWidth="1"/>
    <col min="17" max="18" width="12.88671875" customWidth="1"/>
    <col min="19" max="19" width="11.88671875" bestFit="1" customWidth="1"/>
  </cols>
  <sheetData>
    <row r="1" spans="1:16" ht="15" thickBot="1" x14ac:dyDescent="0.35">
      <c r="A1" s="18" t="s">
        <v>2234</v>
      </c>
      <c r="B1" s="19" t="s">
        <v>2235</v>
      </c>
      <c r="C1" s="18" t="s">
        <v>0</v>
      </c>
      <c r="D1" s="18" t="s">
        <v>1</v>
      </c>
      <c r="E1" s="18" t="s">
        <v>2</v>
      </c>
      <c r="F1" s="18" t="s">
        <v>2236</v>
      </c>
      <c r="G1" s="18" t="s">
        <v>3</v>
      </c>
      <c r="H1" s="18" t="s">
        <v>4</v>
      </c>
      <c r="I1" s="18" t="s">
        <v>5</v>
      </c>
      <c r="J1" s="18" t="s">
        <v>2237</v>
      </c>
      <c r="K1" s="20" t="s">
        <v>2238</v>
      </c>
      <c r="L1" s="21" t="s">
        <v>2251</v>
      </c>
      <c r="M1" s="22" t="s">
        <v>2250</v>
      </c>
      <c r="N1" s="22" t="s">
        <v>2245</v>
      </c>
      <c r="O1" s="21" t="s">
        <v>2248</v>
      </c>
      <c r="P1" s="22" t="s">
        <v>2249</v>
      </c>
    </row>
    <row r="2" spans="1:16" x14ac:dyDescent="0.3">
      <c r="A2" s="1" t="s">
        <v>6</v>
      </c>
      <c r="B2" s="5">
        <v>45387</v>
      </c>
      <c r="C2" s="1" t="s">
        <v>2259</v>
      </c>
      <c r="D2" t="s">
        <v>2266</v>
      </c>
      <c r="E2" t="s">
        <v>8</v>
      </c>
      <c r="F2" s="1" t="s">
        <v>9</v>
      </c>
      <c r="G2" s="1">
        <v>14526</v>
      </c>
      <c r="H2" s="1">
        <v>3910.53</v>
      </c>
      <c r="I2" s="1">
        <v>8</v>
      </c>
      <c r="J2" s="1" t="s">
        <v>10</v>
      </c>
      <c r="K2" s="13" t="s">
        <v>11</v>
      </c>
      <c r="L2" s="11">
        <f>H2/G2</f>
        <v>0.26920900454357705</v>
      </c>
      <c r="M2" s="16">
        <f>IF(E2="Clothing",G2,0)</f>
        <v>0</v>
      </c>
      <c r="N2" s="16">
        <f>IF(H2&lt;0,1,0)</f>
        <v>0</v>
      </c>
      <c r="O2" s="7" t="str">
        <f t="shared" ref="O2:O65" si="0">TEXT(B2,"MMM")</f>
        <v>Apr</v>
      </c>
      <c r="P2" t="str">
        <f t="shared" ref="P2:P65" si="1">TEXT(B2,"YYYY")</f>
        <v>2024</v>
      </c>
    </row>
    <row r="3" spans="1:16" x14ac:dyDescent="0.3">
      <c r="A3" t="s">
        <v>12</v>
      </c>
      <c r="B3" s="6">
        <v>45318</v>
      </c>
      <c r="C3" t="s">
        <v>2258</v>
      </c>
      <c r="D3" t="s">
        <v>2270</v>
      </c>
      <c r="E3" t="s">
        <v>14</v>
      </c>
      <c r="F3" t="s">
        <v>15</v>
      </c>
      <c r="G3">
        <v>16387</v>
      </c>
      <c r="H3">
        <v>-2579.1999999999998</v>
      </c>
      <c r="I3">
        <v>6</v>
      </c>
      <c r="J3" t="s">
        <v>16</v>
      </c>
      <c r="K3" s="8" t="s">
        <v>17</v>
      </c>
      <c r="L3" s="11">
        <f t="shared" ref="L3:L66" si="2">H3/G3</f>
        <v>-0.15739305547080001</v>
      </c>
      <c r="M3" s="16">
        <f t="shared" ref="M3:M66" si="3">IF(E3="Clothing",G3,0)</f>
        <v>16387</v>
      </c>
      <c r="N3" s="16">
        <f t="shared" ref="N3:N66" si="4">IF(H3&lt;0,1,0)</f>
        <v>1</v>
      </c>
      <c r="O3" s="7" t="str">
        <f t="shared" si="0"/>
        <v>Jan</v>
      </c>
      <c r="P3" t="str">
        <f t="shared" si="1"/>
        <v>2024</v>
      </c>
    </row>
    <row r="4" spans="1:16" x14ac:dyDescent="0.3">
      <c r="A4" t="s">
        <v>18</v>
      </c>
      <c r="B4" s="6">
        <v>45355</v>
      </c>
      <c r="C4" t="s">
        <v>2258</v>
      </c>
      <c r="D4" t="s">
        <v>2270</v>
      </c>
      <c r="E4" t="s">
        <v>19</v>
      </c>
      <c r="F4" t="s">
        <v>20</v>
      </c>
      <c r="G4">
        <v>33361</v>
      </c>
      <c r="H4">
        <v>2518.17</v>
      </c>
      <c r="I4">
        <v>7</v>
      </c>
      <c r="J4" t="s">
        <v>10</v>
      </c>
      <c r="K4" s="8" t="s">
        <v>17</v>
      </c>
      <c r="L4" s="11">
        <f t="shared" si="2"/>
        <v>7.5482449566859511E-2</v>
      </c>
      <c r="M4" s="16">
        <f t="shared" si="3"/>
        <v>0</v>
      </c>
      <c r="N4" s="16">
        <f t="shared" si="4"/>
        <v>0</v>
      </c>
      <c r="O4" s="7" t="str">
        <f t="shared" si="0"/>
        <v>Mar</v>
      </c>
      <c r="P4" t="str">
        <f t="shared" si="1"/>
        <v>2024</v>
      </c>
    </row>
    <row r="5" spans="1:16" x14ac:dyDescent="0.3">
      <c r="A5" t="s">
        <v>21</v>
      </c>
      <c r="B5" s="6">
        <v>45213</v>
      </c>
      <c r="C5" t="s">
        <v>2258</v>
      </c>
      <c r="D5" t="s">
        <v>2271</v>
      </c>
      <c r="E5" t="s">
        <v>19</v>
      </c>
      <c r="F5" t="s">
        <v>22</v>
      </c>
      <c r="G5">
        <v>14224</v>
      </c>
      <c r="H5">
        <v>-2444.98</v>
      </c>
      <c r="I5">
        <v>3</v>
      </c>
      <c r="J5" t="s">
        <v>10</v>
      </c>
      <c r="K5" s="8" t="s">
        <v>11</v>
      </c>
      <c r="L5" s="11">
        <f t="shared" si="2"/>
        <v>-0.17189116985376829</v>
      </c>
      <c r="M5" s="16">
        <f t="shared" si="3"/>
        <v>0</v>
      </c>
      <c r="N5" s="16">
        <f t="shared" si="4"/>
        <v>1</v>
      </c>
      <c r="O5" s="7" t="str">
        <f t="shared" si="0"/>
        <v>Oct</v>
      </c>
      <c r="P5" t="str">
        <f t="shared" si="1"/>
        <v>2023</v>
      </c>
    </row>
    <row r="6" spans="1:16" x14ac:dyDescent="0.3">
      <c r="A6" t="s">
        <v>23</v>
      </c>
      <c r="B6" s="6">
        <v>45445</v>
      </c>
      <c r="C6" t="s">
        <v>2256</v>
      </c>
      <c r="D6" t="s">
        <v>2268</v>
      </c>
      <c r="E6" t="s">
        <v>25</v>
      </c>
      <c r="F6" t="s">
        <v>26</v>
      </c>
      <c r="G6">
        <v>10335</v>
      </c>
      <c r="H6">
        <v>1493.17</v>
      </c>
      <c r="I6">
        <v>9</v>
      </c>
      <c r="J6" t="s">
        <v>16</v>
      </c>
      <c r="K6" s="8" t="s">
        <v>27</v>
      </c>
      <c r="L6" s="11">
        <f t="shared" si="2"/>
        <v>0.1444770198355104</v>
      </c>
      <c r="M6" s="16">
        <f t="shared" si="3"/>
        <v>0</v>
      </c>
      <c r="N6" s="16">
        <f t="shared" si="4"/>
        <v>0</v>
      </c>
      <c r="O6" s="7" t="str">
        <f t="shared" si="0"/>
        <v>Jun</v>
      </c>
      <c r="P6" t="str">
        <f t="shared" si="1"/>
        <v>2024</v>
      </c>
    </row>
    <row r="7" spans="1:16" x14ac:dyDescent="0.3">
      <c r="A7" t="s">
        <v>28</v>
      </c>
      <c r="B7" s="6">
        <v>45355</v>
      </c>
      <c r="C7" t="s">
        <v>2256</v>
      </c>
      <c r="D7" t="s">
        <v>2269</v>
      </c>
      <c r="E7" t="s">
        <v>8</v>
      </c>
      <c r="F7" t="s">
        <v>29</v>
      </c>
      <c r="G7">
        <v>43379</v>
      </c>
      <c r="H7">
        <v>8340.85</v>
      </c>
      <c r="I7">
        <v>8</v>
      </c>
      <c r="J7" t="s">
        <v>10</v>
      </c>
      <c r="K7" s="8" t="s">
        <v>17</v>
      </c>
      <c r="L7" s="11">
        <f t="shared" si="2"/>
        <v>0.19227852186541877</v>
      </c>
      <c r="M7" s="16">
        <f t="shared" si="3"/>
        <v>0</v>
      </c>
      <c r="N7" s="16">
        <f t="shared" si="4"/>
        <v>0</v>
      </c>
      <c r="O7" s="7" t="str">
        <f t="shared" si="0"/>
        <v>Mar</v>
      </c>
      <c r="P7" t="str">
        <f t="shared" si="1"/>
        <v>2024</v>
      </c>
    </row>
    <row r="8" spans="1:16" x14ac:dyDescent="0.3">
      <c r="A8" t="s">
        <v>30</v>
      </c>
      <c r="B8" s="6">
        <v>45052</v>
      </c>
      <c r="C8" t="s">
        <v>2256</v>
      </c>
      <c r="D8" t="s">
        <v>2268</v>
      </c>
      <c r="E8" t="s">
        <v>8</v>
      </c>
      <c r="F8" t="s">
        <v>31</v>
      </c>
      <c r="G8">
        <v>32008</v>
      </c>
      <c r="H8">
        <v>7338.89</v>
      </c>
      <c r="I8">
        <v>7</v>
      </c>
      <c r="J8" t="s">
        <v>16</v>
      </c>
      <c r="K8" s="8" t="s">
        <v>11</v>
      </c>
      <c r="L8" s="11">
        <f t="shared" si="2"/>
        <v>0.22928299175206199</v>
      </c>
      <c r="M8" s="16">
        <f t="shared" si="3"/>
        <v>0</v>
      </c>
      <c r="N8" s="16">
        <f t="shared" si="4"/>
        <v>0</v>
      </c>
      <c r="O8" s="7" t="str">
        <f t="shared" si="0"/>
        <v>May</v>
      </c>
      <c r="P8" t="str">
        <f t="shared" si="1"/>
        <v>2023</v>
      </c>
    </row>
    <row r="9" spans="1:16" x14ac:dyDescent="0.3">
      <c r="A9" t="s">
        <v>32</v>
      </c>
      <c r="B9" s="6">
        <v>45367</v>
      </c>
      <c r="C9" t="s">
        <v>2257</v>
      </c>
      <c r="D9" t="s">
        <v>2264</v>
      </c>
      <c r="E9" t="s">
        <v>19</v>
      </c>
      <c r="F9" t="s">
        <v>34</v>
      </c>
      <c r="G9">
        <v>15680</v>
      </c>
      <c r="H9">
        <v>-562.98</v>
      </c>
      <c r="I9">
        <v>8</v>
      </c>
      <c r="J9" t="s">
        <v>35</v>
      </c>
      <c r="K9" s="8" t="s">
        <v>36</v>
      </c>
      <c r="L9" s="11">
        <f t="shared" si="2"/>
        <v>-3.5904336734693877E-2</v>
      </c>
      <c r="M9" s="16">
        <f t="shared" si="3"/>
        <v>0</v>
      </c>
      <c r="N9" s="16">
        <f t="shared" si="4"/>
        <v>1</v>
      </c>
      <c r="O9" s="7" t="str">
        <f t="shared" si="0"/>
        <v>Mar</v>
      </c>
      <c r="P9" t="str">
        <f t="shared" si="1"/>
        <v>2024</v>
      </c>
    </row>
    <row r="10" spans="1:16" x14ac:dyDescent="0.3">
      <c r="A10" t="s">
        <v>37</v>
      </c>
      <c r="B10" s="6">
        <v>45226</v>
      </c>
      <c r="C10" t="s">
        <v>2257</v>
      </c>
      <c r="D10" t="s">
        <v>2265</v>
      </c>
      <c r="E10" t="s">
        <v>14</v>
      </c>
      <c r="F10" t="s">
        <v>38</v>
      </c>
      <c r="G10">
        <v>41719</v>
      </c>
      <c r="H10">
        <v>13940.39</v>
      </c>
      <c r="I10">
        <v>8</v>
      </c>
      <c r="J10" t="s">
        <v>16</v>
      </c>
      <c r="K10" s="8" t="s">
        <v>11</v>
      </c>
      <c r="L10" s="11">
        <f t="shared" si="2"/>
        <v>0.33414966801697066</v>
      </c>
      <c r="M10" s="16">
        <f t="shared" si="3"/>
        <v>41719</v>
      </c>
      <c r="N10" s="16">
        <f t="shared" si="4"/>
        <v>0</v>
      </c>
      <c r="O10" s="7" t="str">
        <f t="shared" si="0"/>
        <v>Oct</v>
      </c>
      <c r="P10" t="str">
        <f t="shared" si="1"/>
        <v>2023</v>
      </c>
    </row>
    <row r="11" spans="1:16" x14ac:dyDescent="0.3">
      <c r="A11" t="s">
        <v>39</v>
      </c>
      <c r="B11" s="6">
        <v>45604</v>
      </c>
      <c r="C11" t="s">
        <v>2258</v>
      </c>
      <c r="D11" t="s">
        <v>2271</v>
      </c>
      <c r="E11" t="s">
        <v>19</v>
      </c>
      <c r="F11" t="s">
        <v>34</v>
      </c>
      <c r="G11">
        <v>49853</v>
      </c>
      <c r="H11">
        <v>-4347.4399999999996</v>
      </c>
      <c r="I11">
        <v>1</v>
      </c>
      <c r="J11" t="s">
        <v>10</v>
      </c>
      <c r="K11" s="8" t="s">
        <v>27</v>
      </c>
      <c r="L11" s="11">
        <f t="shared" si="2"/>
        <v>-8.720518323872184E-2</v>
      </c>
      <c r="M11" s="16">
        <f t="shared" si="3"/>
        <v>0</v>
      </c>
      <c r="N11" s="16">
        <f t="shared" si="4"/>
        <v>1</v>
      </c>
      <c r="O11" s="7" t="str">
        <f t="shared" si="0"/>
        <v>Nov</v>
      </c>
      <c r="P11" t="str">
        <f t="shared" si="1"/>
        <v>2024</v>
      </c>
    </row>
    <row r="12" spans="1:16" x14ac:dyDescent="0.3">
      <c r="A12" t="s">
        <v>40</v>
      </c>
      <c r="B12" s="6">
        <v>45252</v>
      </c>
      <c r="C12" t="s">
        <v>2259</v>
      </c>
      <c r="D12" t="s">
        <v>2267</v>
      </c>
      <c r="E12" t="s">
        <v>25</v>
      </c>
      <c r="F12" t="s">
        <v>26</v>
      </c>
      <c r="G12">
        <v>36437</v>
      </c>
      <c r="H12">
        <v>-3538.05</v>
      </c>
      <c r="I12">
        <v>7</v>
      </c>
      <c r="J12" t="s">
        <v>16</v>
      </c>
      <c r="K12" s="8" t="s">
        <v>17</v>
      </c>
      <c r="L12" s="11">
        <f t="shared" si="2"/>
        <v>-9.7100474792106928E-2</v>
      </c>
      <c r="M12" s="16">
        <f t="shared" si="3"/>
        <v>0</v>
      </c>
      <c r="N12" s="16">
        <f t="shared" si="4"/>
        <v>1</v>
      </c>
      <c r="O12" s="7" t="str">
        <f t="shared" si="0"/>
        <v>Nov</v>
      </c>
      <c r="P12" t="str">
        <f t="shared" si="1"/>
        <v>2023</v>
      </c>
    </row>
    <row r="13" spans="1:16" x14ac:dyDescent="0.3">
      <c r="A13" t="s">
        <v>41</v>
      </c>
      <c r="B13" s="6">
        <v>45650</v>
      </c>
      <c r="C13" t="s">
        <v>2255</v>
      </c>
      <c r="D13" t="s">
        <v>2263</v>
      </c>
      <c r="E13" t="s">
        <v>8</v>
      </c>
      <c r="F13" t="s">
        <v>9</v>
      </c>
      <c r="G13">
        <v>18532</v>
      </c>
      <c r="H13">
        <v>4943.8900000000003</v>
      </c>
      <c r="I13">
        <v>10</v>
      </c>
      <c r="J13" t="s">
        <v>35</v>
      </c>
      <c r="K13" s="8" t="s">
        <v>36</v>
      </c>
      <c r="L13" s="11">
        <f t="shared" si="2"/>
        <v>0.26677584718325059</v>
      </c>
      <c r="M13" s="16">
        <f t="shared" si="3"/>
        <v>0</v>
      </c>
      <c r="N13" s="16">
        <f t="shared" si="4"/>
        <v>0</v>
      </c>
      <c r="O13" s="7" t="str">
        <f t="shared" si="0"/>
        <v>Dec</v>
      </c>
      <c r="P13" t="str">
        <f t="shared" si="1"/>
        <v>2024</v>
      </c>
    </row>
    <row r="14" spans="1:16" x14ac:dyDescent="0.3">
      <c r="A14" t="s">
        <v>43</v>
      </c>
      <c r="B14" s="6">
        <v>45653</v>
      </c>
      <c r="C14" t="s">
        <v>2255</v>
      </c>
      <c r="D14" t="s">
        <v>2262</v>
      </c>
      <c r="E14" t="s">
        <v>19</v>
      </c>
      <c r="F14" t="s">
        <v>22</v>
      </c>
      <c r="G14">
        <v>8338</v>
      </c>
      <c r="H14">
        <v>1075.26</v>
      </c>
      <c r="I14">
        <v>4</v>
      </c>
      <c r="J14" t="s">
        <v>16</v>
      </c>
      <c r="K14" s="8" t="s">
        <v>11</v>
      </c>
      <c r="L14" s="11">
        <f t="shared" si="2"/>
        <v>0.12895898296953706</v>
      </c>
      <c r="M14" s="16">
        <f t="shared" si="3"/>
        <v>0</v>
      </c>
      <c r="N14" s="16">
        <f t="shared" si="4"/>
        <v>0</v>
      </c>
      <c r="O14" s="7" t="str">
        <f t="shared" si="0"/>
        <v>Dec</v>
      </c>
      <c r="P14" t="str">
        <f t="shared" si="1"/>
        <v>2024</v>
      </c>
    </row>
    <row r="15" spans="1:16" x14ac:dyDescent="0.3">
      <c r="A15" t="s">
        <v>44</v>
      </c>
      <c r="B15" s="6">
        <v>45432</v>
      </c>
      <c r="C15" t="s">
        <v>2256</v>
      </c>
      <c r="D15" t="s">
        <v>2268</v>
      </c>
      <c r="E15" t="s">
        <v>19</v>
      </c>
      <c r="F15" t="s">
        <v>22</v>
      </c>
      <c r="G15">
        <v>26023</v>
      </c>
      <c r="H15">
        <v>-930.09</v>
      </c>
      <c r="I15">
        <v>3</v>
      </c>
      <c r="J15" t="s">
        <v>10</v>
      </c>
      <c r="K15" s="8" t="s">
        <v>27</v>
      </c>
      <c r="L15" s="11">
        <f t="shared" si="2"/>
        <v>-3.5741075202705301E-2</v>
      </c>
      <c r="M15" s="16">
        <f t="shared" si="3"/>
        <v>0</v>
      </c>
      <c r="N15" s="16">
        <f t="shared" si="4"/>
        <v>1</v>
      </c>
      <c r="O15" s="7" t="str">
        <f t="shared" si="0"/>
        <v>May</v>
      </c>
      <c r="P15" t="str">
        <f t="shared" si="1"/>
        <v>2024</v>
      </c>
    </row>
    <row r="16" spans="1:16" x14ac:dyDescent="0.3">
      <c r="A16" t="s">
        <v>45</v>
      </c>
      <c r="B16" s="6">
        <v>45474</v>
      </c>
      <c r="C16" t="s">
        <v>2256</v>
      </c>
      <c r="D16" t="s">
        <v>2269</v>
      </c>
      <c r="E16" t="s">
        <v>25</v>
      </c>
      <c r="F16" t="s">
        <v>46</v>
      </c>
      <c r="G16">
        <v>16108</v>
      </c>
      <c r="H16">
        <v>-3157.37</v>
      </c>
      <c r="I16">
        <v>10</v>
      </c>
      <c r="J16" t="s">
        <v>35</v>
      </c>
      <c r="K16" s="8" t="s">
        <v>11</v>
      </c>
      <c r="L16" s="11">
        <f t="shared" si="2"/>
        <v>-0.19601254035261981</v>
      </c>
      <c r="M16" s="16">
        <f t="shared" si="3"/>
        <v>0</v>
      </c>
      <c r="N16" s="16">
        <f t="shared" si="4"/>
        <v>1</v>
      </c>
      <c r="O16" s="7" t="str">
        <f t="shared" si="0"/>
        <v>Jul</v>
      </c>
      <c r="P16" t="str">
        <f t="shared" si="1"/>
        <v>2024</v>
      </c>
    </row>
    <row r="17" spans="1:16" x14ac:dyDescent="0.3">
      <c r="A17" t="s">
        <v>47</v>
      </c>
      <c r="B17" s="6">
        <v>45510</v>
      </c>
      <c r="C17" t="s">
        <v>2255</v>
      </c>
      <c r="D17" t="s">
        <v>2263</v>
      </c>
      <c r="E17" t="s">
        <v>25</v>
      </c>
      <c r="F17" t="s">
        <v>26</v>
      </c>
      <c r="G17">
        <v>42053</v>
      </c>
      <c r="H17">
        <v>12918.97</v>
      </c>
      <c r="I17">
        <v>10</v>
      </c>
      <c r="J17" t="s">
        <v>10</v>
      </c>
      <c r="K17" s="8" t="s">
        <v>17</v>
      </c>
      <c r="L17" s="11">
        <f t="shared" si="2"/>
        <v>0.30720685801250802</v>
      </c>
      <c r="M17" s="16">
        <f t="shared" si="3"/>
        <v>0</v>
      </c>
      <c r="N17" s="16">
        <f t="shared" si="4"/>
        <v>0</v>
      </c>
      <c r="O17" s="7" t="str">
        <f t="shared" si="0"/>
        <v>Aug</v>
      </c>
      <c r="P17" t="str">
        <f t="shared" si="1"/>
        <v>2024</v>
      </c>
    </row>
    <row r="18" spans="1:16" x14ac:dyDescent="0.3">
      <c r="A18" t="s">
        <v>48</v>
      </c>
      <c r="B18" s="6">
        <v>45106</v>
      </c>
      <c r="C18" t="s">
        <v>2256</v>
      </c>
      <c r="D18" t="s">
        <v>2268</v>
      </c>
      <c r="E18" t="s">
        <v>14</v>
      </c>
      <c r="F18" t="s">
        <v>38</v>
      </c>
      <c r="G18">
        <v>33251</v>
      </c>
      <c r="H18">
        <v>10078.11</v>
      </c>
      <c r="I18">
        <v>9</v>
      </c>
      <c r="J18" t="s">
        <v>16</v>
      </c>
      <c r="K18" s="8" t="s">
        <v>17</v>
      </c>
      <c r="L18" s="11">
        <f t="shared" si="2"/>
        <v>0.30309193708459897</v>
      </c>
      <c r="M18" s="16">
        <f t="shared" si="3"/>
        <v>33251</v>
      </c>
      <c r="N18" s="16">
        <f t="shared" si="4"/>
        <v>0</v>
      </c>
      <c r="O18" s="7" t="str">
        <f t="shared" si="0"/>
        <v>Jun</v>
      </c>
      <c r="P18" t="str">
        <f t="shared" si="1"/>
        <v>2023</v>
      </c>
    </row>
    <row r="19" spans="1:16" x14ac:dyDescent="0.3">
      <c r="A19" t="s">
        <v>49</v>
      </c>
      <c r="B19" s="6">
        <v>44961</v>
      </c>
      <c r="C19" t="s">
        <v>2258</v>
      </c>
      <c r="D19" t="s">
        <v>2270</v>
      </c>
      <c r="E19" t="s">
        <v>19</v>
      </c>
      <c r="F19" t="s">
        <v>34</v>
      </c>
      <c r="G19">
        <v>12659</v>
      </c>
      <c r="H19">
        <v>3443.43</v>
      </c>
      <c r="I19">
        <v>8</v>
      </c>
      <c r="J19" t="s">
        <v>35</v>
      </c>
      <c r="K19" s="8" t="s">
        <v>36</v>
      </c>
      <c r="L19" s="11">
        <f t="shared" si="2"/>
        <v>0.27201437712299548</v>
      </c>
      <c r="M19" s="16">
        <f t="shared" si="3"/>
        <v>0</v>
      </c>
      <c r="N19" s="16">
        <f t="shared" si="4"/>
        <v>0</v>
      </c>
      <c r="O19" s="7" t="str">
        <f t="shared" si="0"/>
        <v>Feb</v>
      </c>
      <c r="P19" t="str">
        <f t="shared" si="1"/>
        <v>2023</v>
      </c>
    </row>
    <row r="20" spans="1:16" x14ac:dyDescent="0.3">
      <c r="A20" t="s">
        <v>50</v>
      </c>
      <c r="B20" s="6">
        <v>45496</v>
      </c>
      <c r="C20" t="s">
        <v>2257</v>
      </c>
      <c r="D20" t="s">
        <v>2265</v>
      </c>
      <c r="E20" t="s">
        <v>14</v>
      </c>
      <c r="F20" t="s">
        <v>51</v>
      </c>
      <c r="G20">
        <v>48080</v>
      </c>
      <c r="H20">
        <v>9368.2199999999993</v>
      </c>
      <c r="I20">
        <v>8</v>
      </c>
      <c r="J20" t="s">
        <v>35</v>
      </c>
      <c r="K20" s="8" t="s">
        <v>11</v>
      </c>
      <c r="L20" s="11">
        <f t="shared" si="2"/>
        <v>0.19484650582362728</v>
      </c>
      <c r="M20" s="16">
        <f t="shared" si="3"/>
        <v>48080</v>
      </c>
      <c r="N20" s="16">
        <f t="shared" si="4"/>
        <v>0</v>
      </c>
      <c r="O20" s="7" t="str">
        <f t="shared" si="0"/>
        <v>Jul</v>
      </c>
      <c r="P20" t="str">
        <f t="shared" si="1"/>
        <v>2024</v>
      </c>
    </row>
    <row r="21" spans="1:16" x14ac:dyDescent="0.3">
      <c r="A21" t="s">
        <v>52</v>
      </c>
      <c r="B21" s="6">
        <v>45465</v>
      </c>
      <c r="C21" t="s">
        <v>2256</v>
      </c>
      <c r="D21" t="s">
        <v>2269</v>
      </c>
      <c r="E21" t="s">
        <v>25</v>
      </c>
      <c r="F21" t="s">
        <v>53</v>
      </c>
      <c r="G21">
        <v>18057</v>
      </c>
      <c r="H21">
        <v>-3219.6</v>
      </c>
      <c r="I21">
        <v>2</v>
      </c>
      <c r="J21" t="s">
        <v>16</v>
      </c>
      <c r="K21" s="8" t="s">
        <v>36</v>
      </c>
      <c r="L21" s="11">
        <f t="shared" si="2"/>
        <v>-0.17830204352882539</v>
      </c>
      <c r="M21" s="16">
        <f t="shared" si="3"/>
        <v>0</v>
      </c>
      <c r="N21" s="16">
        <f t="shared" si="4"/>
        <v>1</v>
      </c>
      <c r="O21" s="7" t="str">
        <f t="shared" si="0"/>
        <v>Jun</v>
      </c>
      <c r="P21" t="str">
        <f t="shared" si="1"/>
        <v>2024</v>
      </c>
    </row>
    <row r="22" spans="1:16" x14ac:dyDescent="0.3">
      <c r="A22" t="s">
        <v>54</v>
      </c>
      <c r="B22" s="6">
        <v>45016</v>
      </c>
      <c r="C22" t="s">
        <v>2257</v>
      </c>
      <c r="D22" t="s">
        <v>2265</v>
      </c>
      <c r="E22" t="s">
        <v>25</v>
      </c>
      <c r="F22" t="s">
        <v>46</v>
      </c>
      <c r="G22">
        <v>46303</v>
      </c>
      <c r="H22">
        <v>-6236.79</v>
      </c>
      <c r="I22">
        <v>2</v>
      </c>
      <c r="J22" t="s">
        <v>35</v>
      </c>
      <c r="K22" s="8" t="s">
        <v>17</v>
      </c>
      <c r="L22" s="11">
        <f t="shared" si="2"/>
        <v>-0.13469516014081162</v>
      </c>
      <c r="M22" s="16">
        <f t="shared" si="3"/>
        <v>0</v>
      </c>
      <c r="N22" s="16">
        <f t="shared" si="4"/>
        <v>1</v>
      </c>
      <c r="O22" s="7" t="str">
        <f t="shared" si="0"/>
        <v>Mar</v>
      </c>
      <c r="P22" t="str">
        <f t="shared" si="1"/>
        <v>2023</v>
      </c>
    </row>
    <row r="23" spans="1:16" x14ac:dyDescent="0.3">
      <c r="A23" t="s">
        <v>55</v>
      </c>
      <c r="B23" s="6">
        <v>45239</v>
      </c>
      <c r="C23" t="s">
        <v>2255</v>
      </c>
      <c r="D23" t="s">
        <v>2262</v>
      </c>
      <c r="E23" t="s">
        <v>25</v>
      </c>
      <c r="F23" t="s">
        <v>26</v>
      </c>
      <c r="G23">
        <v>42503</v>
      </c>
      <c r="H23">
        <v>1565.35</v>
      </c>
      <c r="I23">
        <v>5</v>
      </c>
      <c r="J23" t="s">
        <v>10</v>
      </c>
      <c r="K23" s="8" t="s">
        <v>27</v>
      </c>
      <c r="L23" s="11">
        <f t="shared" si="2"/>
        <v>3.6829165000117639E-2</v>
      </c>
      <c r="M23" s="16">
        <f t="shared" si="3"/>
        <v>0</v>
      </c>
      <c r="N23" s="16">
        <f t="shared" si="4"/>
        <v>0</v>
      </c>
      <c r="O23" s="7" t="str">
        <f t="shared" si="0"/>
        <v>Nov</v>
      </c>
      <c r="P23" t="str">
        <f t="shared" si="1"/>
        <v>2023</v>
      </c>
    </row>
    <row r="24" spans="1:16" x14ac:dyDescent="0.3">
      <c r="A24" t="s">
        <v>56</v>
      </c>
      <c r="B24" s="6">
        <v>45230</v>
      </c>
      <c r="C24" t="s">
        <v>2255</v>
      </c>
      <c r="D24" t="s">
        <v>2263</v>
      </c>
      <c r="E24" t="s">
        <v>8</v>
      </c>
      <c r="F24" t="s">
        <v>29</v>
      </c>
      <c r="G24">
        <v>39956</v>
      </c>
      <c r="H24">
        <v>2579.5700000000002</v>
      </c>
      <c r="I24">
        <v>3</v>
      </c>
      <c r="J24" t="s">
        <v>10</v>
      </c>
      <c r="K24" s="8" t="s">
        <v>11</v>
      </c>
      <c r="L24" s="11">
        <f t="shared" si="2"/>
        <v>6.4560266292922219E-2</v>
      </c>
      <c r="M24" s="16">
        <f t="shared" si="3"/>
        <v>0</v>
      </c>
      <c r="N24" s="16">
        <f t="shared" si="4"/>
        <v>0</v>
      </c>
      <c r="O24" s="7" t="str">
        <f t="shared" si="0"/>
        <v>Oct</v>
      </c>
      <c r="P24" t="str">
        <f t="shared" si="1"/>
        <v>2023</v>
      </c>
    </row>
    <row r="25" spans="1:16" x14ac:dyDescent="0.3">
      <c r="A25" t="s">
        <v>57</v>
      </c>
      <c r="B25" s="6">
        <v>45190</v>
      </c>
      <c r="C25" t="s">
        <v>2255</v>
      </c>
      <c r="D25" t="s">
        <v>2262</v>
      </c>
      <c r="E25" t="s">
        <v>8</v>
      </c>
      <c r="F25" t="s">
        <v>29</v>
      </c>
      <c r="G25">
        <v>18392</v>
      </c>
      <c r="H25">
        <v>-3255.05</v>
      </c>
      <c r="I25">
        <v>7</v>
      </c>
      <c r="J25" t="s">
        <v>16</v>
      </c>
      <c r="K25" s="8" t="s">
        <v>27</v>
      </c>
      <c r="L25" s="11">
        <f t="shared" si="2"/>
        <v>-0.17698183993040453</v>
      </c>
      <c r="M25" s="16">
        <f t="shared" si="3"/>
        <v>0</v>
      </c>
      <c r="N25" s="16">
        <f t="shared" si="4"/>
        <v>1</v>
      </c>
      <c r="O25" s="7" t="str">
        <f t="shared" si="0"/>
        <v>Sep</v>
      </c>
      <c r="P25" t="str">
        <f t="shared" si="1"/>
        <v>2023</v>
      </c>
    </row>
    <row r="26" spans="1:16" x14ac:dyDescent="0.3">
      <c r="A26" t="s">
        <v>58</v>
      </c>
      <c r="B26" s="6">
        <v>45571</v>
      </c>
      <c r="C26" t="s">
        <v>2259</v>
      </c>
      <c r="D26" t="s">
        <v>2266</v>
      </c>
      <c r="E26" t="s">
        <v>8</v>
      </c>
      <c r="F26" t="s">
        <v>31</v>
      </c>
      <c r="G26">
        <v>30420</v>
      </c>
      <c r="H26">
        <v>2084.52</v>
      </c>
      <c r="I26">
        <v>9</v>
      </c>
      <c r="J26" t="s">
        <v>35</v>
      </c>
      <c r="K26" s="8" t="s">
        <v>36</v>
      </c>
      <c r="L26" s="11">
        <f t="shared" si="2"/>
        <v>6.852465483234714E-2</v>
      </c>
      <c r="M26" s="16">
        <f t="shared" si="3"/>
        <v>0</v>
      </c>
      <c r="N26" s="16">
        <f t="shared" si="4"/>
        <v>0</v>
      </c>
      <c r="O26" s="7" t="str">
        <f t="shared" si="0"/>
        <v>Oct</v>
      </c>
      <c r="P26" t="str">
        <f t="shared" si="1"/>
        <v>2024</v>
      </c>
    </row>
    <row r="27" spans="1:16" x14ac:dyDescent="0.3">
      <c r="A27" t="s">
        <v>59</v>
      </c>
      <c r="B27" s="6">
        <v>45390</v>
      </c>
      <c r="C27" t="s">
        <v>2259</v>
      </c>
      <c r="D27" t="s">
        <v>2266</v>
      </c>
      <c r="E27" t="s">
        <v>25</v>
      </c>
      <c r="F27" t="s">
        <v>46</v>
      </c>
      <c r="G27">
        <v>23484</v>
      </c>
      <c r="H27">
        <v>566.82000000000005</v>
      </c>
      <c r="I27">
        <v>8</v>
      </c>
      <c r="J27" t="s">
        <v>16</v>
      </c>
      <c r="K27" s="8" t="s">
        <v>17</v>
      </c>
      <c r="L27" s="11">
        <f t="shared" si="2"/>
        <v>2.413643331630046E-2</v>
      </c>
      <c r="M27" s="16">
        <f t="shared" si="3"/>
        <v>0</v>
      </c>
      <c r="N27" s="16">
        <f t="shared" si="4"/>
        <v>0</v>
      </c>
      <c r="O27" s="7" t="str">
        <f t="shared" si="0"/>
        <v>Apr</v>
      </c>
      <c r="P27" t="str">
        <f t="shared" si="1"/>
        <v>2024</v>
      </c>
    </row>
    <row r="28" spans="1:16" x14ac:dyDescent="0.3">
      <c r="A28" t="s">
        <v>60</v>
      </c>
      <c r="B28" s="6">
        <v>45394</v>
      </c>
      <c r="C28" t="s">
        <v>2258</v>
      </c>
      <c r="D28" t="s">
        <v>2270</v>
      </c>
      <c r="E28" t="s">
        <v>14</v>
      </c>
      <c r="F28" t="s">
        <v>38</v>
      </c>
      <c r="G28">
        <v>7008</v>
      </c>
      <c r="H28">
        <v>-617.62</v>
      </c>
      <c r="I28">
        <v>6</v>
      </c>
      <c r="J28" t="s">
        <v>35</v>
      </c>
      <c r="K28" s="8" t="s">
        <v>11</v>
      </c>
      <c r="L28" s="11">
        <f t="shared" si="2"/>
        <v>-8.8130707762557076E-2</v>
      </c>
      <c r="M28" s="16">
        <f t="shared" si="3"/>
        <v>7008</v>
      </c>
      <c r="N28" s="16">
        <f t="shared" si="4"/>
        <v>1</v>
      </c>
      <c r="O28" s="7" t="str">
        <f t="shared" si="0"/>
        <v>Apr</v>
      </c>
      <c r="P28" t="str">
        <f t="shared" si="1"/>
        <v>2024</v>
      </c>
    </row>
    <row r="29" spans="1:16" x14ac:dyDescent="0.3">
      <c r="A29" t="s">
        <v>61</v>
      </c>
      <c r="B29" s="6">
        <v>45459</v>
      </c>
      <c r="C29" t="s">
        <v>2257</v>
      </c>
      <c r="D29" t="s">
        <v>2264</v>
      </c>
      <c r="E29" t="s">
        <v>14</v>
      </c>
      <c r="F29" t="s">
        <v>15</v>
      </c>
      <c r="G29">
        <v>5192</v>
      </c>
      <c r="H29">
        <v>1597.11</v>
      </c>
      <c r="I29">
        <v>4</v>
      </c>
      <c r="J29" t="s">
        <v>16</v>
      </c>
      <c r="K29" s="8" t="s">
        <v>11</v>
      </c>
      <c r="L29" s="11">
        <f t="shared" si="2"/>
        <v>0.3076097842835131</v>
      </c>
      <c r="M29" s="16">
        <f t="shared" si="3"/>
        <v>5192</v>
      </c>
      <c r="N29" s="16">
        <f t="shared" si="4"/>
        <v>0</v>
      </c>
      <c r="O29" s="7" t="str">
        <f t="shared" si="0"/>
        <v>Jun</v>
      </c>
      <c r="P29" t="str">
        <f t="shared" si="1"/>
        <v>2024</v>
      </c>
    </row>
    <row r="30" spans="1:16" x14ac:dyDescent="0.3">
      <c r="A30" t="s">
        <v>62</v>
      </c>
      <c r="B30" s="6">
        <v>45068</v>
      </c>
      <c r="C30" t="s">
        <v>2256</v>
      </c>
      <c r="D30" t="s">
        <v>2269</v>
      </c>
      <c r="E30" t="s">
        <v>25</v>
      </c>
      <c r="F30" t="s">
        <v>53</v>
      </c>
      <c r="G30">
        <v>236</v>
      </c>
      <c r="H30">
        <v>58.05</v>
      </c>
      <c r="I30">
        <v>7</v>
      </c>
      <c r="J30" t="s">
        <v>10</v>
      </c>
      <c r="K30" s="8" t="s">
        <v>17</v>
      </c>
      <c r="L30" s="11">
        <f t="shared" si="2"/>
        <v>0.24597457627118643</v>
      </c>
      <c r="M30" s="16">
        <f t="shared" si="3"/>
        <v>0</v>
      </c>
      <c r="N30" s="16">
        <f t="shared" si="4"/>
        <v>0</v>
      </c>
      <c r="O30" s="7" t="str">
        <f t="shared" si="0"/>
        <v>May</v>
      </c>
      <c r="P30" t="str">
        <f t="shared" si="1"/>
        <v>2023</v>
      </c>
    </row>
    <row r="31" spans="1:16" x14ac:dyDescent="0.3">
      <c r="A31" t="s">
        <v>63</v>
      </c>
      <c r="B31" s="6">
        <v>45202</v>
      </c>
      <c r="C31" t="s">
        <v>2256</v>
      </c>
      <c r="D31" t="s">
        <v>2268</v>
      </c>
      <c r="E31" t="s">
        <v>8</v>
      </c>
      <c r="F31" t="s">
        <v>9</v>
      </c>
      <c r="G31">
        <v>13704</v>
      </c>
      <c r="H31">
        <v>2540.8000000000002</v>
      </c>
      <c r="I31">
        <v>8</v>
      </c>
      <c r="J31" t="s">
        <v>35</v>
      </c>
      <c r="K31" s="8" t="s">
        <v>11</v>
      </c>
      <c r="L31" s="11">
        <f t="shared" si="2"/>
        <v>0.18540572095738472</v>
      </c>
      <c r="M31" s="16">
        <f t="shared" si="3"/>
        <v>0</v>
      </c>
      <c r="N31" s="16">
        <f t="shared" si="4"/>
        <v>0</v>
      </c>
      <c r="O31" s="7" t="str">
        <f t="shared" si="0"/>
        <v>Oct</v>
      </c>
      <c r="P31" t="str">
        <f t="shared" si="1"/>
        <v>2023</v>
      </c>
    </row>
    <row r="32" spans="1:16" x14ac:dyDescent="0.3">
      <c r="A32" t="s">
        <v>64</v>
      </c>
      <c r="B32" s="6">
        <v>45179</v>
      </c>
      <c r="C32" t="s">
        <v>2257</v>
      </c>
      <c r="D32" t="s">
        <v>2264</v>
      </c>
      <c r="E32" t="s">
        <v>8</v>
      </c>
      <c r="F32" t="s">
        <v>31</v>
      </c>
      <c r="G32">
        <v>44191</v>
      </c>
      <c r="H32">
        <v>15018.26</v>
      </c>
      <c r="I32">
        <v>10</v>
      </c>
      <c r="J32" t="s">
        <v>35</v>
      </c>
      <c r="K32" s="8" t="s">
        <v>36</v>
      </c>
      <c r="L32" s="11">
        <f t="shared" si="2"/>
        <v>0.33984883799868754</v>
      </c>
      <c r="M32" s="16">
        <f t="shared" si="3"/>
        <v>0</v>
      </c>
      <c r="N32" s="16">
        <f t="shared" si="4"/>
        <v>0</v>
      </c>
      <c r="O32" s="7" t="str">
        <f t="shared" si="0"/>
        <v>Sep</v>
      </c>
      <c r="P32" t="str">
        <f t="shared" si="1"/>
        <v>2023</v>
      </c>
    </row>
    <row r="33" spans="1:16" x14ac:dyDescent="0.3">
      <c r="A33" t="s">
        <v>65</v>
      </c>
      <c r="B33" s="6">
        <v>45038</v>
      </c>
      <c r="C33" t="s">
        <v>2255</v>
      </c>
      <c r="D33" t="s">
        <v>2263</v>
      </c>
      <c r="E33" t="s">
        <v>19</v>
      </c>
      <c r="F33" t="s">
        <v>34</v>
      </c>
      <c r="G33">
        <v>29579</v>
      </c>
      <c r="H33">
        <v>5557.78</v>
      </c>
      <c r="I33">
        <v>9</v>
      </c>
      <c r="J33" t="s">
        <v>35</v>
      </c>
      <c r="K33" s="8" t="s">
        <v>11</v>
      </c>
      <c r="L33" s="11">
        <f t="shared" si="2"/>
        <v>0.18789614253355419</v>
      </c>
      <c r="M33" s="16">
        <f t="shared" si="3"/>
        <v>0</v>
      </c>
      <c r="N33" s="16">
        <f t="shared" si="4"/>
        <v>0</v>
      </c>
      <c r="O33" s="7" t="str">
        <f t="shared" si="0"/>
        <v>Apr</v>
      </c>
      <c r="P33" t="str">
        <f t="shared" si="1"/>
        <v>2023</v>
      </c>
    </row>
    <row r="34" spans="1:16" x14ac:dyDescent="0.3">
      <c r="A34" t="s">
        <v>66</v>
      </c>
      <c r="B34" s="6">
        <v>45369</v>
      </c>
      <c r="C34" t="s">
        <v>2256</v>
      </c>
      <c r="D34" t="s">
        <v>2269</v>
      </c>
      <c r="E34" t="s">
        <v>8</v>
      </c>
      <c r="F34" t="s">
        <v>31</v>
      </c>
      <c r="G34">
        <v>2650</v>
      </c>
      <c r="H34">
        <v>41.25</v>
      </c>
      <c r="I34">
        <v>2</v>
      </c>
      <c r="J34" t="s">
        <v>35</v>
      </c>
      <c r="K34" s="8" t="s">
        <v>11</v>
      </c>
      <c r="L34" s="11">
        <f t="shared" si="2"/>
        <v>1.5566037735849057E-2</v>
      </c>
      <c r="M34" s="16">
        <f t="shared" si="3"/>
        <v>0</v>
      </c>
      <c r="N34" s="16">
        <f t="shared" si="4"/>
        <v>0</v>
      </c>
      <c r="O34" s="7" t="str">
        <f t="shared" si="0"/>
        <v>Mar</v>
      </c>
      <c r="P34" t="str">
        <f t="shared" si="1"/>
        <v>2024</v>
      </c>
    </row>
    <row r="35" spans="1:16" x14ac:dyDescent="0.3">
      <c r="A35" t="s">
        <v>67</v>
      </c>
      <c r="B35" s="6">
        <v>45565</v>
      </c>
      <c r="C35" t="s">
        <v>2256</v>
      </c>
      <c r="D35" t="s">
        <v>2269</v>
      </c>
      <c r="E35" t="s">
        <v>19</v>
      </c>
      <c r="F35" t="s">
        <v>20</v>
      </c>
      <c r="G35">
        <v>10965</v>
      </c>
      <c r="H35">
        <v>500.2</v>
      </c>
      <c r="I35">
        <v>6</v>
      </c>
      <c r="J35" t="s">
        <v>16</v>
      </c>
      <c r="K35" s="8" t="s">
        <v>17</v>
      </c>
      <c r="L35" s="11">
        <f t="shared" si="2"/>
        <v>4.5617875056999546E-2</v>
      </c>
      <c r="M35" s="16">
        <f t="shared" si="3"/>
        <v>0</v>
      </c>
      <c r="N35" s="16">
        <f t="shared" si="4"/>
        <v>0</v>
      </c>
      <c r="O35" s="7" t="str">
        <f t="shared" si="0"/>
        <v>Sep</v>
      </c>
      <c r="P35" t="str">
        <f t="shared" si="1"/>
        <v>2024</v>
      </c>
    </row>
    <row r="36" spans="1:16" x14ac:dyDescent="0.3">
      <c r="A36" t="s">
        <v>68</v>
      </c>
      <c r="B36" s="6">
        <v>45467</v>
      </c>
      <c r="C36" t="s">
        <v>2255</v>
      </c>
      <c r="D36" t="s">
        <v>2263</v>
      </c>
      <c r="E36" t="s">
        <v>25</v>
      </c>
      <c r="F36" t="s">
        <v>46</v>
      </c>
      <c r="G36">
        <v>19004</v>
      </c>
      <c r="H36">
        <v>6344.56</v>
      </c>
      <c r="I36">
        <v>1</v>
      </c>
      <c r="J36" t="s">
        <v>10</v>
      </c>
      <c r="K36" s="8" t="s">
        <v>17</v>
      </c>
      <c r="L36" s="11">
        <f t="shared" si="2"/>
        <v>0.33385392548937071</v>
      </c>
      <c r="M36" s="16">
        <f t="shared" si="3"/>
        <v>0</v>
      </c>
      <c r="N36" s="16">
        <f t="shared" si="4"/>
        <v>0</v>
      </c>
      <c r="O36" s="7" t="str">
        <f t="shared" si="0"/>
        <v>Jun</v>
      </c>
      <c r="P36" t="str">
        <f t="shared" si="1"/>
        <v>2024</v>
      </c>
    </row>
    <row r="37" spans="1:16" x14ac:dyDescent="0.3">
      <c r="A37" t="s">
        <v>69</v>
      </c>
      <c r="B37" s="6">
        <v>45571</v>
      </c>
      <c r="C37" t="s">
        <v>2259</v>
      </c>
      <c r="D37" t="s">
        <v>2267</v>
      </c>
      <c r="E37" t="s">
        <v>14</v>
      </c>
      <c r="F37" t="s">
        <v>15</v>
      </c>
      <c r="G37">
        <v>18366</v>
      </c>
      <c r="H37">
        <v>-1905.28</v>
      </c>
      <c r="I37">
        <v>2</v>
      </c>
      <c r="J37" t="s">
        <v>10</v>
      </c>
      <c r="K37" s="8" t="s">
        <v>17</v>
      </c>
      <c r="L37" s="11">
        <f t="shared" si="2"/>
        <v>-0.103739518675814</v>
      </c>
      <c r="M37" s="16">
        <f t="shared" si="3"/>
        <v>18366</v>
      </c>
      <c r="N37" s="16">
        <f t="shared" si="4"/>
        <v>1</v>
      </c>
      <c r="O37" s="7" t="str">
        <f t="shared" si="0"/>
        <v>Oct</v>
      </c>
      <c r="P37" t="str">
        <f t="shared" si="1"/>
        <v>2024</v>
      </c>
    </row>
    <row r="38" spans="1:16" x14ac:dyDescent="0.3">
      <c r="A38" t="s">
        <v>70</v>
      </c>
      <c r="B38" s="6">
        <v>44967</v>
      </c>
      <c r="C38" t="s">
        <v>2259</v>
      </c>
      <c r="D38" t="s">
        <v>2267</v>
      </c>
      <c r="E38" t="s">
        <v>19</v>
      </c>
      <c r="F38" t="s">
        <v>34</v>
      </c>
      <c r="G38">
        <v>6056</v>
      </c>
      <c r="H38">
        <v>1984.91</v>
      </c>
      <c r="I38">
        <v>4</v>
      </c>
      <c r="J38" t="s">
        <v>10</v>
      </c>
      <c r="K38" s="8" t="s">
        <v>11</v>
      </c>
      <c r="L38" s="11">
        <f t="shared" si="2"/>
        <v>0.32775924702774112</v>
      </c>
      <c r="M38" s="16">
        <f t="shared" si="3"/>
        <v>0</v>
      </c>
      <c r="N38" s="16">
        <f t="shared" si="4"/>
        <v>0</v>
      </c>
      <c r="O38" s="7" t="str">
        <f t="shared" si="0"/>
        <v>Feb</v>
      </c>
      <c r="P38" t="str">
        <f t="shared" si="1"/>
        <v>2023</v>
      </c>
    </row>
    <row r="39" spans="1:16" x14ac:dyDescent="0.3">
      <c r="A39" t="s">
        <v>71</v>
      </c>
      <c r="B39" s="6">
        <v>44980</v>
      </c>
      <c r="C39" t="s">
        <v>2255</v>
      </c>
      <c r="D39" t="s">
        <v>2262</v>
      </c>
      <c r="E39" t="s">
        <v>19</v>
      </c>
      <c r="F39" t="s">
        <v>34</v>
      </c>
      <c r="G39">
        <v>18581</v>
      </c>
      <c r="H39">
        <v>-1632.93</v>
      </c>
      <c r="I39">
        <v>9</v>
      </c>
      <c r="J39" t="s">
        <v>16</v>
      </c>
      <c r="K39" s="8" t="s">
        <v>27</v>
      </c>
      <c r="L39" s="11">
        <f t="shared" si="2"/>
        <v>-8.7881707120176525E-2</v>
      </c>
      <c r="M39" s="16">
        <f t="shared" si="3"/>
        <v>0</v>
      </c>
      <c r="N39" s="16">
        <f t="shared" si="4"/>
        <v>1</v>
      </c>
      <c r="O39" s="7" t="str">
        <f t="shared" si="0"/>
        <v>Feb</v>
      </c>
      <c r="P39" t="str">
        <f t="shared" si="1"/>
        <v>2023</v>
      </c>
    </row>
    <row r="40" spans="1:16" x14ac:dyDescent="0.3">
      <c r="A40" t="s">
        <v>72</v>
      </c>
      <c r="B40" s="6">
        <v>45082</v>
      </c>
      <c r="C40" t="s">
        <v>2259</v>
      </c>
      <c r="D40" t="s">
        <v>2266</v>
      </c>
      <c r="E40" t="s">
        <v>14</v>
      </c>
      <c r="F40" t="s">
        <v>38</v>
      </c>
      <c r="G40">
        <v>25297</v>
      </c>
      <c r="H40">
        <v>-4962.3599999999997</v>
      </c>
      <c r="I40">
        <v>4</v>
      </c>
      <c r="J40" t="s">
        <v>16</v>
      </c>
      <c r="K40" s="8" t="s">
        <v>17</v>
      </c>
      <c r="L40" s="11">
        <f t="shared" si="2"/>
        <v>-0.19616397201249158</v>
      </c>
      <c r="M40" s="16">
        <f t="shared" si="3"/>
        <v>25297</v>
      </c>
      <c r="N40" s="16">
        <f t="shared" si="4"/>
        <v>1</v>
      </c>
      <c r="O40" s="7" t="str">
        <f t="shared" si="0"/>
        <v>Jun</v>
      </c>
      <c r="P40" t="str">
        <f t="shared" si="1"/>
        <v>2023</v>
      </c>
    </row>
    <row r="41" spans="1:16" x14ac:dyDescent="0.3">
      <c r="A41" t="s">
        <v>73</v>
      </c>
      <c r="B41" s="6">
        <v>44963</v>
      </c>
      <c r="C41" t="s">
        <v>2259</v>
      </c>
      <c r="D41" t="s">
        <v>2267</v>
      </c>
      <c r="E41" t="s">
        <v>8</v>
      </c>
      <c r="F41" t="s">
        <v>31</v>
      </c>
      <c r="G41">
        <v>43811</v>
      </c>
      <c r="H41">
        <v>-8307.58</v>
      </c>
      <c r="I41">
        <v>5</v>
      </c>
      <c r="J41" t="s">
        <v>10</v>
      </c>
      <c r="K41" s="8" t="s">
        <v>17</v>
      </c>
      <c r="L41" s="11">
        <f t="shared" si="2"/>
        <v>-0.18962315400241947</v>
      </c>
      <c r="M41" s="16">
        <f t="shared" si="3"/>
        <v>0</v>
      </c>
      <c r="N41" s="16">
        <f t="shared" si="4"/>
        <v>1</v>
      </c>
      <c r="O41" s="7" t="str">
        <f t="shared" si="0"/>
        <v>Feb</v>
      </c>
      <c r="P41" t="str">
        <f t="shared" si="1"/>
        <v>2023</v>
      </c>
    </row>
    <row r="42" spans="1:16" x14ac:dyDescent="0.3">
      <c r="A42" t="s">
        <v>74</v>
      </c>
      <c r="B42" s="6">
        <v>45003</v>
      </c>
      <c r="C42" t="s">
        <v>2255</v>
      </c>
      <c r="D42" t="s">
        <v>2262</v>
      </c>
      <c r="E42" t="s">
        <v>14</v>
      </c>
      <c r="F42" t="s">
        <v>15</v>
      </c>
      <c r="G42">
        <v>42858</v>
      </c>
      <c r="H42">
        <v>13656.12</v>
      </c>
      <c r="I42">
        <v>5</v>
      </c>
      <c r="J42" t="s">
        <v>10</v>
      </c>
      <c r="K42" s="8" t="s">
        <v>11</v>
      </c>
      <c r="L42" s="11">
        <f t="shared" si="2"/>
        <v>0.31863642727145458</v>
      </c>
      <c r="M42" s="16">
        <f t="shared" si="3"/>
        <v>42858</v>
      </c>
      <c r="N42" s="16">
        <f t="shared" si="4"/>
        <v>0</v>
      </c>
      <c r="O42" s="7" t="str">
        <f t="shared" si="0"/>
        <v>Mar</v>
      </c>
      <c r="P42" t="str">
        <f t="shared" si="1"/>
        <v>2023</v>
      </c>
    </row>
    <row r="43" spans="1:16" x14ac:dyDescent="0.3">
      <c r="A43" t="s">
        <v>75</v>
      </c>
      <c r="B43" s="6">
        <v>44927</v>
      </c>
      <c r="C43" t="s">
        <v>2257</v>
      </c>
      <c r="D43" t="s">
        <v>2264</v>
      </c>
      <c r="E43" t="s">
        <v>8</v>
      </c>
      <c r="F43" t="s">
        <v>31</v>
      </c>
      <c r="G43">
        <v>25003</v>
      </c>
      <c r="H43">
        <v>8503.07</v>
      </c>
      <c r="I43">
        <v>3</v>
      </c>
      <c r="J43" t="s">
        <v>35</v>
      </c>
      <c r="K43" s="8" t="s">
        <v>17</v>
      </c>
      <c r="L43" s="11">
        <f t="shared" si="2"/>
        <v>0.34008199016118063</v>
      </c>
      <c r="M43" s="16">
        <f t="shared" si="3"/>
        <v>0</v>
      </c>
      <c r="N43" s="16">
        <f t="shared" si="4"/>
        <v>0</v>
      </c>
      <c r="O43" s="7" t="str">
        <f t="shared" si="0"/>
        <v>Jan</v>
      </c>
      <c r="P43" t="str">
        <f t="shared" si="1"/>
        <v>2023</v>
      </c>
    </row>
    <row r="44" spans="1:16" x14ac:dyDescent="0.3">
      <c r="A44" t="s">
        <v>76</v>
      </c>
      <c r="B44" s="6">
        <v>45368</v>
      </c>
      <c r="C44" t="s">
        <v>2259</v>
      </c>
      <c r="D44" t="s">
        <v>2267</v>
      </c>
      <c r="E44" t="s">
        <v>14</v>
      </c>
      <c r="F44" t="s">
        <v>38</v>
      </c>
      <c r="G44">
        <v>30168</v>
      </c>
      <c r="H44">
        <v>-4394.96</v>
      </c>
      <c r="I44">
        <v>5</v>
      </c>
      <c r="J44" t="s">
        <v>10</v>
      </c>
      <c r="K44" s="8" t="s">
        <v>11</v>
      </c>
      <c r="L44" s="11">
        <f t="shared" si="2"/>
        <v>-0.14568284274728188</v>
      </c>
      <c r="M44" s="16">
        <f t="shared" si="3"/>
        <v>30168</v>
      </c>
      <c r="N44" s="16">
        <f t="shared" si="4"/>
        <v>1</v>
      </c>
      <c r="O44" s="7" t="str">
        <f t="shared" si="0"/>
        <v>Mar</v>
      </c>
      <c r="P44" t="str">
        <f t="shared" si="1"/>
        <v>2024</v>
      </c>
    </row>
    <row r="45" spans="1:16" x14ac:dyDescent="0.3">
      <c r="A45" t="s">
        <v>77</v>
      </c>
      <c r="B45" s="6">
        <v>45309</v>
      </c>
      <c r="C45" t="s">
        <v>2257</v>
      </c>
      <c r="D45" t="s">
        <v>2264</v>
      </c>
      <c r="E45" t="s">
        <v>8</v>
      </c>
      <c r="F45" t="s">
        <v>9</v>
      </c>
      <c r="G45">
        <v>22695</v>
      </c>
      <c r="H45">
        <v>-2771.44</v>
      </c>
      <c r="I45">
        <v>10</v>
      </c>
      <c r="J45" t="s">
        <v>16</v>
      </c>
      <c r="K45" s="8" t="s">
        <v>17</v>
      </c>
      <c r="L45" s="11">
        <f t="shared" si="2"/>
        <v>-0.12211676580744657</v>
      </c>
      <c r="M45" s="16">
        <f t="shared" si="3"/>
        <v>0</v>
      </c>
      <c r="N45" s="16">
        <f t="shared" si="4"/>
        <v>1</v>
      </c>
      <c r="O45" s="7" t="str">
        <f t="shared" si="0"/>
        <v>Jan</v>
      </c>
      <c r="P45" t="str">
        <f t="shared" si="1"/>
        <v>2024</v>
      </c>
    </row>
    <row r="46" spans="1:16" x14ac:dyDescent="0.3">
      <c r="A46" t="s">
        <v>78</v>
      </c>
      <c r="B46" s="6">
        <v>45448</v>
      </c>
      <c r="C46" t="s">
        <v>2257</v>
      </c>
      <c r="D46" t="s">
        <v>2265</v>
      </c>
      <c r="E46" t="s">
        <v>19</v>
      </c>
      <c r="F46" t="s">
        <v>22</v>
      </c>
      <c r="G46">
        <v>36681</v>
      </c>
      <c r="H46">
        <v>9123.67</v>
      </c>
      <c r="I46">
        <v>4</v>
      </c>
      <c r="J46" t="s">
        <v>35</v>
      </c>
      <c r="K46" s="8" t="s">
        <v>36</v>
      </c>
      <c r="L46" s="11">
        <f t="shared" si="2"/>
        <v>0.24873013276628228</v>
      </c>
      <c r="M46" s="16">
        <f t="shared" si="3"/>
        <v>0</v>
      </c>
      <c r="N46" s="16">
        <f t="shared" si="4"/>
        <v>0</v>
      </c>
      <c r="O46" s="7" t="str">
        <f t="shared" si="0"/>
        <v>Jun</v>
      </c>
      <c r="P46" t="str">
        <f t="shared" si="1"/>
        <v>2024</v>
      </c>
    </row>
    <row r="47" spans="1:16" x14ac:dyDescent="0.3">
      <c r="A47" t="s">
        <v>79</v>
      </c>
      <c r="B47" s="6">
        <v>45417</v>
      </c>
      <c r="C47" t="s">
        <v>2257</v>
      </c>
      <c r="D47" t="s">
        <v>2265</v>
      </c>
      <c r="E47" t="s">
        <v>8</v>
      </c>
      <c r="F47" t="s">
        <v>31</v>
      </c>
      <c r="G47">
        <v>7796</v>
      </c>
      <c r="H47">
        <v>2040.97</v>
      </c>
      <c r="I47">
        <v>8</v>
      </c>
      <c r="J47" t="s">
        <v>35</v>
      </c>
      <c r="K47" s="8" t="s">
        <v>27</v>
      </c>
      <c r="L47" s="11">
        <f t="shared" si="2"/>
        <v>0.261797075423294</v>
      </c>
      <c r="M47" s="16">
        <f t="shared" si="3"/>
        <v>0</v>
      </c>
      <c r="N47" s="16">
        <f t="shared" si="4"/>
        <v>0</v>
      </c>
      <c r="O47" s="7" t="str">
        <f t="shared" si="0"/>
        <v>May</v>
      </c>
      <c r="P47" t="str">
        <f t="shared" si="1"/>
        <v>2024</v>
      </c>
    </row>
    <row r="48" spans="1:16" x14ac:dyDescent="0.3">
      <c r="A48" t="s">
        <v>80</v>
      </c>
      <c r="B48" s="6">
        <v>45351</v>
      </c>
      <c r="C48" t="s">
        <v>2259</v>
      </c>
      <c r="D48" t="s">
        <v>2266</v>
      </c>
      <c r="E48" t="s">
        <v>19</v>
      </c>
      <c r="F48" t="s">
        <v>20</v>
      </c>
      <c r="G48">
        <v>46557</v>
      </c>
      <c r="H48">
        <v>-9029.27</v>
      </c>
      <c r="I48">
        <v>9</v>
      </c>
      <c r="J48" t="s">
        <v>16</v>
      </c>
      <c r="K48" s="8" t="s">
        <v>36</v>
      </c>
      <c r="L48" s="11">
        <f t="shared" si="2"/>
        <v>-0.19394011641643577</v>
      </c>
      <c r="M48" s="16">
        <f t="shared" si="3"/>
        <v>0</v>
      </c>
      <c r="N48" s="16">
        <f t="shared" si="4"/>
        <v>1</v>
      </c>
      <c r="O48" s="7" t="str">
        <f t="shared" si="0"/>
        <v>Feb</v>
      </c>
      <c r="P48" t="str">
        <f t="shared" si="1"/>
        <v>2024</v>
      </c>
    </row>
    <row r="49" spans="1:16" x14ac:dyDescent="0.3">
      <c r="A49" t="s">
        <v>81</v>
      </c>
      <c r="B49" s="6">
        <v>45067</v>
      </c>
      <c r="C49" t="s">
        <v>2258</v>
      </c>
      <c r="D49" t="s">
        <v>2271</v>
      </c>
      <c r="E49" t="s">
        <v>8</v>
      </c>
      <c r="F49" t="s">
        <v>31</v>
      </c>
      <c r="G49">
        <v>19395</v>
      </c>
      <c r="H49">
        <v>1646.79</v>
      </c>
      <c r="I49">
        <v>8</v>
      </c>
      <c r="J49" t="s">
        <v>10</v>
      </c>
      <c r="K49" s="8" t="s">
        <v>27</v>
      </c>
      <c r="L49" s="11">
        <f t="shared" si="2"/>
        <v>8.4907965970610982E-2</v>
      </c>
      <c r="M49" s="16">
        <f t="shared" si="3"/>
        <v>0</v>
      </c>
      <c r="N49" s="16">
        <f t="shared" si="4"/>
        <v>0</v>
      </c>
      <c r="O49" s="7" t="str">
        <f t="shared" si="0"/>
        <v>May</v>
      </c>
      <c r="P49" t="str">
        <f t="shared" si="1"/>
        <v>2023</v>
      </c>
    </row>
    <row r="50" spans="1:16" x14ac:dyDescent="0.3">
      <c r="A50" t="s">
        <v>82</v>
      </c>
      <c r="B50" s="6">
        <v>45305</v>
      </c>
      <c r="C50" t="s">
        <v>2259</v>
      </c>
      <c r="D50" t="s">
        <v>2266</v>
      </c>
      <c r="E50" t="s">
        <v>14</v>
      </c>
      <c r="F50" t="s">
        <v>51</v>
      </c>
      <c r="G50">
        <v>38395</v>
      </c>
      <c r="H50">
        <v>12802.6</v>
      </c>
      <c r="I50">
        <v>10</v>
      </c>
      <c r="J50" t="s">
        <v>16</v>
      </c>
      <c r="K50" s="8" t="s">
        <v>11</v>
      </c>
      <c r="L50" s="11">
        <f t="shared" si="2"/>
        <v>0.3334444589139211</v>
      </c>
      <c r="M50" s="16">
        <f t="shared" si="3"/>
        <v>38395</v>
      </c>
      <c r="N50" s="16">
        <f t="shared" si="4"/>
        <v>0</v>
      </c>
      <c r="O50" s="7" t="str">
        <f t="shared" si="0"/>
        <v>Jan</v>
      </c>
      <c r="P50" t="str">
        <f t="shared" si="1"/>
        <v>2024</v>
      </c>
    </row>
    <row r="51" spans="1:16" x14ac:dyDescent="0.3">
      <c r="A51" t="s">
        <v>83</v>
      </c>
      <c r="B51" s="6">
        <v>45458</v>
      </c>
      <c r="C51" t="s">
        <v>2255</v>
      </c>
      <c r="D51" t="s">
        <v>2262</v>
      </c>
      <c r="E51" t="s">
        <v>8</v>
      </c>
      <c r="F51" t="s">
        <v>29</v>
      </c>
      <c r="G51">
        <v>49220</v>
      </c>
      <c r="H51">
        <v>1750.53</v>
      </c>
      <c r="I51">
        <v>3</v>
      </c>
      <c r="J51" t="s">
        <v>10</v>
      </c>
      <c r="K51" s="8" t="s">
        <v>17</v>
      </c>
      <c r="L51" s="11">
        <f t="shared" si="2"/>
        <v>3.5565420560747664E-2</v>
      </c>
      <c r="M51" s="16">
        <f t="shared" si="3"/>
        <v>0</v>
      </c>
      <c r="N51" s="16">
        <f t="shared" si="4"/>
        <v>0</v>
      </c>
      <c r="O51" s="7" t="str">
        <f t="shared" si="0"/>
        <v>Jun</v>
      </c>
      <c r="P51" t="str">
        <f t="shared" si="1"/>
        <v>2024</v>
      </c>
    </row>
    <row r="52" spans="1:16" x14ac:dyDescent="0.3">
      <c r="A52" t="s">
        <v>84</v>
      </c>
      <c r="B52" s="6">
        <v>45489</v>
      </c>
      <c r="C52" t="s">
        <v>2259</v>
      </c>
      <c r="D52" t="s">
        <v>2267</v>
      </c>
      <c r="E52" t="s">
        <v>25</v>
      </c>
      <c r="F52" t="s">
        <v>46</v>
      </c>
      <c r="G52">
        <v>24372</v>
      </c>
      <c r="H52">
        <v>-3352.3</v>
      </c>
      <c r="I52">
        <v>10</v>
      </c>
      <c r="J52" t="s">
        <v>10</v>
      </c>
      <c r="K52" s="8" t="s">
        <v>36</v>
      </c>
      <c r="L52" s="11">
        <f t="shared" si="2"/>
        <v>-0.13754718529460036</v>
      </c>
      <c r="M52" s="16">
        <f t="shared" si="3"/>
        <v>0</v>
      </c>
      <c r="N52" s="16">
        <f t="shared" si="4"/>
        <v>1</v>
      </c>
      <c r="O52" s="7" t="str">
        <f t="shared" si="0"/>
        <v>Jul</v>
      </c>
      <c r="P52" t="str">
        <f t="shared" si="1"/>
        <v>2024</v>
      </c>
    </row>
    <row r="53" spans="1:16" x14ac:dyDescent="0.3">
      <c r="A53" t="s">
        <v>85</v>
      </c>
      <c r="B53" s="6">
        <v>45076</v>
      </c>
      <c r="C53" t="s">
        <v>2256</v>
      </c>
      <c r="D53" t="s">
        <v>2268</v>
      </c>
      <c r="E53" t="s">
        <v>25</v>
      </c>
      <c r="F53" t="s">
        <v>46</v>
      </c>
      <c r="G53">
        <v>10780</v>
      </c>
      <c r="H53">
        <v>-2049.1999999999998</v>
      </c>
      <c r="I53">
        <v>8</v>
      </c>
      <c r="J53" t="s">
        <v>35</v>
      </c>
      <c r="K53" s="8" t="s">
        <v>36</v>
      </c>
      <c r="L53" s="11">
        <f t="shared" si="2"/>
        <v>-0.19009276437847863</v>
      </c>
      <c r="M53" s="16">
        <f t="shared" si="3"/>
        <v>0</v>
      </c>
      <c r="N53" s="16">
        <f t="shared" si="4"/>
        <v>1</v>
      </c>
      <c r="O53" s="7" t="str">
        <f t="shared" si="0"/>
        <v>May</v>
      </c>
      <c r="P53" t="str">
        <f t="shared" si="1"/>
        <v>2023</v>
      </c>
    </row>
    <row r="54" spans="1:16" x14ac:dyDescent="0.3">
      <c r="A54" t="s">
        <v>86</v>
      </c>
      <c r="B54" s="6">
        <v>45546</v>
      </c>
      <c r="C54" t="s">
        <v>2255</v>
      </c>
      <c r="D54" t="s">
        <v>2262</v>
      </c>
      <c r="E54" t="s">
        <v>25</v>
      </c>
      <c r="F54" t="s">
        <v>53</v>
      </c>
      <c r="G54">
        <v>48318</v>
      </c>
      <c r="H54">
        <v>-7908.76</v>
      </c>
      <c r="I54">
        <v>8</v>
      </c>
      <c r="J54" t="s">
        <v>16</v>
      </c>
      <c r="K54" s="8" t="s">
        <v>27</v>
      </c>
      <c r="L54" s="11">
        <f t="shared" si="2"/>
        <v>-0.16368144376836791</v>
      </c>
      <c r="M54" s="16">
        <f t="shared" si="3"/>
        <v>0</v>
      </c>
      <c r="N54" s="16">
        <f t="shared" si="4"/>
        <v>1</v>
      </c>
      <c r="O54" s="7" t="str">
        <f t="shared" si="0"/>
        <v>Sep</v>
      </c>
      <c r="P54" t="str">
        <f t="shared" si="1"/>
        <v>2024</v>
      </c>
    </row>
    <row r="55" spans="1:16" x14ac:dyDescent="0.3">
      <c r="A55" t="s">
        <v>87</v>
      </c>
      <c r="B55" s="6">
        <v>45090</v>
      </c>
      <c r="C55" t="s">
        <v>2259</v>
      </c>
      <c r="D55" t="s">
        <v>2266</v>
      </c>
      <c r="E55" t="s">
        <v>14</v>
      </c>
      <c r="F55" t="s">
        <v>38</v>
      </c>
      <c r="G55">
        <v>36460</v>
      </c>
      <c r="H55">
        <v>12077.95</v>
      </c>
      <c r="I55">
        <v>9</v>
      </c>
      <c r="J55" t="s">
        <v>10</v>
      </c>
      <c r="K55" s="8" t="s">
        <v>36</v>
      </c>
      <c r="L55" s="11">
        <f t="shared" si="2"/>
        <v>0.33126577070762481</v>
      </c>
      <c r="M55" s="16">
        <f t="shared" si="3"/>
        <v>36460</v>
      </c>
      <c r="N55" s="16">
        <f t="shared" si="4"/>
        <v>0</v>
      </c>
      <c r="O55" s="7" t="str">
        <f t="shared" si="0"/>
        <v>Jun</v>
      </c>
      <c r="P55" t="str">
        <f t="shared" si="1"/>
        <v>2023</v>
      </c>
    </row>
    <row r="56" spans="1:16" x14ac:dyDescent="0.3">
      <c r="A56" t="s">
        <v>88</v>
      </c>
      <c r="B56" s="6">
        <v>45144</v>
      </c>
      <c r="C56" t="s">
        <v>2258</v>
      </c>
      <c r="D56" t="s">
        <v>2271</v>
      </c>
      <c r="E56" t="s">
        <v>25</v>
      </c>
      <c r="F56" t="s">
        <v>53</v>
      </c>
      <c r="G56">
        <v>9894</v>
      </c>
      <c r="H56">
        <v>257.14999999999998</v>
      </c>
      <c r="I56">
        <v>4</v>
      </c>
      <c r="J56" t="s">
        <v>16</v>
      </c>
      <c r="K56" s="8" t="s">
        <v>17</v>
      </c>
      <c r="L56" s="11">
        <f t="shared" si="2"/>
        <v>2.5990499292500503E-2</v>
      </c>
      <c r="M56" s="16">
        <f t="shared" si="3"/>
        <v>0</v>
      </c>
      <c r="N56" s="16">
        <f t="shared" si="4"/>
        <v>0</v>
      </c>
      <c r="O56" s="7" t="str">
        <f t="shared" si="0"/>
        <v>Aug</v>
      </c>
      <c r="P56" t="str">
        <f t="shared" si="1"/>
        <v>2023</v>
      </c>
    </row>
    <row r="57" spans="1:16" x14ac:dyDescent="0.3">
      <c r="A57" t="s">
        <v>89</v>
      </c>
      <c r="B57" s="6">
        <v>45546</v>
      </c>
      <c r="C57" t="s">
        <v>2258</v>
      </c>
      <c r="D57" t="s">
        <v>2271</v>
      </c>
      <c r="E57" t="s">
        <v>8</v>
      </c>
      <c r="F57" t="s">
        <v>29</v>
      </c>
      <c r="G57">
        <v>31678</v>
      </c>
      <c r="H57">
        <v>9274.01</v>
      </c>
      <c r="I57">
        <v>9</v>
      </c>
      <c r="J57" t="s">
        <v>35</v>
      </c>
      <c r="K57" s="8" t="s">
        <v>11</v>
      </c>
      <c r="L57" s="11">
        <f t="shared" si="2"/>
        <v>0.29275869688742978</v>
      </c>
      <c r="M57" s="16">
        <f t="shared" si="3"/>
        <v>0</v>
      </c>
      <c r="N57" s="16">
        <f t="shared" si="4"/>
        <v>0</v>
      </c>
      <c r="O57" s="7" t="str">
        <f t="shared" si="0"/>
        <v>Sep</v>
      </c>
      <c r="P57" t="str">
        <f t="shared" si="1"/>
        <v>2024</v>
      </c>
    </row>
    <row r="58" spans="1:16" x14ac:dyDescent="0.3">
      <c r="A58" t="s">
        <v>90</v>
      </c>
      <c r="B58" s="6">
        <v>45656</v>
      </c>
      <c r="C58" t="s">
        <v>2259</v>
      </c>
      <c r="D58" t="s">
        <v>2266</v>
      </c>
      <c r="E58" t="s">
        <v>8</v>
      </c>
      <c r="F58" t="s">
        <v>29</v>
      </c>
      <c r="G58">
        <v>42781</v>
      </c>
      <c r="H58">
        <v>-8464.2099999999991</v>
      </c>
      <c r="I58">
        <v>9</v>
      </c>
      <c r="J58" t="s">
        <v>35</v>
      </c>
      <c r="K58" s="8" t="s">
        <v>27</v>
      </c>
      <c r="L58" s="11">
        <f t="shared" si="2"/>
        <v>-0.19784974638273997</v>
      </c>
      <c r="M58" s="16">
        <f t="shared" si="3"/>
        <v>0</v>
      </c>
      <c r="N58" s="16">
        <f t="shared" si="4"/>
        <v>1</v>
      </c>
      <c r="O58" s="7" t="str">
        <f t="shared" si="0"/>
        <v>Dec</v>
      </c>
      <c r="P58" t="str">
        <f t="shared" si="1"/>
        <v>2024</v>
      </c>
    </row>
    <row r="59" spans="1:16" x14ac:dyDescent="0.3">
      <c r="A59" t="s">
        <v>91</v>
      </c>
      <c r="B59" s="6">
        <v>45053</v>
      </c>
      <c r="C59" t="s">
        <v>2255</v>
      </c>
      <c r="D59" t="s">
        <v>2263</v>
      </c>
      <c r="E59" t="s">
        <v>14</v>
      </c>
      <c r="F59" t="s">
        <v>38</v>
      </c>
      <c r="G59">
        <v>22593</v>
      </c>
      <c r="H59">
        <v>-1867.26</v>
      </c>
      <c r="I59">
        <v>4</v>
      </c>
      <c r="J59" t="s">
        <v>10</v>
      </c>
      <c r="K59" s="8" t="s">
        <v>11</v>
      </c>
      <c r="L59" s="11">
        <f t="shared" si="2"/>
        <v>-8.2647722745983268E-2</v>
      </c>
      <c r="M59" s="16">
        <f t="shared" si="3"/>
        <v>22593</v>
      </c>
      <c r="N59" s="16">
        <f t="shared" si="4"/>
        <v>1</v>
      </c>
      <c r="O59" s="7" t="str">
        <f t="shared" si="0"/>
        <v>May</v>
      </c>
      <c r="P59" t="str">
        <f t="shared" si="1"/>
        <v>2023</v>
      </c>
    </row>
    <row r="60" spans="1:16" x14ac:dyDescent="0.3">
      <c r="A60" t="s">
        <v>92</v>
      </c>
      <c r="B60" s="6">
        <v>45051</v>
      </c>
      <c r="C60" t="s">
        <v>2255</v>
      </c>
      <c r="D60" t="s">
        <v>2263</v>
      </c>
      <c r="E60" t="s">
        <v>25</v>
      </c>
      <c r="F60" t="s">
        <v>53</v>
      </c>
      <c r="G60">
        <v>26696</v>
      </c>
      <c r="H60">
        <v>3243.22</v>
      </c>
      <c r="I60">
        <v>3</v>
      </c>
      <c r="J60" t="s">
        <v>16</v>
      </c>
      <c r="K60" s="8" t="s">
        <v>11</v>
      </c>
      <c r="L60" s="11">
        <f t="shared" si="2"/>
        <v>0.12148711417440815</v>
      </c>
      <c r="M60" s="16">
        <f t="shared" si="3"/>
        <v>0</v>
      </c>
      <c r="N60" s="16">
        <f t="shared" si="4"/>
        <v>0</v>
      </c>
      <c r="O60" s="7" t="str">
        <f t="shared" si="0"/>
        <v>May</v>
      </c>
      <c r="P60" t="str">
        <f t="shared" si="1"/>
        <v>2023</v>
      </c>
    </row>
    <row r="61" spans="1:16" x14ac:dyDescent="0.3">
      <c r="A61" t="s">
        <v>93</v>
      </c>
      <c r="B61" s="6">
        <v>45057</v>
      </c>
      <c r="C61" t="s">
        <v>2259</v>
      </c>
      <c r="D61" t="s">
        <v>2267</v>
      </c>
      <c r="E61" t="s">
        <v>8</v>
      </c>
      <c r="F61" t="s">
        <v>29</v>
      </c>
      <c r="G61">
        <v>29184</v>
      </c>
      <c r="H61">
        <v>-3369.98</v>
      </c>
      <c r="I61">
        <v>5</v>
      </c>
      <c r="J61" t="s">
        <v>16</v>
      </c>
      <c r="K61" s="8" t="s">
        <v>36</v>
      </c>
      <c r="L61" s="11">
        <f t="shared" si="2"/>
        <v>-0.11547354714912281</v>
      </c>
      <c r="M61" s="16">
        <f t="shared" si="3"/>
        <v>0</v>
      </c>
      <c r="N61" s="16">
        <f t="shared" si="4"/>
        <v>1</v>
      </c>
      <c r="O61" s="7" t="str">
        <f t="shared" si="0"/>
        <v>May</v>
      </c>
      <c r="P61" t="str">
        <f t="shared" si="1"/>
        <v>2023</v>
      </c>
    </row>
    <row r="62" spans="1:16" x14ac:dyDescent="0.3">
      <c r="A62" t="s">
        <v>94</v>
      </c>
      <c r="B62" s="6">
        <v>45401</v>
      </c>
      <c r="C62" t="s">
        <v>2257</v>
      </c>
      <c r="D62" t="s">
        <v>2264</v>
      </c>
      <c r="E62" t="s">
        <v>25</v>
      </c>
      <c r="F62" t="s">
        <v>26</v>
      </c>
      <c r="G62">
        <v>47166</v>
      </c>
      <c r="H62">
        <v>-3539.7</v>
      </c>
      <c r="I62">
        <v>7</v>
      </c>
      <c r="J62" t="s">
        <v>16</v>
      </c>
      <c r="K62" s="8" t="s">
        <v>27</v>
      </c>
      <c r="L62" s="11">
        <f t="shared" si="2"/>
        <v>-7.5047703854471431E-2</v>
      </c>
      <c r="M62" s="16">
        <f t="shared" si="3"/>
        <v>0</v>
      </c>
      <c r="N62" s="16">
        <f t="shared" si="4"/>
        <v>1</v>
      </c>
      <c r="O62" s="7" t="str">
        <f t="shared" si="0"/>
        <v>Apr</v>
      </c>
      <c r="P62" t="str">
        <f t="shared" si="1"/>
        <v>2024</v>
      </c>
    </row>
    <row r="63" spans="1:16" x14ac:dyDescent="0.3">
      <c r="A63" t="s">
        <v>95</v>
      </c>
      <c r="B63" s="6">
        <v>45495</v>
      </c>
      <c r="C63" t="s">
        <v>2255</v>
      </c>
      <c r="D63" t="s">
        <v>2263</v>
      </c>
      <c r="E63" t="s">
        <v>8</v>
      </c>
      <c r="F63" t="s">
        <v>9</v>
      </c>
      <c r="G63">
        <v>21005</v>
      </c>
      <c r="H63">
        <v>-421.67</v>
      </c>
      <c r="I63">
        <v>8</v>
      </c>
      <c r="J63" t="s">
        <v>10</v>
      </c>
      <c r="K63" s="8" t="s">
        <v>17</v>
      </c>
      <c r="L63" s="11">
        <f t="shared" si="2"/>
        <v>-2.0074744108545584E-2</v>
      </c>
      <c r="M63" s="16">
        <f t="shared" si="3"/>
        <v>0</v>
      </c>
      <c r="N63" s="16">
        <f t="shared" si="4"/>
        <v>1</v>
      </c>
      <c r="O63" s="7" t="str">
        <f t="shared" si="0"/>
        <v>Jul</v>
      </c>
      <c r="P63" t="str">
        <f t="shared" si="1"/>
        <v>2024</v>
      </c>
    </row>
    <row r="64" spans="1:16" x14ac:dyDescent="0.3">
      <c r="A64" t="s">
        <v>96</v>
      </c>
      <c r="B64" s="6">
        <v>45027</v>
      </c>
      <c r="C64" t="s">
        <v>2259</v>
      </c>
      <c r="D64" t="s">
        <v>2266</v>
      </c>
      <c r="E64" t="s">
        <v>25</v>
      </c>
      <c r="F64" t="s">
        <v>26</v>
      </c>
      <c r="G64">
        <v>43440</v>
      </c>
      <c r="H64">
        <v>11817.89</v>
      </c>
      <c r="I64">
        <v>8</v>
      </c>
      <c r="J64" t="s">
        <v>16</v>
      </c>
      <c r="K64" s="8" t="s">
        <v>11</v>
      </c>
      <c r="L64" s="11">
        <f t="shared" si="2"/>
        <v>0.27205087476979739</v>
      </c>
      <c r="M64" s="16">
        <f t="shared" si="3"/>
        <v>0</v>
      </c>
      <c r="N64" s="16">
        <f t="shared" si="4"/>
        <v>0</v>
      </c>
      <c r="O64" s="7" t="str">
        <f t="shared" si="0"/>
        <v>Apr</v>
      </c>
      <c r="P64" t="str">
        <f t="shared" si="1"/>
        <v>2023</v>
      </c>
    </row>
    <row r="65" spans="1:16" x14ac:dyDescent="0.3">
      <c r="A65" t="s">
        <v>97</v>
      </c>
      <c r="B65" s="6">
        <v>45623</v>
      </c>
      <c r="C65" t="s">
        <v>2255</v>
      </c>
      <c r="D65" t="s">
        <v>2263</v>
      </c>
      <c r="E65" t="s">
        <v>14</v>
      </c>
      <c r="F65" t="s">
        <v>15</v>
      </c>
      <c r="G65">
        <v>15910</v>
      </c>
      <c r="H65">
        <v>-2572.36</v>
      </c>
      <c r="I65">
        <v>6</v>
      </c>
      <c r="J65" t="s">
        <v>10</v>
      </c>
      <c r="K65" s="8" t="s">
        <v>11</v>
      </c>
      <c r="L65" s="11">
        <f t="shared" si="2"/>
        <v>-0.16168196103079824</v>
      </c>
      <c r="M65" s="16">
        <f t="shared" si="3"/>
        <v>15910</v>
      </c>
      <c r="N65" s="16">
        <f t="shared" si="4"/>
        <v>1</v>
      </c>
      <c r="O65" s="7" t="str">
        <f t="shared" si="0"/>
        <v>Nov</v>
      </c>
      <c r="P65" t="str">
        <f t="shared" si="1"/>
        <v>2024</v>
      </c>
    </row>
    <row r="66" spans="1:16" x14ac:dyDescent="0.3">
      <c r="A66" t="s">
        <v>98</v>
      </c>
      <c r="B66" s="6">
        <v>45228</v>
      </c>
      <c r="C66" t="s">
        <v>2258</v>
      </c>
      <c r="D66" t="s">
        <v>2270</v>
      </c>
      <c r="E66" t="s">
        <v>8</v>
      </c>
      <c r="F66" t="s">
        <v>9</v>
      </c>
      <c r="G66">
        <v>3962</v>
      </c>
      <c r="H66">
        <v>217.52</v>
      </c>
      <c r="I66">
        <v>1</v>
      </c>
      <c r="J66" t="s">
        <v>16</v>
      </c>
      <c r="K66" s="8" t="s">
        <v>36</v>
      </c>
      <c r="L66" s="11">
        <f t="shared" si="2"/>
        <v>5.4901564866229179E-2</v>
      </c>
      <c r="M66" s="16">
        <f t="shared" si="3"/>
        <v>0</v>
      </c>
      <c r="N66" s="16">
        <f t="shared" si="4"/>
        <v>0</v>
      </c>
      <c r="O66" s="7" t="str">
        <f t="shared" ref="O66:O129" si="5">TEXT(B66,"MMM")</f>
        <v>Oct</v>
      </c>
      <c r="P66" t="str">
        <f t="shared" ref="P66:P129" si="6">TEXT(B66,"YYYY")</f>
        <v>2023</v>
      </c>
    </row>
    <row r="67" spans="1:16" x14ac:dyDescent="0.3">
      <c r="A67" t="s">
        <v>99</v>
      </c>
      <c r="B67" s="6">
        <v>44997</v>
      </c>
      <c r="C67" t="s">
        <v>2259</v>
      </c>
      <c r="D67" t="s">
        <v>2267</v>
      </c>
      <c r="E67" t="s">
        <v>19</v>
      </c>
      <c r="F67" t="s">
        <v>34</v>
      </c>
      <c r="G67">
        <v>47461</v>
      </c>
      <c r="H67">
        <v>-8302.4599999999991</v>
      </c>
      <c r="I67">
        <v>5</v>
      </c>
      <c r="J67" t="s">
        <v>16</v>
      </c>
      <c r="K67" s="8" t="s">
        <v>11</v>
      </c>
      <c r="L67" s="11">
        <f t="shared" ref="L67:L130" si="7">H67/G67</f>
        <v>-0.17493226017150923</v>
      </c>
      <c r="M67" s="16">
        <f t="shared" ref="M67:M130" si="8">IF(E67="Clothing",G67,0)</f>
        <v>0</v>
      </c>
      <c r="N67" s="16">
        <f t="shared" ref="N67:N130" si="9">IF(H67&lt;0,1,0)</f>
        <v>1</v>
      </c>
      <c r="O67" s="7" t="str">
        <f t="shared" si="5"/>
        <v>Mar</v>
      </c>
      <c r="P67" t="str">
        <f t="shared" si="6"/>
        <v>2023</v>
      </c>
    </row>
    <row r="68" spans="1:16" x14ac:dyDescent="0.3">
      <c r="A68" t="s">
        <v>100</v>
      </c>
      <c r="B68" s="6">
        <v>45449</v>
      </c>
      <c r="C68" t="s">
        <v>2257</v>
      </c>
      <c r="D68" t="s">
        <v>2265</v>
      </c>
      <c r="E68" t="s">
        <v>14</v>
      </c>
      <c r="F68" t="s">
        <v>51</v>
      </c>
      <c r="G68">
        <v>41204</v>
      </c>
      <c r="H68">
        <v>10622.53</v>
      </c>
      <c r="I68">
        <v>10</v>
      </c>
      <c r="J68" t="s">
        <v>35</v>
      </c>
      <c r="K68" s="8" t="s">
        <v>36</v>
      </c>
      <c r="L68" s="11">
        <f t="shared" si="7"/>
        <v>0.25780336860498981</v>
      </c>
      <c r="M68" s="16">
        <f t="shared" si="8"/>
        <v>41204</v>
      </c>
      <c r="N68" s="16">
        <f t="shared" si="9"/>
        <v>0</v>
      </c>
      <c r="O68" s="7" t="str">
        <f t="shared" si="5"/>
        <v>Jun</v>
      </c>
      <c r="P68" t="str">
        <f t="shared" si="6"/>
        <v>2024</v>
      </c>
    </row>
    <row r="69" spans="1:16" x14ac:dyDescent="0.3">
      <c r="A69" t="s">
        <v>101</v>
      </c>
      <c r="B69" s="6">
        <v>45553</v>
      </c>
      <c r="C69" t="s">
        <v>2259</v>
      </c>
      <c r="D69" t="s">
        <v>2266</v>
      </c>
      <c r="E69" t="s">
        <v>8</v>
      </c>
      <c r="F69" t="s">
        <v>9</v>
      </c>
      <c r="G69">
        <v>39785</v>
      </c>
      <c r="H69">
        <v>-1826.05</v>
      </c>
      <c r="I69">
        <v>7</v>
      </c>
      <c r="J69" t="s">
        <v>10</v>
      </c>
      <c r="K69" s="8" t="s">
        <v>36</v>
      </c>
      <c r="L69" s="11">
        <f t="shared" si="7"/>
        <v>-4.589795148925474E-2</v>
      </c>
      <c r="M69" s="16">
        <f t="shared" si="8"/>
        <v>0</v>
      </c>
      <c r="N69" s="16">
        <f t="shared" si="9"/>
        <v>1</v>
      </c>
      <c r="O69" s="7" t="str">
        <f t="shared" si="5"/>
        <v>Sep</v>
      </c>
      <c r="P69" t="str">
        <f t="shared" si="6"/>
        <v>2024</v>
      </c>
    </row>
    <row r="70" spans="1:16" x14ac:dyDescent="0.3">
      <c r="A70" t="s">
        <v>102</v>
      </c>
      <c r="B70" s="6">
        <v>45587</v>
      </c>
      <c r="C70" t="s">
        <v>2258</v>
      </c>
      <c r="D70" t="s">
        <v>2271</v>
      </c>
      <c r="E70" t="s">
        <v>14</v>
      </c>
      <c r="F70" t="s">
        <v>15</v>
      </c>
      <c r="G70">
        <v>29384</v>
      </c>
      <c r="H70">
        <v>-3881.39</v>
      </c>
      <c r="I70">
        <v>5</v>
      </c>
      <c r="J70" t="s">
        <v>16</v>
      </c>
      <c r="K70" s="8" t="s">
        <v>17</v>
      </c>
      <c r="L70" s="11">
        <f t="shared" si="7"/>
        <v>-0.13209195480533623</v>
      </c>
      <c r="M70" s="16">
        <f t="shared" si="8"/>
        <v>29384</v>
      </c>
      <c r="N70" s="16">
        <f t="shared" si="9"/>
        <v>1</v>
      </c>
      <c r="O70" s="7" t="str">
        <f t="shared" si="5"/>
        <v>Oct</v>
      </c>
      <c r="P70" t="str">
        <f t="shared" si="6"/>
        <v>2024</v>
      </c>
    </row>
    <row r="71" spans="1:16" x14ac:dyDescent="0.3">
      <c r="A71" t="s">
        <v>103</v>
      </c>
      <c r="B71" s="6">
        <v>45319</v>
      </c>
      <c r="C71" t="s">
        <v>2258</v>
      </c>
      <c r="D71" t="s">
        <v>2270</v>
      </c>
      <c r="E71" t="s">
        <v>14</v>
      </c>
      <c r="F71" t="s">
        <v>51</v>
      </c>
      <c r="G71">
        <v>27550</v>
      </c>
      <c r="H71">
        <v>9070.7900000000009</v>
      </c>
      <c r="I71">
        <v>2</v>
      </c>
      <c r="J71" t="s">
        <v>16</v>
      </c>
      <c r="K71" s="8" t="s">
        <v>17</v>
      </c>
      <c r="L71" s="11">
        <f t="shared" si="7"/>
        <v>0.32924827586206901</v>
      </c>
      <c r="M71" s="16">
        <f t="shared" si="8"/>
        <v>27550</v>
      </c>
      <c r="N71" s="16">
        <f t="shared" si="9"/>
        <v>0</v>
      </c>
      <c r="O71" s="7" t="str">
        <f t="shared" si="5"/>
        <v>Jan</v>
      </c>
      <c r="P71" t="str">
        <f t="shared" si="6"/>
        <v>2024</v>
      </c>
    </row>
    <row r="72" spans="1:16" x14ac:dyDescent="0.3">
      <c r="A72" t="s">
        <v>104</v>
      </c>
      <c r="B72" s="6">
        <v>45581</v>
      </c>
      <c r="C72" t="s">
        <v>2257</v>
      </c>
      <c r="D72" t="s">
        <v>2264</v>
      </c>
      <c r="E72" t="s">
        <v>8</v>
      </c>
      <c r="F72" t="s">
        <v>29</v>
      </c>
      <c r="G72">
        <v>30935</v>
      </c>
      <c r="H72">
        <v>-3882.84</v>
      </c>
      <c r="I72">
        <v>1</v>
      </c>
      <c r="J72" t="s">
        <v>35</v>
      </c>
      <c r="K72" s="8" t="s">
        <v>17</v>
      </c>
      <c r="L72" s="11">
        <f t="shared" si="7"/>
        <v>-0.12551608210764506</v>
      </c>
      <c r="M72" s="16">
        <f t="shared" si="8"/>
        <v>0</v>
      </c>
      <c r="N72" s="16">
        <f t="shared" si="9"/>
        <v>1</v>
      </c>
      <c r="O72" s="7" t="str">
        <f t="shared" si="5"/>
        <v>Oct</v>
      </c>
      <c r="P72" t="str">
        <f t="shared" si="6"/>
        <v>2024</v>
      </c>
    </row>
    <row r="73" spans="1:16" x14ac:dyDescent="0.3">
      <c r="A73" t="s">
        <v>105</v>
      </c>
      <c r="B73" s="6">
        <v>45550</v>
      </c>
      <c r="C73" t="s">
        <v>2255</v>
      </c>
      <c r="D73" t="s">
        <v>2262</v>
      </c>
      <c r="E73" t="s">
        <v>14</v>
      </c>
      <c r="F73" t="s">
        <v>38</v>
      </c>
      <c r="G73">
        <v>48291</v>
      </c>
      <c r="H73">
        <v>7694.55</v>
      </c>
      <c r="I73">
        <v>5</v>
      </c>
      <c r="J73" t="s">
        <v>10</v>
      </c>
      <c r="K73" s="8" t="s">
        <v>17</v>
      </c>
      <c r="L73" s="11">
        <f t="shared" si="7"/>
        <v>0.15933714356712431</v>
      </c>
      <c r="M73" s="16">
        <f t="shared" si="8"/>
        <v>48291</v>
      </c>
      <c r="N73" s="16">
        <f t="shared" si="9"/>
        <v>0</v>
      </c>
      <c r="O73" s="7" t="str">
        <f t="shared" si="5"/>
        <v>Sep</v>
      </c>
      <c r="P73" t="str">
        <f t="shared" si="6"/>
        <v>2024</v>
      </c>
    </row>
    <row r="74" spans="1:16" x14ac:dyDescent="0.3">
      <c r="A74" t="s">
        <v>106</v>
      </c>
      <c r="B74" s="6">
        <v>45515</v>
      </c>
      <c r="C74" t="s">
        <v>2259</v>
      </c>
      <c r="D74" t="s">
        <v>2267</v>
      </c>
      <c r="E74" t="s">
        <v>19</v>
      </c>
      <c r="F74" t="s">
        <v>20</v>
      </c>
      <c r="G74">
        <v>25400</v>
      </c>
      <c r="H74">
        <v>-2106.92</v>
      </c>
      <c r="I74">
        <v>7</v>
      </c>
      <c r="J74" t="s">
        <v>10</v>
      </c>
      <c r="K74" s="8" t="s">
        <v>11</v>
      </c>
      <c r="L74" s="11">
        <f t="shared" si="7"/>
        <v>-8.2949606299212608E-2</v>
      </c>
      <c r="M74" s="16">
        <f t="shared" si="8"/>
        <v>0</v>
      </c>
      <c r="N74" s="16">
        <f t="shared" si="9"/>
        <v>1</v>
      </c>
      <c r="O74" s="7" t="str">
        <f t="shared" si="5"/>
        <v>Aug</v>
      </c>
      <c r="P74" t="str">
        <f t="shared" si="6"/>
        <v>2024</v>
      </c>
    </row>
    <row r="75" spans="1:16" x14ac:dyDescent="0.3">
      <c r="A75" t="s">
        <v>107</v>
      </c>
      <c r="B75" s="6">
        <v>44928</v>
      </c>
      <c r="C75" t="s">
        <v>2259</v>
      </c>
      <c r="D75" t="s">
        <v>2267</v>
      </c>
      <c r="E75" t="s">
        <v>19</v>
      </c>
      <c r="F75" t="s">
        <v>20</v>
      </c>
      <c r="G75">
        <v>40717</v>
      </c>
      <c r="H75">
        <v>3760.17</v>
      </c>
      <c r="I75">
        <v>8</v>
      </c>
      <c r="J75" t="s">
        <v>16</v>
      </c>
      <c r="K75" s="8" t="s">
        <v>17</v>
      </c>
      <c r="L75" s="11">
        <f t="shared" si="7"/>
        <v>9.2348896038509709E-2</v>
      </c>
      <c r="M75" s="16">
        <f t="shared" si="8"/>
        <v>0</v>
      </c>
      <c r="N75" s="16">
        <f t="shared" si="9"/>
        <v>0</v>
      </c>
      <c r="O75" s="7" t="str">
        <f t="shared" si="5"/>
        <v>Jan</v>
      </c>
      <c r="P75" t="str">
        <f t="shared" si="6"/>
        <v>2023</v>
      </c>
    </row>
    <row r="76" spans="1:16" x14ac:dyDescent="0.3">
      <c r="A76" t="s">
        <v>108</v>
      </c>
      <c r="B76" s="6">
        <v>45593</v>
      </c>
      <c r="C76" t="s">
        <v>2258</v>
      </c>
      <c r="D76" t="s">
        <v>2271</v>
      </c>
      <c r="E76" t="s">
        <v>14</v>
      </c>
      <c r="F76" t="s">
        <v>38</v>
      </c>
      <c r="G76">
        <v>8885</v>
      </c>
      <c r="H76">
        <v>-1297.3800000000001</v>
      </c>
      <c r="I76">
        <v>7</v>
      </c>
      <c r="J76" t="s">
        <v>10</v>
      </c>
      <c r="K76" s="8" t="s">
        <v>11</v>
      </c>
      <c r="L76" s="11">
        <f t="shared" si="7"/>
        <v>-0.14601913337084976</v>
      </c>
      <c r="M76" s="16">
        <f t="shared" si="8"/>
        <v>8885</v>
      </c>
      <c r="N76" s="16">
        <f t="shared" si="9"/>
        <v>1</v>
      </c>
      <c r="O76" s="7" t="str">
        <f t="shared" si="5"/>
        <v>Oct</v>
      </c>
      <c r="P76" t="str">
        <f t="shared" si="6"/>
        <v>2024</v>
      </c>
    </row>
    <row r="77" spans="1:16" x14ac:dyDescent="0.3">
      <c r="A77" t="s">
        <v>109</v>
      </c>
      <c r="B77" s="6">
        <v>45135</v>
      </c>
      <c r="C77" t="s">
        <v>2256</v>
      </c>
      <c r="D77" t="s">
        <v>2268</v>
      </c>
      <c r="E77" t="s">
        <v>25</v>
      </c>
      <c r="F77" t="s">
        <v>26</v>
      </c>
      <c r="G77">
        <v>2409</v>
      </c>
      <c r="H77">
        <v>508.6</v>
      </c>
      <c r="I77">
        <v>7</v>
      </c>
      <c r="J77" t="s">
        <v>16</v>
      </c>
      <c r="K77" s="8" t="s">
        <v>36</v>
      </c>
      <c r="L77" s="11">
        <f t="shared" si="7"/>
        <v>0.21112494811124949</v>
      </c>
      <c r="M77" s="16">
        <f t="shared" si="8"/>
        <v>0</v>
      </c>
      <c r="N77" s="16">
        <f t="shared" si="9"/>
        <v>0</v>
      </c>
      <c r="O77" s="7" t="str">
        <f t="shared" si="5"/>
        <v>Jul</v>
      </c>
      <c r="P77" t="str">
        <f t="shared" si="6"/>
        <v>2023</v>
      </c>
    </row>
    <row r="78" spans="1:16" x14ac:dyDescent="0.3">
      <c r="A78" t="s">
        <v>110</v>
      </c>
      <c r="B78" s="6">
        <v>45537</v>
      </c>
      <c r="C78" t="s">
        <v>2255</v>
      </c>
      <c r="D78" t="s">
        <v>2263</v>
      </c>
      <c r="E78" t="s">
        <v>8</v>
      </c>
      <c r="F78" t="s">
        <v>29</v>
      </c>
      <c r="G78">
        <v>27756</v>
      </c>
      <c r="H78">
        <v>5774.32</v>
      </c>
      <c r="I78">
        <v>2</v>
      </c>
      <c r="J78" t="s">
        <v>35</v>
      </c>
      <c r="K78" s="8" t="s">
        <v>36</v>
      </c>
      <c r="L78" s="11">
        <f t="shared" si="7"/>
        <v>0.20803862227986741</v>
      </c>
      <c r="M78" s="16">
        <f t="shared" si="8"/>
        <v>0</v>
      </c>
      <c r="N78" s="16">
        <f t="shared" si="9"/>
        <v>0</v>
      </c>
      <c r="O78" s="7" t="str">
        <f t="shared" si="5"/>
        <v>Sep</v>
      </c>
      <c r="P78" t="str">
        <f t="shared" si="6"/>
        <v>2024</v>
      </c>
    </row>
    <row r="79" spans="1:16" x14ac:dyDescent="0.3">
      <c r="A79" t="s">
        <v>111</v>
      </c>
      <c r="B79" s="6">
        <v>45140</v>
      </c>
      <c r="C79" t="s">
        <v>2259</v>
      </c>
      <c r="D79" t="s">
        <v>2266</v>
      </c>
      <c r="E79" t="s">
        <v>8</v>
      </c>
      <c r="F79" t="s">
        <v>29</v>
      </c>
      <c r="G79">
        <v>21272</v>
      </c>
      <c r="H79">
        <v>3411.23</v>
      </c>
      <c r="I79">
        <v>2</v>
      </c>
      <c r="J79" t="s">
        <v>16</v>
      </c>
      <c r="K79" s="8" t="s">
        <v>17</v>
      </c>
      <c r="L79" s="11">
        <f t="shared" si="7"/>
        <v>0.16036244828883039</v>
      </c>
      <c r="M79" s="16">
        <f t="shared" si="8"/>
        <v>0</v>
      </c>
      <c r="N79" s="16">
        <f t="shared" si="9"/>
        <v>0</v>
      </c>
      <c r="O79" s="7" t="str">
        <f t="shared" si="5"/>
        <v>Aug</v>
      </c>
      <c r="P79" t="str">
        <f t="shared" si="6"/>
        <v>2023</v>
      </c>
    </row>
    <row r="80" spans="1:16" x14ac:dyDescent="0.3">
      <c r="A80" t="s">
        <v>112</v>
      </c>
      <c r="B80" s="6">
        <v>45110</v>
      </c>
      <c r="C80" t="s">
        <v>2258</v>
      </c>
      <c r="D80" t="s">
        <v>2270</v>
      </c>
      <c r="E80" t="s">
        <v>14</v>
      </c>
      <c r="F80" t="s">
        <v>51</v>
      </c>
      <c r="G80">
        <v>42503</v>
      </c>
      <c r="H80">
        <v>13519.47</v>
      </c>
      <c r="I80">
        <v>8</v>
      </c>
      <c r="J80" t="s">
        <v>10</v>
      </c>
      <c r="K80" s="8" t="s">
        <v>11</v>
      </c>
      <c r="L80" s="11">
        <f t="shared" si="7"/>
        <v>0.31808272357245371</v>
      </c>
      <c r="M80" s="16">
        <f t="shared" si="8"/>
        <v>42503</v>
      </c>
      <c r="N80" s="16">
        <f t="shared" si="9"/>
        <v>0</v>
      </c>
      <c r="O80" s="7" t="str">
        <f t="shared" si="5"/>
        <v>Jul</v>
      </c>
      <c r="P80" t="str">
        <f t="shared" si="6"/>
        <v>2023</v>
      </c>
    </row>
    <row r="81" spans="1:16" x14ac:dyDescent="0.3">
      <c r="A81" t="s">
        <v>113</v>
      </c>
      <c r="B81" s="6">
        <v>45269</v>
      </c>
      <c r="C81" t="s">
        <v>2255</v>
      </c>
      <c r="D81" t="s">
        <v>2263</v>
      </c>
      <c r="E81" t="s">
        <v>8</v>
      </c>
      <c r="F81" t="s">
        <v>9</v>
      </c>
      <c r="G81">
        <v>13189</v>
      </c>
      <c r="H81">
        <v>-1779.41</v>
      </c>
      <c r="I81">
        <v>3</v>
      </c>
      <c r="J81" t="s">
        <v>10</v>
      </c>
      <c r="K81" s="8" t="s">
        <v>17</v>
      </c>
      <c r="L81" s="11">
        <f t="shared" si="7"/>
        <v>-0.13491621806050497</v>
      </c>
      <c r="M81" s="16">
        <f t="shared" si="8"/>
        <v>0</v>
      </c>
      <c r="N81" s="16">
        <f t="shared" si="9"/>
        <v>1</v>
      </c>
      <c r="O81" s="7" t="str">
        <f t="shared" si="5"/>
        <v>Dec</v>
      </c>
      <c r="P81" t="str">
        <f t="shared" si="6"/>
        <v>2023</v>
      </c>
    </row>
    <row r="82" spans="1:16" x14ac:dyDescent="0.3">
      <c r="A82" t="s">
        <v>114</v>
      </c>
      <c r="B82" s="6">
        <v>45335</v>
      </c>
      <c r="C82" t="s">
        <v>2255</v>
      </c>
      <c r="D82" t="s">
        <v>2262</v>
      </c>
      <c r="E82" t="s">
        <v>25</v>
      </c>
      <c r="F82" t="s">
        <v>53</v>
      </c>
      <c r="G82">
        <v>22265</v>
      </c>
      <c r="H82">
        <v>1338.38</v>
      </c>
      <c r="I82">
        <v>10</v>
      </c>
      <c r="J82" t="s">
        <v>10</v>
      </c>
      <c r="K82" s="8" t="s">
        <v>27</v>
      </c>
      <c r="L82" s="11">
        <f t="shared" si="7"/>
        <v>6.0111385582753203E-2</v>
      </c>
      <c r="M82" s="16">
        <f t="shared" si="8"/>
        <v>0</v>
      </c>
      <c r="N82" s="16">
        <f t="shared" si="9"/>
        <v>0</v>
      </c>
      <c r="O82" s="7" t="str">
        <f t="shared" si="5"/>
        <v>Feb</v>
      </c>
      <c r="P82" t="str">
        <f t="shared" si="6"/>
        <v>2024</v>
      </c>
    </row>
    <row r="83" spans="1:16" x14ac:dyDescent="0.3">
      <c r="A83" t="s">
        <v>115</v>
      </c>
      <c r="B83" s="6">
        <v>45306</v>
      </c>
      <c r="C83" t="s">
        <v>2259</v>
      </c>
      <c r="D83" t="s">
        <v>2266</v>
      </c>
      <c r="E83" t="s">
        <v>14</v>
      </c>
      <c r="F83" t="s">
        <v>38</v>
      </c>
      <c r="G83">
        <v>2249</v>
      </c>
      <c r="H83">
        <v>655.36</v>
      </c>
      <c r="I83">
        <v>2</v>
      </c>
      <c r="J83" t="s">
        <v>16</v>
      </c>
      <c r="K83" s="8" t="s">
        <v>11</v>
      </c>
      <c r="L83" s="11">
        <f t="shared" si="7"/>
        <v>0.29140062249888843</v>
      </c>
      <c r="M83" s="16">
        <f t="shared" si="8"/>
        <v>2249</v>
      </c>
      <c r="N83" s="16">
        <f t="shared" si="9"/>
        <v>0</v>
      </c>
      <c r="O83" s="7" t="str">
        <f t="shared" si="5"/>
        <v>Jan</v>
      </c>
      <c r="P83" t="str">
        <f t="shared" si="6"/>
        <v>2024</v>
      </c>
    </row>
    <row r="84" spans="1:16" x14ac:dyDescent="0.3">
      <c r="A84" t="s">
        <v>116</v>
      </c>
      <c r="B84" s="6">
        <v>45341</v>
      </c>
      <c r="C84" t="s">
        <v>2256</v>
      </c>
      <c r="D84" t="s">
        <v>2269</v>
      </c>
      <c r="E84" t="s">
        <v>14</v>
      </c>
      <c r="F84" t="s">
        <v>51</v>
      </c>
      <c r="G84">
        <v>47638</v>
      </c>
      <c r="H84">
        <v>-8240.83</v>
      </c>
      <c r="I84">
        <v>5</v>
      </c>
      <c r="J84" t="s">
        <v>10</v>
      </c>
      <c r="K84" s="8" t="s">
        <v>36</v>
      </c>
      <c r="L84" s="11">
        <f t="shared" si="7"/>
        <v>-0.17298858054494312</v>
      </c>
      <c r="M84" s="16">
        <f t="shared" si="8"/>
        <v>47638</v>
      </c>
      <c r="N84" s="16">
        <f t="shared" si="9"/>
        <v>1</v>
      </c>
      <c r="O84" s="7" t="str">
        <f t="shared" si="5"/>
        <v>Feb</v>
      </c>
      <c r="P84" t="str">
        <f t="shared" si="6"/>
        <v>2024</v>
      </c>
    </row>
    <row r="85" spans="1:16" x14ac:dyDescent="0.3">
      <c r="A85" t="s">
        <v>117</v>
      </c>
      <c r="B85" s="6">
        <v>44955</v>
      </c>
      <c r="C85" t="s">
        <v>2259</v>
      </c>
      <c r="D85" t="s">
        <v>2267</v>
      </c>
      <c r="E85" t="s">
        <v>14</v>
      </c>
      <c r="F85" t="s">
        <v>51</v>
      </c>
      <c r="G85">
        <v>1651</v>
      </c>
      <c r="H85">
        <v>373.99</v>
      </c>
      <c r="I85">
        <v>2</v>
      </c>
      <c r="J85" t="s">
        <v>16</v>
      </c>
      <c r="K85" s="8" t="s">
        <v>17</v>
      </c>
      <c r="L85" s="11">
        <f t="shared" si="7"/>
        <v>0.22652331920048457</v>
      </c>
      <c r="M85" s="16">
        <f t="shared" si="8"/>
        <v>1651</v>
      </c>
      <c r="N85" s="16">
        <f t="shared" si="9"/>
        <v>0</v>
      </c>
      <c r="O85" s="7" t="str">
        <f t="shared" si="5"/>
        <v>Jan</v>
      </c>
      <c r="P85" t="str">
        <f t="shared" si="6"/>
        <v>2023</v>
      </c>
    </row>
    <row r="86" spans="1:16" x14ac:dyDescent="0.3">
      <c r="A86" t="s">
        <v>118</v>
      </c>
      <c r="B86" s="6">
        <v>45485</v>
      </c>
      <c r="C86" t="s">
        <v>2258</v>
      </c>
      <c r="D86" t="s">
        <v>2270</v>
      </c>
      <c r="E86" t="s">
        <v>19</v>
      </c>
      <c r="F86" t="s">
        <v>20</v>
      </c>
      <c r="G86">
        <v>26327</v>
      </c>
      <c r="H86">
        <v>872.4</v>
      </c>
      <c r="I86">
        <v>7</v>
      </c>
      <c r="J86" t="s">
        <v>35</v>
      </c>
      <c r="K86" s="8" t="s">
        <v>17</v>
      </c>
      <c r="L86" s="11">
        <f t="shared" si="7"/>
        <v>3.3137083602385382E-2</v>
      </c>
      <c r="M86" s="16">
        <f t="shared" si="8"/>
        <v>0</v>
      </c>
      <c r="N86" s="16">
        <f t="shared" si="9"/>
        <v>0</v>
      </c>
      <c r="O86" s="7" t="str">
        <f t="shared" si="5"/>
        <v>Jul</v>
      </c>
      <c r="P86" t="str">
        <f t="shared" si="6"/>
        <v>2024</v>
      </c>
    </row>
    <row r="87" spans="1:16" x14ac:dyDescent="0.3">
      <c r="A87" t="s">
        <v>119</v>
      </c>
      <c r="B87" s="6">
        <v>45461</v>
      </c>
      <c r="C87" t="s">
        <v>2256</v>
      </c>
      <c r="D87" t="s">
        <v>2269</v>
      </c>
      <c r="E87" t="s">
        <v>14</v>
      </c>
      <c r="F87" t="s">
        <v>38</v>
      </c>
      <c r="G87">
        <v>15100</v>
      </c>
      <c r="H87">
        <v>3659.6</v>
      </c>
      <c r="I87">
        <v>6</v>
      </c>
      <c r="J87" t="s">
        <v>10</v>
      </c>
      <c r="K87" s="8" t="s">
        <v>36</v>
      </c>
      <c r="L87" s="11">
        <f t="shared" si="7"/>
        <v>0.24235761589403973</v>
      </c>
      <c r="M87" s="16">
        <f t="shared" si="8"/>
        <v>15100</v>
      </c>
      <c r="N87" s="16">
        <f t="shared" si="9"/>
        <v>0</v>
      </c>
      <c r="O87" s="7" t="str">
        <f t="shared" si="5"/>
        <v>Jun</v>
      </c>
      <c r="P87" t="str">
        <f t="shared" si="6"/>
        <v>2024</v>
      </c>
    </row>
    <row r="88" spans="1:16" x14ac:dyDescent="0.3">
      <c r="A88" t="s">
        <v>120</v>
      </c>
      <c r="B88" s="6">
        <v>44980</v>
      </c>
      <c r="C88" t="s">
        <v>2259</v>
      </c>
      <c r="D88" t="s">
        <v>2267</v>
      </c>
      <c r="E88" t="s">
        <v>8</v>
      </c>
      <c r="F88" t="s">
        <v>29</v>
      </c>
      <c r="G88">
        <v>42875</v>
      </c>
      <c r="H88">
        <v>-5178.1400000000003</v>
      </c>
      <c r="I88">
        <v>10</v>
      </c>
      <c r="J88" t="s">
        <v>10</v>
      </c>
      <c r="K88" s="8" t="s">
        <v>36</v>
      </c>
      <c r="L88" s="11">
        <f t="shared" si="7"/>
        <v>-0.120772944606414</v>
      </c>
      <c r="M88" s="16">
        <f t="shared" si="8"/>
        <v>0</v>
      </c>
      <c r="N88" s="16">
        <f t="shared" si="9"/>
        <v>1</v>
      </c>
      <c r="O88" s="7" t="str">
        <f t="shared" si="5"/>
        <v>Feb</v>
      </c>
      <c r="P88" t="str">
        <f t="shared" si="6"/>
        <v>2023</v>
      </c>
    </row>
    <row r="89" spans="1:16" x14ac:dyDescent="0.3">
      <c r="A89" t="s">
        <v>121</v>
      </c>
      <c r="B89" s="6">
        <v>45530</v>
      </c>
      <c r="C89" t="s">
        <v>2256</v>
      </c>
      <c r="D89" t="s">
        <v>2269</v>
      </c>
      <c r="E89" t="s">
        <v>25</v>
      </c>
      <c r="F89" t="s">
        <v>53</v>
      </c>
      <c r="G89">
        <v>15105</v>
      </c>
      <c r="H89">
        <v>74.150000000000006</v>
      </c>
      <c r="I89">
        <v>7</v>
      </c>
      <c r="J89" t="s">
        <v>16</v>
      </c>
      <c r="K89" s="8" t="s">
        <v>17</v>
      </c>
      <c r="L89" s="11">
        <f t="shared" si="7"/>
        <v>4.9089705395564389E-3</v>
      </c>
      <c r="M89" s="16">
        <f t="shared" si="8"/>
        <v>0</v>
      </c>
      <c r="N89" s="16">
        <f t="shared" si="9"/>
        <v>0</v>
      </c>
      <c r="O89" s="7" t="str">
        <f t="shared" si="5"/>
        <v>Aug</v>
      </c>
      <c r="P89" t="str">
        <f t="shared" si="6"/>
        <v>2024</v>
      </c>
    </row>
    <row r="90" spans="1:16" x14ac:dyDescent="0.3">
      <c r="A90" t="s">
        <v>122</v>
      </c>
      <c r="B90" s="6">
        <v>45287</v>
      </c>
      <c r="C90" t="s">
        <v>2256</v>
      </c>
      <c r="D90" t="s">
        <v>2269</v>
      </c>
      <c r="E90" t="s">
        <v>19</v>
      </c>
      <c r="F90" t="s">
        <v>34</v>
      </c>
      <c r="G90">
        <v>1549</v>
      </c>
      <c r="H90">
        <v>6.16</v>
      </c>
      <c r="I90">
        <v>3</v>
      </c>
      <c r="J90" t="s">
        <v>35</v>
      </c>
      <c r="K90" s="8" t="s">
        <v>11</v>
      </c>
      <c r="L90" s="11">
        <f t="shared" si="7"/>
        <v>3.976759199483538E-3</v>
      </c>
      <c r="M90" s="16">
        <f t="shared" si="8"/>
        <v>0</v>
      </c>
      <c r="N90" s="16">
        <f t="shared" si="9"/>
        <v>0</v>
      </c>
      <c r="O90" s="7" t="str">
        <f t="shared" si="5"/>
        <v>Dec</v>
      </c>
      <c r="P90" t="str">
        <f t="shared" si="6"/>
        <v>2023</v>
      </c>
    </row>
    <row r="91" spans="1:16" x14ac:dyDescent="0.3">
      <c r="A91" t="s">
        <v>123</v>
      </c>
      <c r="B91" s="6">
        <v>45547</v>
      </c>
      <c r="C91" t="s">
        <v>2258</v>
      </c>
      <c r="D91" t="s">
        <v>2270</v>
      </c>
      <c r="E91" t="s">
        <v>14</v>
      </c>
      <c r="F91" t="s">
        <v>38</v>
      </c>
      <c r="G91">
        <v>32883</v>
      </c>
      <c r="H91">
        <v>-3809.07</v>
      </c>
      <c r="I91">
        <v>2</v>
      </c>
      <c r="J91" t="s">
        <v>35</v>
      </c>
      <c r="K91" s="8" t="s">
        <v>11</v>
      </c>
      <c r="L91" s="11">
        <f t="shared" si="7"/>
        <v>-0.1158370586625308</v>
      </c>
      <c r="M91" s="16">
        <f t="shared" si="8"/>
        <v>32883</v>
      </c>
      <c r="N91" s="16">
        <f t="shared" si="9"/>
        <v>1</v>
      </c>
      <c r="O91" s="7" t="str">
        <f t="shared" si="5"/>
        <v>Sep</v>
      </c>
      <c r="P91" t="str">
        <f t="shared" si="6"/>
        <v>2024</v>
      </c>
    </row>
    <row r="92" spans="1:16" x14ac:dyDescent="0.3">
      <c r="A92" t="s">
        <v>124</v>
      </c>
      <c r="B92" s="6">
        <v>45324</v>
      </c>
      <c r="C92" t="s">
        <v>2259</v>
      </c>
      <c r="D92" t="s">
        <v>2267</v>
      </c>
      <c r="E92" t="s">
        <v>19</v>
      </c>
      <c r="F92" t="s">
        <v>34</v>
      </c>
      <c r="G92">
        <v>13493</v>
      </c>
      <c r="H92">
        <v>1309.6400000000001</v>
      </c>
      <c r="I92">
        <v>7</v>
      </c>
      <c r="J92" t="s">
        <v>10</v>
      </c>
      <c r="K92" s="8" t="s">
        <v>36</v>
      </c>
      <c r="L92" s="11">
        <f t="shared" si="7"/>
        <v>9.7060698139776191E-2</v>
      </c>
      <c r="M92" s="16">
        <f t="shared" si="8"/>
        <v>0</v>
      </c>
      <c r="N92" s="16">
        <f t="shared" si="9"/>
        <v>0</v>
      </c>
      <c r="O92" s="7" t="str">
        <f t="shared" si="5"/>
        <v>Feb</v>
      </c>
      <c r="P92" t="str">
        <f t="shared" si="6"/>
        <v>2024</v>
      </c>
    </row>
    <row r="93" spans="1:16" x14ac:dyDescent="0.3">
      <c r="A93" t="s">
        <v>125</v>
      </c>
      <c r="B93" s="6">
        <v>44949</v>
      </c>
      <c r="C93" t="s">
        <v>2259</v>
      </c>
      <c r="D93" t="s">
        <v>2266</v>
      </c>
      <c r="E93" t="s">
        <v>8</v>
      </c>
      <c r="F93" t="s">
        <v>29</v>
      </c>
      <c r="G93">
        <v>15278</v>
      </c>
      <c r="H93">
        <v>3691.13</v>
      </c>
      <c r="I93">
        <v>2</v>
      </c>
      <c r="J93" t="s">
        <v>16</v>
      </c>
      <c r="K93" s="8" t="s">
        <v>27</v>
      </c>
      <c r="L93" s="11">
        <f t="shared" si="7"/>
        <v>0.2415977222149496</v>
      </c>
      <c r="M93" s="16">
        <f t="shared" si="8"/>
        <v>0</v>
      </c>
      <c r="N93" s="16">
        <f t="shared" si="9"/>
        <v>0</v>
      </c>
      <c r="O93" s="7" t="str">
        <f t="shared" si="5"/>
        <v>Jan</v>
      </c>
      <c r="P93" t="str">
        <f t="shared" si="6"/>
        <v>2023</v>
      </c>
    </row>
    <row r="94" spans="1:16" x14ac:dyDescent="0.3">
      <c r="A94" t="s">
        <v>126</v>
      </c>
      <c r="B94" s="6">
        <v>45339</v>
      </c>
      <c r="C94" t="s">
        <v>2255</v>
      </c>
      <c r="D94" t="s">
        <v>2263</v>
      </c>
      <c r="E94" t="s">
        <v>25</v>
      </c>
      <c r="F94" t="s">
        <v>26</v>
      </c>
      <c r="G94">
        <v>10373</v>
      </c>
      <c r="H94">
        <v>-1857.38</v>
      </c>
      <c r="I94">
        <v>10</v>
      </c>
      <c r="J94" t="s">
        <v>10</v>
      </c>
      <c r="K94" s="8" t="s">
        <v>11</v>
      </c>
      <c r="L94" s="11">
        <f t="shared" si="7"/>
        <v>-0.17905909572929724</v>
      </c>
      <c r="M94" s="16">
        <f t="shared" si="8"/>
        <v>0</v>
      </c>
      <c r="N94" s="16">
        <f t="shared" si="9"/>
        <v>1</v>
      </c>
      <c r="O94" s="7" t="str">
        <f t="shared" si="5"/>
        <v>Feb</v>
      </c>
      <c r="P94" t="str">
        <f t="shared" si="6"/>
        <v>2024</v>
      </c>
    </row>
    <row r="95" spans="1:16" x14ac:dyDescent="0.3">
      <c r="A95" t="s">
        <v>127</v>
      </c>
      <c r="B95" s="6">
        <v>45297</v>
      </c>
      <c r="C95" t="s">
        <v>2255</v>
      </c>
      <c r="D95" t="s">
        <v>2262</v>
      </c>
      <c r="E95" t="s">
        <v>8</v>
      </c>
      <c r="F95" t="s">
        <v>9</v>
      </c>
      <c r="G95">
        <v>48953</v>
      </c>
      <c r="H95">
        <v>4326.76</v>
      </c>
      <c r="I95">
        <v>2</v>
      </c>
      <c r="J95" t="s">
        <v>16</v>
      </c>
      <c r="K95" s="8" t="s">
        <v>11</v>
      </c>
      <c r="L95" s="11">
        <f t="shared" si="7"/>
        <v>8.8386002900741528E-2</v>
      </c>
      <c r="M95" s="16">
        <f t="shared" si="8"/>
        <v>0</v>
      </c>
      <c r="N95" s="16">
        <f t="shared" si="9"/>
        <v>0</v>
      </c>
      <c r="O95" s="7" t="str">
        <f t="shared" si="5"/>
        <v>Jan</v>
      </c>
      <c r="P95" t="str">
        <f t="shared" si="6"/>
        <v>2024</v>
      </c>
    </row>
    <row r="96" spans="1:16" x14ac:dyDescent="0.3">
      <c r="A96" t="s">
        <v>128</v>
      </c>
      <c r="B96" s="6">
        <v>45653</v>
      </c>
      <c r="C96" t="s">
        <v>2256</v>
      </c>
      <c r="D96" t="s">
        <v>2269</v>
      </c>
      <c r="E96" t="s">
        <v>14</v>
      </c>
      <c r="F96" t="s">
        <v>38</v>
      </c>
      <c r="G96">
        <v>4487</v>
      </c>
      <c r="H96">
        <v>561.89</v>
      </c>
      <c r="I96">
        <v>2</v>
      </c>
      <c r="J96" t="s">
        <v>35</v>
      </c>
      <c r="K96" s="8" t="s">
        <v>27</v>
      </c>
      <c r="L96" s="11">
        <f t="shared" si="7"/>
        <v>0.12522620904836193</v>
      </c>
      <c r="M96" s="16">
        <f t="shared" si="8"/>
        <v>4487</v>
      </c>
      <c r="N96" s="16">
        <f t="shared" si="9"/>
        <v>0</v>
      </c>
      <c r="O96" s="7" t="str">
        <f t="shared" si="5"/>
        <v>Dec</v>
      </c>
      <c r="P96" t="str">
        <f t="shared" si="6"/>
        <v>2024</v>
      </c>
    </row>
    <row r="97" spans="1:16" x14ac:dyDescent="0.3">
      <c r="A97" t="s">
        <v>129</v>
      </c>
      <c r="B97" s="6">
        <v>45397</v>
      </c>
      <c r="C97" t="s">
        <v>2259</v>
      </c>
      <c r="D97" t="s">
        <v>2266</v>
      </c>
      <c r="E97" t="s">
        <v>25</v>
      </c>
      <c r="F97" t="s">
        <v>46</v>
      </c>
      <c r="G97">
        <v>2945</v>
      </c>
      <c r="H97">
        <v>975.08</v>
      </c>
      <c r="I97">
        <v>4</v>
      </c>
      <c r="J97" t="s">
        <v>10</v>
      </c>
      <c r="K97" s="8" t="s">
        <v>11</v>
      </c>
      <c r="L97" s="11">
        <f t="shared" si="7"/>
        <v>0.33109677419354838</v>
      </c>
      <c r="M97" s="16">
        <f t="shared" si="8"/>
        <v>0</v>
      </c>
      <c r="N97" s="16">
        <f t="shared" si="9"/>
        <v>0</v>
      </c>
      <c r="O97" s="7" t="str">
        <f t="shared" si="5"/>
        <v>Apr</v>
      </c>
      <c r="P97" t="str">
        <f t="shared" si="6"/>
        <v>2024</v>
      </c>
    </row>
    <row r="98" spans="1:16" x14ac:dyDescent="0.3">
      <c r="A98" t="s">
        <v>130</v>
      </c>
      <c r="B98" s="6">
        <v>45074</v>
      </c>
      <c r="C98" t="s">
        <v>2257</v>
      </c>
      <c r="D98" t="s">
        <v>2264</v>
      </c>
      <c r="E98" t="s">
        <v>14</v>
      </c>
      <c r="F98" t="s">
        <v>15</v>
      </c>
      <c r="G98">
        <v>33886</v>
      </c>
      <c r="H98">
        <v>-1706.15</v>
      </c>
      <c r="I98">
        <v>2</v>
      </c>
      <c r="J98" t="s">
        <v>35</v>
      </c>
      <c r="K98" s="8" t="s">
        <v>27</v>
      </c>
      <c r="L98" s="11">
        <f t="shared" si="7"/>
        <v>-5.0349701941804881E-2</v>
      </c>
      <c r="M98" s="16">
        <f t="shared" si="8"/>
        <v>33886</v>
      </c>
      <c r="N98" s="16">
        <f t="shared" si="9"/>
        <v>1</v>
      </c>
      <c r="O98" s="7" t="str">
        <f t="shared" si="5"/>
        <v>May</v>
      </c>
      <c r="P98" t="str">
        <f t="shared" si="6"/>
        <v>2023</v>
      </c>
    </row>
    <row r="99" spans="1:16" x14ac:dyDescent="0.3">
      <c r="A99" t="s">
        <v>131</v>
      </c>
      <c r="B99" s="6">
        <v>45330</v>
      </c>
      <c r="C99" t="s">
        <v>2256</v>
      </c>
      <c r="D99" t="s">
        <v>2269</v>
      </c>
      <c r="E99" t="s">
        <v>25</v>
      </c>
      <c r="F99" t="s">
        <v>46</v>
      </c>
      <c r="G99">
        <v>15074</v>
      </c>
      <c r="H99">
        <v>5123.3500000000004</v>
      </c>
      <c r="I99">
        <v>9</v>
      </c>
      <c r="J99" t="s">
        <v>35</v>
      </c>
      <c r="K99" s="8" t="s">
        <v>27</v>
      </c>
      <c r="L99" s="11">
        <f t="shared" si="7"/>
        <v>0.33987992569988063</v>
      </c>
      <c r="M99" s="16">
        <f t="shared" si="8"/>
        <v>0</v>
      </c>
      <c r="N99" s="16">
        <f t="shared" si="9"/>
        <v>0</v>
      </c>
      <c r="O99" s="7" t="str">
        <f t="shared" si="5"/>
        <v>Feb</v>
      </c>
      <c r="P99" t="str">
        <f t="shared" si="6"/>
        <v>2024</v>
      </c>
    </row>
    <row r="100" spans="1:16" x14ac:dyDescent="0.3">
      <c r="A100" t="s">
        <v>132</v>
      </c>
      <c r="B100" s="6">
        <v>45565</v>
      </c>
      <c r="C100" t="s">
        <v>2257</v>
      </c>
      <c r="D100" t="s">
        <v>2265</v>
      </c>
      <c r="E100" t="s">
        <v>8</v>
      </c>
      <c r="F100" t="s">
        <v>29</v>
      </c>
      <c r="G100">
        <v>48190</v>
      </c>
      <c r="H100">
        <v>12348.87</v>
      </c>
      <c r="I100">
        <v>6</v>
      </c>
      <c r="J100" t="s">
        <v>16</v>
      </c>
      <c r="K100" s="8" t="s">
        <v>27</v>
      </c>
      <c r="L100" s="11">
        <f t="shared" si="7"/>
        <v>0.25625378709275787</v>
      </c>
      <c r="M100" s="16">
        <f t="shared" si="8"/>
        <v>0</v>
      </c>
      <c r="N100" s="16">
        <f t="shared" si="9"/>
        <v>0</v>
      </c>
      <c r="O100" s="7" t="str">
        <f t="shared" si="5"/>
        <v>Sep</v>
      </c>
      <c r="P100" t="str">
        <f t="shared" si="6"/>
        <v>2024</v>
      </c>
    </row>
    <row r="101" spans="1:16" x14ac:dyDescent="0.3">
      <c r="A101" t="s">
        <v>133</v>
      </c>
      <c r="B101" s="6">
        <v>45654</v>
      </c>
      <c r="C101" t="s">
        <v>2255</v>
      </c>
      <c r="D101" t="s">
        <v>2262</v>
      </c>
      <c r="E101" t="s">
        <v>14</v>
      </c>
      <c r="F101" t="s">
        <v>51</v>
      </c>
      <c r="G101">
        <v>48183</v>
      </c>
      <c r="H101">
        <v>11216.9</v>
      </c>
      <c r="I101">
        <v>7</v>
      </c>
      <c r="J101" t="s">
        <v>16</v>
      </c>
      <c r="K101" s="8" t="s">
        <v>27</v>
      </c>
      <c r="L101" s="11">
        <f t="shared" si="7"/>
        <v>0.23279787476910943</v>
      </c>
      <c r="M101" s="16">
        <f t="shared" si="8"/>
        <v>48183</v>
      </c>
      <c r="N101" s="16">
        <f t="shared" si="9"/>
        <v>0</v>
      </c>
      <c r="O101" s="7" t="str">
        <f t="shared" si="5"/>
        <v>Dec</v>
      </c>
      <c r="P101" t="str">
        <f t="shared" si="6"/>
        <v>2024</v>
      </c>
    </row>
    <row r="102" spans="1:16" x14ac:dyDescent="0.3">
      <c r="A102" t="s">
        <v>134</v>
      </c>
      <c r="B102" s="6">
        <v>45332</v>
      </c>
      <c r="C102" t="s">
        <v>2257</v>
      </c>
      <c r="D102" t="s">
        <v>2265</v>
      </c>
      <c r="E102" t="s">
        <v>25</v>
      </c>
      <c r="F102" t="s">
        <v>46</v>
      </c>
      <c r="G102">
        <v>5867</v>
      </c>
      <c r="H102">
        <v>6.07</v>
      </c>
      <c r="I102">
        <v>1</v>
      </c>
      <c r="J102" t="s">
        <v>35</v>
      </c>
      <c r="K102" s="8" t="s">
        <v>11</v>
      </c>
      <c r="L102" s="11">
        <f t="shared" si="7"/>
        <v>1.0346003068007501E-3</v>
      </c>
      <c r="M102" s="16">
        <f t="shared" si="8"/>
        <v>0</v>
      </c>
      <c r="N102" s="16">
        <f t="shared" si="9"/>
        <v>0</v>
      </c>
      <c r="O102" s="7" t="str">
        <f t="shared" si="5"/>
        <v>Feb</v>
      </c>
      <c r="P102" t="str">
        <f t="shared" si="6"/>
        <v>2024</v>
      </c>
    </row>
    <row r="103" spans="1:16" x14ac:dyDescent="0.3">
      <c r="A103" t="s">
        <v>135</v>
      </c>
      <c r="B103" s="6">
        <v>45632</v>
      </c>
      <c r="C103" t="s">
        <v>2257</v>
      </c>
      <c r="D103" t="s">
        <v>2264</v>
      </c>
      <c r="E103" t="s">
        <v>25</v>
      </c>
      <c r="F103" t="s">
        <v>26</v>
      </c>
      <c r="G103">
        <v>20706</v>
      </c>
      <c r="H103">
        <v>6487.53</v>
      </c>
      <c r="I103">
        <v>3</v>
      </c>
      <c r="J103" t="s">
        <v>10</v>
      </c>
      <c r="K103" s="8" t="s">
        <v>11</v>
      </c>
      <c r="L103" s="11">
        <f t="shared" si="7"/>
        <v>0.31331643002028398</v>
      </c>
      <c r="M103" s="16">
        <f t="shared" si="8"/>
        <v>0</v>
      </c>
      <c r="N103" s="16">
        <f t="shared" si="9"/>
        <v>0</v>
      </c>
      <c r="O103" s="7" t="str">
        <f t="shared" si="5"/>
        <v>Dec</v>
      </c>
      <c r="P103" t="str">
        <f t="shared" si="6"/>
        <v>2024</v>
      </c>
    </row>
    <row r="104" spans="1:16" x14ac:dyDescent="0.3">
      <c r="A104" t="s">
        <v>136</v>
      </c>
      <c r="B104" s="6">
        <v>44954</v>
      </c>
      <c r="C104" t="s">
        <v>2258</v>
      </c>
      <c r="D104" t="s">
        <v>2271</v>
      </c>
      <c r="E104" t="s">
        <v>8</v>
      </c>
      <c r="F104" t="s">
        <v>9</v>
      </c>
      <c r="G104">
        <v>47104</v>
      </c>
      <c r="H104">
        <v>6043.83</v>
      </c>
      <c r="I104">
        <v>6</v>
      </c>
      <c r="J104" t="s">
        <v>35</v>
      </c>
      <c r="K104" s="8" t="s">
        <v>17</v>
      </c>
      <c r="L104" s="11">
        <f t="shared" si="7"/>
        <v>0.12830821161684783</v>
      </c>
      <c r="M104" s="16">
        <f t="shared" si="8"/>
        <v>0</v>
      </c>
      <c r="N104" s="16">
        <f t="shared" si="9"/>
        <v>0</v>
      </c>
      <c r="O104" s="7" t="str">
        <f t="shared" si="5"/>
        <v>Jan</v>
      </c>
      <c r="P104" t="str">
        <f t="shared" si="6"/>
        <v>2023</v>
      </c>
    </row>
    <row r="105" spans="1:16" x14ac:dyDescent="0.3">
      <c r="A105" t="s">
        <v>137</v>
      </c>
      <c r="B105" s="6">
        <v>45050</v>
      </c>
      <c r="C105" t="s">
        <v>2255</v>
      </c>
      <c r="D105" t="s">
        <v>2262</v>
      </c>
      <c r="E105" t="s">
        <v>19</v>
      </c>
      <c r="F105" t="s">
        <v>34</v>
      </c>
      <c r="G105">
        <v>26398</v>
      </c>
      <c r="H105">
        <v>-65.39</v>
      </c>
      <c r="I105">
        <v>4</v>
      </c>
      <c r="J105" t="s">
        <v>10</v>
      </c>
      <c r="K105" s="8" t="s">
        <v>27</v>
      </c>
      <c r="L105" s="11">
        <f t="shared" si="7"/>
        <v>-2.4770815970906889E-3</v>
      </c>
      <c r="M105" s="16">
        <f t="shared" si="8"/>
        <v>0</v>
      </c>
      <c r="N105" s="16">
        <f t="shared" si="9"/>
        <v>1</v>
      </c>
      <c r="O105" s="7" t="str">
        <f t="shared" si="5"/>
        <v>May</v>
      </c>
      <c r="P105" t="str">
        <f t="shared" si="6"/>
        <v>2023</v>
      </c>
    </row>
    <row r="106" spans="1:16" x14ac:dyDescent="0.3">
      <c r="A106" t="s">
        <v>138</v>
      </c>
      <c r="B106" s="6">
        <v>45069</v>
      </c>
      <c r="C106" t="s">
        <v>2256</v>
      </c>
      <c r="D106" t="s">
        <v>2268</v>
      </c>
      <c r="E106" t="s">
        <v>19</v>
      </c>
      <c r="F106" t="s">
        <v>34</v>
      </c>
      <c r="G106">
        <v>18755</v>
      </c>
      <c r="H106">
        <v>2716.81</v>
      </c>
      <c r="I106">
        <v>9</v>
      </c>
      <c r="J106" t="s">
        <v>35</v>
      </c>
      <c r="K106" s="8" t="s">
        <v>17</v>
      </c>
      <c r="L106" s="11">
        <f t="shared" si="7"/>
        <v>0.14485790455878433</v>
      </c>
      <c r="M106" s="16">
        <f t="shared" si="8"/>
        <v>0</v>
      </c>
      <c r="N106" s="16">
        <f t="shared" si="9"/>
        <v>0</v>
      </c>
      <c r="O106" s="7" t="str">
        <f t="shared" si="5"/>
        <v>May</v>
      </c>
      <c r="P106" t="str">
        <f t="shared" si="6"/>
        <v>2023</v>
      </c>
    </row>
    <row r="107" spans="1:16" x14ac:dyDescent="0.3">
      <c r="A107" t="s">
        <v>139</v>
      </c>
      <c r="B107" s="6">
        <v>45520</v>
      </c>
      <c r="C107" t="s">
        <v>2255</v>
      </c>
      <c r="D107" t="s">
        <v>2262</v>
      </c>
      <c r="E107" t="s">
        <v>25</v>
      </c>
      <c r="F107" t="s">
        <v>26</v>
      </c>
      <c r="G107">
        <v>5608</v>
      </c>
      <c r="H107">
        <v>1411.03</v>
      </c>
      <c r="I107">
        <v>7</v>
      </c>
      <c r="J107" t="s">
        <v>16</v>
      </c>
      <c r="K107" s="8" t="s">
        <v>11</v>
      </c>
      <c r="L107" s="11">
        <f t="shared" si="7"/>
        <v>0.25161019971469328</v>
      </c>
      <c r="M107" s="16">
        <f t="shared" si="8"/>
        <v>0</v>
      </c>
      <c r="N107" s="16">
        <f t="shared" si="9"/>
        <v>0</v>
      </c>
      <c r="O107" s="7" t="str">
        <f t="shared" si="5"/>
        <v>Aug</v>
      </c>
      <c r="P107" t="str">
        <f t="shared" si="6"/>
        <v>2024</v>
      </c>
    </row>
    <row r="108" spans="1:16" x14ac:dyDescent="0.3">
      <c r="A108" t="s">
        <v>140</v>
      </c>
      <c r="B108" s="6">
        <v>45400</v>
      </c>
      <c r="C108" t="s">
        <v>2259</v>
      </c>
      <c r="D108" t="s">
        <v>2266</v>
      </c>
      <c r="E108" t="s">
        <v>14</v>
      </c>
      <c r="F108" t="s">
        <v>51</v>
      </c>
      <c r="G108">
        <v>36705</v>
      </c>
      <c r="H108">
        <v>-5003.83</v>
      </c>
      <c r="I108">
        <v>5</v>
      </c>
      <c r="J108" t="s">
        <v>16</v>
      </c>
      <c r="K108" s="8" t="s">
        <v>27</v>
      </c>
      <c r="L108" s="11">
        <f t="shared" si="7"/>
        <v>-0.13632556872360713</v>
      </c>
      <c r="M108" s="16">
        <f t="shared" si="8"/>
        <v>36705</v>
      </c>
      <c r="N108" s="16">
        <f t="shared" si="9"/>
        <v>1</v>
      </c>
      <c r="O108" s="7" t="str">
        <f t="shared" si="5"/>
        <v>Apr</v>
      </c>
      <c r="P108" t="str">
        <f t="shared" si="6"/>
        <v>2024</v>
      </c>
    </row>
    <row r="109" spans="1:16" x14ac:dyDescent="0.3">
      <c r="A109" t="s">
        <v>141</v>
      </c>
      <c r="B109" s="6">
        <v>45425</v>
      </c>
      <c r="C109" t="s">
        <v>2259</v>
      </c>
      <c r="D109" t="s">
        <v>2267</v>
      </c>
      <c r="E109" t="s">
        <v>8</v>
      </c>
      <c r="F109" t="s">
        <v>9</v>
      </c>
      <c r="G109">
        <v>33776</v>
      </c>
      <c r="H109">
        <v>9838.2199999999993</v>
      </c>
      <c r="I109">
        <v>6</v>
      </c>
      <c r="J109" t="s">
        <v>35</v>
      </c>
      <c r="K109" s="8" t="s">
        <v>17</v>
      </c>
      <c r="L109" s="11">
        <f t="shared" si="7"/>
        <v>0.29127842254855518</v>
      </c>
      <c r="M109" s="16">
        <f t="shared" si="8"/>
        <v>0</v>
      </c>
      <c r="N109" s="16">
        <f t="shared" si="9"/>
        <v>0</v>
      </c>
      <c r="O109" s="7" t="str">
        <f t="shared" si="5"/>
        <v>May</v>
      </c>
      <c r="P109" t="str">
        <f t="shared" si="6"/>
        <v>2024</v>
      </c>
    </row>
    <row r="110" spans="1:16" x14ac:dyDescent="0.3">
      <c r="A110" t="s">
        <v>142</v>
      </c>
      <c r="B110" s="6">
        <v>45418</v>
      </c>
      <c r="C110" t="s">
        <v>2256</v>
      </c>
      <c r="D110" t="s">
        <v>2268</v>
      </c>
      <c r="E110" t="s">
        <v>14</v>
      </c>
      <c r="F110" t="s">
        <v>15</v>
      </c>
      <c r="G110">
        <v>16102</v>
      </c>
      <c r="H110">
        <v>-755.4</v>
      </c>
      <c r="I110">
        <v>4</v>
      </c>
      <c r="J110" t="s">
        <v>10</v>
      </c>
      <c r="K110" s="8" t="s">
        <v>27</v>
      </c>
      <c r="L110" s="11">
        <f t="shared" si="7"/>
        <v>-4.6913426903490249E-2</v>
      </c>
      <c r="M110" s="16">
        <f t="shared" si="8"/>
        <v>16102</v>
      </c>
      <c r="N110" s="16">
        <f t="shared" si="9"/>
        <v>1</v>
      </c>
      <c r="O110" s="7" t="str">
        <f t="shared" si="5"/>
        <v>May</v>
      </c>
      <c r="P110" t="str">
        <f t="shared" si="6"/>
        <v>2024</v>
      </c>
    </row>
    <row r="111" spans="1:16" x14ac:dyDescent="0.3">
      <c r="A111" t="s">
        <v>143</v>
      </c>
      <c r="B111" s="6">
        <v>45354</v>
      </c>
      <c r="C111" t="s">
        <v>2257</v>
      </c>
      <c r="D111" t="s">
        <v>2265</v>
      </c>
      <c r="E111" t="s">
        <v>14</v>
      </c>
      <c r="F111" t="s">
        <v>38</v>
      </c>
      <c r="G111">
        <v>5679</v>
      </c>
      <c r="H111">
        <v>1479.68</v>
      </c>
      <c r="I111">
        <v>3</v>
      </c>
      <c r="J111" t="s">
        <v>35</v>
      </c>
      <c r="K111" s="8" t="s">
        <v>36</v>
      </c>
      <c r="L111" s="11">
        <f t="shared" si="7"/>
        <v>0.26055291424546578</v>
      </c>
      <c r="M111" s="16">
        <f t="shared" si="8"/>
        <v>5679</v>
      </c>
      <c r="N111" s="16">
        <f t="shared" si="9"/>
        <v>0</v>
      </c>
      <c r="O111" s="7" t="str">
        <f t="shared" si="5"/>
        <v>Mar</v>
      </c>
      <c r="P111" t="str">
        <f t="shared" si="6"/>
        <v>2024</v>
      </c>
    </row>
    <row r="112" spans="1:16" x14ac:dyDescent="0.3">
      <c r="A112" t="s">
        <v>144</v>
      </c>
      <c r="B112" s="6">
        <v>45578</v>
      </c>
      <c r="C112" t="s">
        <v>2259</v>
      </c>
      <c r="D112" t="s">
        <v>2266</v>
      </c>
      <c r="E112" t="s">
        <v>19</v>
      </c>
      <c r="F112" t="s">
        <v>20</v>
      </c>
      <c r="G112">
        <v>22825</v>
      </c>
      <c r="H112">
        <v>177.85</v>
      </c>
      <c r="I112">
        <v>4</v>
      </c>
      <c r="J112" t="s">
        <v>35</v>
      </c>
      <c r="K112" s="8" t="s">
        <v>11</v>
      </c>
      <c r="L112" s="11">
        <f t="shared" si="7"/>
        <v>7.7918948521358156E-3</v>
      </c>
      <c r="M112" s="16">
        <f t="shared" si="8"/>
        <v>0</v>
      </c>
      <c r="N112" s="16">
        <f t="shared" si="9"/>
        <v>0</v>
      </c>
      <c r="O112" s="7" t="str">
        <f t="shared" si="5"/>
        <v>Oct</v>
      </c>
      <c r="P112" t="str">
        <f t="shared" si="6"/>
        <v>2024</v>
      </c>
    </row>
    <row r="113" spans="1:16" x14ac:dyDescent="0.3">
      <c r="A113" t="s">
        <v>145</v>
      </c>
      <c r="B113" s="6">
        <v>44969</v>
      </c>
      <c r="C113" t="s">
        <v>2256</v>
      </c>
      <c r="D113" t="s">
        <v>2268</v>
      </c>
      <c r="E113" t="s">
        <v>8</v>
      </c>
      <c r="F113" t="s">
        <v>29</v>
      </c>
      <c r="G113">
        <v>38614</v>
      </c>
      <c r="H113">
        <v>8878.5</v>
      </c>
      <c r="I113">
        <v>7</v>
      </c>
      <c r="J113" t="s">
        <v>16</v>
      </c>
      <c r="K113" s="8" t="s">
        <v>17</v>
      </c>
      <c r="L113" s="11">
        <f t="shared" si="7"/>
        <v>0.22992955922722327</v>
      </c>
      <c r="M113" s="16">
        <f t="shared" si="8"/>
        <v>0</v>
      </c>
      <c r="N113" s="16">
        <f t="shared" si="9"/>
        <v>0</v>
      </c>
      <c r="O113" s="7" t="str">
        <f t="shared" si="5"/>
        <v>Feb</v>
      </c>
      <c r="P113" t="str">
        <f t="shared" si="6"/>
        <v>2023</v>
      </c>
    </row>
    <row r="114" spans="1:16" x14ac:dyDescent="0.3">
      <c r="A114" t="s">
        <v>146</v>
      </c>
      <c r="B114" s="6">
        <v>45535</v>
      </c>
      <c r="C114" t="s">
        <v>2258</v>
      </c>
      <c r="D114" t="s">
        <v>2271</v>
      </c>
      <c r="E114" t="s">
        <v>14</v>
      </c>
      <c r="F114" t="s">
        <v>15</v>
      </c>
      <c r="G114">
        <v>10215</v>
      </c>
      <c r="H114">
        <v>3100.56</v>
      </c>
      <c r="I114">
        <v>3</v>
      </c>
      <c r="J114" t="s">
        <v>35</v>
      </c>
      <c r="K114" s="8" t="s">
        <v>17</v>
      </c>
      <c r="L114" s="11">
        <f t="shared" si="7"/>
        <v>0.30353010279001469</v>
      </c>
      <c r="M114" s="16">
        <f t="shared" si="8"/>
        <v>10215</v>
      </c>
      <c r="N114" s="16">
        <f t="shared" si="9"/>
        <v>0</v>
      </c>
      <c r="O114" s="7" t="str">
        <f t="shared" si="5"/>
        <v>Aug</v>
      </c>
      <c r="P114" t="str">
        <f t="shared" si="6"/>
        <v>2024</v>
      </c>
    </row>
    <row r="115" spans="1:16" x14ac:dyDescent="0.3">
      <c r="A115" t="s">
        <v>147</v>
      </c>
      <c r="B115" s="6">
        <v>45609</v>
      </c>
      <c r="C115" t="s">
        <v>2256</v>
      </c>
      <c r="D115" t="s">
        <v>2269</v>
      </c>
      <c r="E115" t="s">
        <v>19</v>
      </c>
      <c r="F115" t="s">
        <v>34</v>
      </c>
      <c r="G115">
        <v>30695</v>
      </c>
      <c r="H115">
        <v>9929.77</v>
      </c>
      <c r="I115">
        <v>1</v>
      </c>
      <c r="J115" t="s">
        <v>35</v>
      </c>
      <c r="K115" s="8" t="s">
        <v>36</v>
      </c>
      <c r="L115" s="11">
        <f t="shared" si="7"/>
        <v>0.32349796383775858</v>
      </c>
      <c r="M115" s="16">
        <f t="shared" si="8"/>
        <v>0</v>
      </c>
      <c r="N115" s="16">
        <f t="shared" si="9"/>
        <v>0</v>
      </c>
      <c r="O115" s="7" t="str">
        <f t="shared" si="5"/>
        <v>Nov</v>
      </c>
      <c r="P115" t="str">
        <f t="shared" si="6"/>
        <v>2024</v>
      </c>
    </row>
    <row r="116" spans="1:16" x14ac:dyDescent="0.3">
      <c r="A116" t="s">
        <v>148</v>
      </c>
      <c r="B116" s="6">
        <v>45504</v>
      </c>
      <c r="C116" t="s">
        <v>2259</v>
      </c>
      <c r="D116" t="s">
        <v>2267</v>
      </c>
      <c r="E116" t="s">
        <v>25</v>
      </c>
      <c r="F116" t="s">
        <v>26</v>
      </c>
      <c r="G116">
        <v>49710</v>
      </c>
      <c r="H116">
        <v>13804.67</v>
      </c>
      <c r="I116">
        <v>1</v>
      </c>
      <c r="J116" t="s">
        <v>10</v>
      </c>
      <c r="K116" s="8" t="s">
        <v>36</v>
      </c>
      <c r="L116" s="11">
        <f t="shared" si="7"/>
        <v>0.27770408368537519</v>
      </c>
      <c r="M116" s="16">
        <f t="shared" si="8"/>
        <v>0</v>
      </c>
      <c r="N116" s="16">
        <f t="shared" si="9"/>
        <v>0</v>
      </c>
      <c r="O116" s="7" t="str">
        <f t="shared" si="5"/>
        <v>Jul</v>
      </c>
      <c r="P116" t="str">
        <f t="shared" si="6"/>
        <v>2024</v>
      </c>
    </row>
    <row r="117" spans="1:16" x14ac:dyDescent="0.3">
      <c r="A117" t="s">
        <v>149</v>
      </c>
      <c r="B117" s="6">
        <v>44968</v>
      </c>
      <c r="C117" t="s">
        <v>2259</v>
      </c>
      <c r="D117" t="s">
        <v>2267</v>
      </c>
      <c r="E117" t="s">
        <v>8</v>
      </c>
      <c r="F117" t="s">
        <v>29</v>
      </c>
      <c r="G117">
        <v>27764</v>
      </c>
      <c r="H117">
        <v>6978.52</v>
      </c>
      <c r="I117">
        <v>10</v>
      </c>
      <c r="J117" t="s">
        <v>10</v>
      </c>
      <c r="K117" s="8" t="s">
        <v>17</v>
      </c>
      <c r="L117" s="11">
        <f t="shared" si="7"/>
        <v>0.25135139028958364</v>
      </c>
      <c r="M117" s="16">
        <f t="shared" si="8"/>
        <v>0</v>
      </c>
      <c r="N117" s="16">
        <f t="shared" si="9"/>
        <v>0</v>
      </c>
      <c r="O117" s="7" t="str">
        <f t="shared" si="5"/>
        <v>Feb</v>
      </c>
      <c r="P117" t="str">
        <f t="shared" si="6"/>
        <v>2023</v>
      </c>
    </row>
    <row r="118" spans="1:16" x14ac:dyDescent="0.3">
      <c r="A118" t="s">
        <v>150</v>
      </c>
      <c r="B118" s="6">
        <v>45537</v>
      </c>
      <c r="C118" t="s">
        <v>2256</v>
      </c>
      <c r="D118" t="s">
        <v>2268</v>
      </c>
      <c r="E118" t="s">
        <v>25</v>
      </c>
      <c r="F118" t="s">
        <v>46</v>
      </c>
      <c r="G118">
        <v>39976</v>
      </c>
      <c r="H118">
        <v>3115.03</v>
      </c>
      <c r="I118">
        <v>7</v>
      </c>
      <c r="J118" t="s">
        <v>16</v>
      </c>
      <c r="K118" s="8" t="s">
        <v>27</v>
      </c>
      <c r="L118" s="11">
        <f t="shared" si="7"/>
        <v>7.7922503502101267E-2</v>
      </c>
      <c r="M118" s="16">
        <f t="shared" si="8"/>
        <v>0</v>
      </c>
      <c r="N118" s="16">
        <f t="shared" si="9"/>
        <v>0</v>
      </c>
      <c r="O118" s="7" t="str">
        <f t="shared" si="5"/>
        <v>Sep</v>
      </c>
      <c r="P118" t="str">
        <f t="shared" si="6"/>
        <v>2024</v>
      </c>
    </row>
    <row r="119" spans="1:16" x14ac:dyDescent="0.3">
      <c r="A119" t="s">
        <v>151</v>
      </c>
      <c r="B119" s="6">
        <v>45502</v>
      </c>
      <c r="C119" t="s">
        <v>2256</v>
      </c>
      <c r="D119" t="s">
        <v>2268</v>
      </c>
      <c r="E119" t="s">
        <v>8</v>
      </c>
      <c r="F119" t="s">
        <v>29</v>
      </c>
      <c r="G119">
        <v>16031</v>
      </c>
      <c r="H119">
        <v>2744.75</v>
      </c>
      <c r="I119">
        <v>8</v>
      </c>
      <c r="J119" t="s">
        <v>10</v>
      </c>
      <c r="K119" s="8" t="s">
        <v>36</v>
      </c>
      <c r="L119" s="11">
        <f t="shared" si="7"/>
        <v>0.17121514565529286</v>
      </c>
      <c r="M119" s="16">
        <f t="shared" si="8"/>
        <v>0</v>
      </c>
      <c r="N119" s="16">
        <f t="shared" si="9"/>
        <v>0</v>
      </c>
      <c r="O119" s="7" t="str">
        <f t="shared" si="5"/>
        <v>Jul</v>
      </c>
      <c r="P119" t="str">
        <f t="shared" si="6"/>
        <v>2024</v>
      </c>
    </row>
    <row r="120" spans="1:16" x14ac:dyDescent="0.3">
      <c r="A120" t="s">
        <v>152</v>
      </c>
      <c r="B120" s="6">
        <v>45424</v>
      </c>
      <c r="C120" t="s">
        <v>2258</v>
      </c>
      <c r="D120" t="s">
        <v>2270</v>
      </c>
      <c r="E120" t="s">
        <v>25</v>
      </c>
      <c r="F120" t="s">
        <v>53</v>
      </c>
      <c r="G120">
        <v>39309</v>
      </c>
      <c r="H120">
        <v>-625.41999999999996</v>
      </c>
      <c r="I120">
        <v>2</v>
      </c>
      <c r="J120" t="s">
        <v>35</v>
      </c>
      <c r="K120" s="8" t="s">
        <v>17</v>
      </c>
      <c r="L120" s="11">
        <f t="shared" si="7"/>
        <v>-1.5910351319036353E-2</v>
      </c>
      <c r="M120" s="16">
        <f t="shared" si="8"/>
        <v>0</v>
      </c>
      <c r="N120" s="16">
        <f t="shared" si="9"/>
        <v>1</v>
      </c>
      <c r="O120" s="7" t="str">
        <f t="shared" si="5"/>
        <v>May</v>
      </c>
      <c r="P120" t="str">
        <f t="shared" si="6"/>
        <v>2024</v>
      </c>
    </row>
    <row r="121" spans="1:16" x14ac:dyDescent="0.3">
      <c r="A121" t="s">
        <v>153</v>
      </c>
      <c r="B121" s="6">
        <v>45524</v>
      </c>
      <c r="C121" t="s">
        <v>2256</v>
      </c>
      <c r="D121" t="s">
        <v>2268</v>
      </c>
      <c r="E121" t="s">
        <v>14</v>
      </c>
      <c r="F121" t="s">
        <v>51</v>
      </c>
      <c r="G121">
        <v>47117</v>
      </c>
      <c r="H121">
        <v>15498.65</v>
      </c>
      <c r="I121">
        <v>10</v>
      </c>
      <c r="J121" t="s">
        <v>35</v>
      </c>
      <c r="K121" s="8" t="s">
        <v>36</v>
      </c>
      <c r="L121" s="11">
        <f t="shared" si="7"/>
        <v>0.32893966084428122</v>
      </c>
      <c r="M121" s="16">
        <f t="shared" si="8"/>
        <v>47117</v>
      </c>
      <c r="N121" s="16">
        <f t="shared" si="9"/>
        <v>0</v>
      </c>
      <c r="O121" s="7" t="str">
        <f t="shared" si="5"/>
        <v>Aug</v>
      </c>
      <c r="P121" t="str">
        <f t="shared" si="6"/>
        <v>2024</v>
      </c>
    </row>
    <row r="122" spans="1:16" x14ac:dyDescent="0.3">
      <c r="A122" t="s">
        <v>154</v>
      </c>
      <c r="B122" s="6">
        <v>45564</v>
      </c>
      <c r="C122" t="s">
        <v>2256</v>
      </c>
      <c r="D122" t="s">
        <v>2269</v>
      </c>
      <c r="E122" t="s">
        <v>8</v>
      </c>
      <c r="F122" t="s">
        <v>9</v>
      </c>
      <c r="G122">
        <v>48850</v>
      </c>
      <c r="H122">
        <v>14856.9</v>
      </c>
      <c r="I122">
        <v>2</v>
      </c>
      <c r="J122" t="s">
        <v>10</v>
      </c>
      <c r="K122" s="8" t="s">
        <v>36</v>
      </c>
      <c r="L122" s="11">
        <f t="shared" si="7"/>
        <v>0.30413306038894572</v>
      </c>
      <c r="M122" s="16">
        <f t="shared" si="8"/>
        <v>0</v>
      </c>
      <c r="N122" s="16">
        <f t="shared" si="9"/>
        <v>0</v>
      </c>
      <c r="O122" s="7" t="str">
        <f t="shared" si="5"/>
        <v>Sep</v>
      </c>
      <c r="P122" t="str">
        <f t="shared" si="6"/>
        <v>2024</v>
      </c>
    </row>
    <row r="123" spans="1:16" x14ac:dyDescent="0.3">
      <c r="A123" t="s">
        <v>155</v>
      </c>
      <c r="B123" s="6">
        <v>45553</v>
      </c>
      <c r="C123" t="s">
        <v>2259</v>
      </c>
      <c r="D123" t="s">
        <v>2267</v>
      </c>
      <c r="E123" t="s">
        <v>14</v>
      </c>
      <c r="F123" t="s">
        <v>51</v>
      </c>
      <c r="G123">
        <v>33104</v>
      </c>
      <c r="H123">
        <v>8846.7000000000007</v>
      </c>
      <c r="I123">
        <v>1</v>
      </c>
      <c r="J123" t="s">
        <v>10</v>
      </c>
      <c r="K123" s="8" t="s">
        <v>17</v>
      </c>
      <c r="L123" s="11">
        <f t="shared" si="7"/>
        <v>0.26723960850652489</v>
      </c>
      <c r="M123" s="16">
        <f t="shared" si="8"/>
        <v>33104</v>
      </c>
      <c r="N123" s="16">
        <f t="shared" si="9"/>
        <v>0</v>
      </c>
      <c r="O123" s="7" t="str">
        <f t="shared" si="5"/>
        <v>Sep</v>
      </c>
      <c r="P123" t="str">
        <f t="shared" si="6"/>
        <v>2024</v>
      </c>
    </row>
    <row r="124" spans="1:16" x14ac:dyDescent="0.3">
      <c r="A124" t="s">
        <v>156</v>
      </c>
      <c r="B124" s="6">
        <v>45479</v>
      </c>
      <c r="C124" t="s">
        <v>2256</v>
      </c>
      <c r="D124" t="s">
        <v>2269</v>
      </c>
      <c r="E124" t="s">
        <v>8</v>
      </c>
      <c r="F124" t="s">
        <v>31</v>
      </c>
      <c r="G124">
        <v>48215</v>
      </c>
      <c r="H124">
        <v>6007.66</v>
      </c>
      <c r="I124">
        <v>1</v>
      </c>
      <c r="J124" t="s">
        <v>35</v>
      </c>
      <c r="K124" s="8" t="s">
        <v>27</v>
      </c>
      <c r="L124" s="11">
        <f t="shared" si="7"/>
        <v>0.12460147257077672</v>
      </c>
      <c r="M124" s="16">
        <f t="shared" si="8"/>
        <v>0</v>
      </c>
      <c r="N124" s="16">
        <f t="shared" si="9"/>
        <v>0</v>
      </c>
      <c r="O124" s="7" t="str">
        <f t="shared" si="5"/>
        <v>Jul</v>
      </c>
      <c r="P124" t="str">
        <f t="shared" si="6"/>
        <v>2024</v>
      </c>
    </row>
    <row r="125" spans="1:16" x14ac:dyDescent="0.3">
      <c r="A125" t="s">
        <v>157</v>
      </c>
      <c r="B125" s="6">
        <v>45337</v>
      </c>
      <c r="C125" t="s">
        <v>2255</v>
      </c>
      <c r="D125" t="s">
        <v>2262</v>
      </c>
      <c r="E125" t="s">
        <v>25</v>
      </c>
      <c r="F125" t="s">
        <v>53</v>
      </c>
      <c r="G125">
        <v>5562</v>
      </c>
      <c r="H125">
        <v>1112.3599999999999</v>
      </c>
      <c r="I125">
        <v>9</v>
      </c>
      <c r="J125" t="s">
        <v>35</v>
      </c>
      <c r="K125" s="8" t="s">
        <v>27</v>
      </c>
      <c r="L125" s="11">
        <f t="shared" si="7"/>
        <v>0.19999280834232289</v>
      </c>
      <c r="M125" s="16">
        <f t="shared" si="8"/>
        <v>0</v>
      </c>
      <c r="N125" s="16">
        <f t="shared" si="9"/>
        <v>0</v>
      </c>
      <c r="O125" s="7" t="str">
        <f t="shared" si="5"/>
        <v>Feb</v>
      </c>
      <c r="P125" t="str">
        <f t="shared" si="6"/>
        <v>2024</v>
      </c>
    </row>
    <row r="126" spans="1:16" x14ac:dyDescent="0.3">
      <c r="A126" t="s">
        <v>158</v>
      </c>
      <c r="B126" s="6">
        <v>45143</v>
      </c>
      <c r="C126" t="s">
        <v>2257</v>
      </c>
      <c r="D126" t="s">
        <v>2265</v>
      </c>
      <c r="E126" t="s">
        <v>25</v>
      </c>
      <c r="F126" t="s">
        <v>46</v>
      </c>
      <c r="G126">
        <v>7429</v>
      </c>
      <c r="H126">
        <v>2528.6799999999998</v>
      </c>
      <c r="I126">
        <v>7</v>
      </c>
      <c r="J126" t="s">
        <v>16</v>
      </c>
      <c r="K126" s="8" t="s">
        <v>17</v>
      </c>
      <c r="L126" s="11">
        <f t="shared" si="7"/>
        <v>0.34037959348499125</v>
      </c>
      <c r="M126" s="16">
        <f t="shared" si="8"/>
        <v>0</v>
      </c>
      <c r="N126" s="16">
        <f t="shared" si="9"/>
        <v>0</v>
      </c>
      <c r="O126" s="7" t="str">
        <f t="shared" si="5"/>
        <v>Aug</v>
      </c>
      <c r="P126" t="str">
        <f t="shared" si="6"/>
        <v>2023</v>
      </c>
    </row>
    <row r="127" spans="1:16" x14ac:dyDescent="0.3">
      <c r="A127" t="s">
        <v>159</v>
      </c>
      <c r="B127" s="6">
        <v>45109</v>
      </c>
      <c r="C127" t="s">
        <v>2257</v>
      </c>
      <c r="D127" t="s">
        <v>2265</v>
      </c>
      <c r="E127" t="s">
        <v>14</v>
      </c>
      <c r="F127" t="s">
        <v>38</v>
      </c>
      <c r="G127">
        <v>38626</v>
      </c>
      <c r="H127">
        <v>-4636.8900000000003</v>
      </c>
      <c r="I127">
        <v>2</v>
      </c>
      <c r="J127" t="s">
        <v>35</v>
      </c>
      <c r="K127" s="8" t="s">
        <v>27</v>
      </c>
      <c r="L127" s="11">
        <f t="shared" si="7"/>
        <v>-0.12004582405633513</v>
      </c>
      <c r="M127" s="16">
        <f t="shared" si="8"/>
        <v>38626</v>
      </c>
      <c r="N127" s="16">
        <f t="shared" si="9"/>
        <v>1</v>
      </c>
      <c r="O127" s="7" t="str">
        <f t="shared" si="5"/>
        <v>Jul</v>
      </c>
      <c r="P127" t="str">
        <f t="shared" si="6"/>
        <v>2023</v>
      </c>
    </row>
    <row r="128" spans="1:16" x14ac:dyDescent="0.3">
      <c r="A128" t="s">
        <v>160</v>
      </c>
      <c r="B128" s="6">
        <v>45113</v>
      </c>
      <c r="C128" t="s">
        <v>2258</v>
      </c>
      <c r="D128" t="s">
        <v>2271</v>
      </c>
      <c r="E128" t="s">
        <v>8</v>
      </c>
      <c r="F128" t="s">
        <v>31</v>
      </c>
      <c r="G128">
        <v>7789</v>
      </c>
      <c r="H128">
        <v>1555.55</v>
      </c>
      <c r="I128">
        <v>1</v>
      </c>
      <c r="J128" t="s">
        <v>10</v>
      </c>
      <c r="K128" s="8" t="s">
        <v>36</v>
      </c>
      <c r="L128" s="11">
        <f t="shared" si="7"/>
        <v>0.19971113108229555</v>
      </c>
      <c r="M128" s="16">
        <f t="shared" si="8"/>
        <v>0</v>
      </c>
      <c r="N128" s="16">
        <f t="shared" si="9"/>
        <v>0</v>
      </c>
      <c r="O128" s="7" t="str">
        <f t="shared" si="5"/>
        <v>Jul</v>
      </c>
      <c r="P128" t="str">
        <f t="shared" si="6"/>
        <v>2023</v>
      </c>
    </row>
    <row r="129" spans="1:16" x14ac:dyDescent="0.3">
      <c r="A129" t="s">
        <v>161</v>
      </c>
      <c r="B129" s="6">
        <v>44973</v>
      </c>
      <c r="C129" t="s">
        <v>2258</v>
      </c>
      <c r="D129" t="s">
        <v>2271</v>
      </c>
      <c r="E129" t="s">
        <v>25</v>
      </c>
      <c r="F129" t="s">
        <v>26</v>
      </c>
      <c r="G129">
        <v>27476</v>
      </c>
      <c r="H129">
        <v>-1844.94</v>
      </c>
      <c r="I129">
        <v>4</v>
      </c>
      <c r="J129" t="s">
        <v>35</v>
      </c>
      <c r="K129" s="8" t="s">
        <v>36</v>
      </c>
      <c r="L129" s="11">
        <f t="shared" si="7"/>
        <v>-6.7147328577667781E-2</v>
      </c>
      <c r="M129" s="16">
        <f t="shared" si="8"/>
        <v>0</v>
      </c>
      <c r="N129" s="16">
        <f t="shared" si="9"/>
        <v>1</v>
      </c>
      <c r="O129" s="7" t="str">
        <f t="shared" si="5"/>
        <v>Feb</v>
      </c>
      <c r="P129" t="str">
        <f t="shared" si="6"/>
        <v>2023</v>
      </c>
    </row>
    <row r="130" spans="1:16" x14ac:dyDescent="0.3">
      <c r="A130" t="s">
        <v>162</v>
      </c>
      <c r="B130" s="6">
        <v>45587</v>
      </c>
      <c r="C130" t="s">
        <v>2259</v>
      </c>
      <c r="D130" t="s">
        <v>2267</v>
      </c>
      <c r="E130" t="s">
        <v>19</v>
      </c>
      <c r="F130" t="s">
        <v>20</v>
      </c>
      <c r="G130">
        <v>22338</v>
      </c>
      <c r="H130">
        <v>264.18</v>
      </c>
      <c r="I130">
        <v>4</v>
      </c>
      <c r="J130" t="s">
        <v>35</v>
      </c>
      <c r="K130" s="8" t="s">
        <v>11</v>
      </c>
      <c r="L130" s="11">
        <f t="shared" si="7"/>
        <v>1.1826484018264841E-2</v>
      </c>
      <c r="M130" s="16">
        <f t="shared" si="8"/>
        <v>0</v>
      </c>
      <c r="N130" s="16">
        <f t="shared" si="9"/>
        <v>0</v>
      </c>
      <c r="O130" s="7" t="str">
        <f t="shared" ref="O130:O193" si="10">TEXT(B130,"MMM")</f>
        <v>Oct</v>
      </c>
      <c r="P130" t="str">
        <f t="shared" ref="P130:P193" si="11">TEXT(B130,"YYYY")</f>
        <v>2024</v>
      </c>
    </row>
    <row r="131" spans="1:16" x14ac:dyDescent="0.3">
      <c r="A131" t="s">
        <v>163</v>
      </c>
      <c r="B131" s="6">
        <v>45180</v>
      </c>
      <c r="C131" t="s">
        <v>2259</v>
      </c>
      <c r="D131" t="s">
        <v>2266</v>
      </c>
      <c r="E131" t="s">
        <v>25</v>
      </c>
      <c r="F131" t="s">
        <v>26</v>
      </c>
      <c r="G131">
        <v>2265</v>
      </c>
      <c r="H131">
        <v>284.89</v>
      </c>
      <c r="I131">
        <v>3</v>
      </c>
      <c r="J131" t="s">
        <v>16</v>
      </c>
      <c r="K131" s="8" t="s">
        <v>27</v>
      </c>
      <c r="L131" s="11">
        <f t="shared" ref="L131:L194" si="12">H131/G131</f>
        <v>0.1257792494481236</v>
      </c>
      <c r="M131" s="16">
        <f t="shared" ref="M131:M194" si="13">IF(E131="Clothing",G131,0)</f>
        <v>0</v>
      </c>
      <c r="N131" s="16">
        <f t="shared" ref="N131:N194" si="14">IF(H131&lt;0,1,0)</f>
        <v>0</v>
      </c>
      <c r="O131" s="7" t="str">
        <f t="shared" si="10"/>
        <v>Sep</v>
      </c>
      <c r="P131" t="str">
        <f t="shared" si="11"/>
        <v>2023</v>
      </c>
    </row>
    <row r="132" spans="1:16" x14ac:dyDescent="0.3">
      <c r="A132" t="s">
        <v>164</v>
      </c>
      <c r="B132" s="6">
        <v>45437</v>
      </c>
      <c r="C132" t="s">
        <v>2257</v>
      </c>
      <c r="D132" t="s">
        <v>2265</v>
      </c>
      <c r="E132" t="s">
        <v>25</v>
      </c>
      <c r="F132" t="s">
        <v>53</v>
      </c>
      <c r="G132">
        <v>24567</v>
      </c>
      <c r="H132">
        <v>3141.05</v>
      </c>
      <c r="I132">
        <v>9</v>
      </c>
      <c r="J132" t="s">
        <v>35</v>
      </c>
      <c r="K132" s="8" t="s">
        <v>27</v>
      </c>
      <c r="L132" s="11">
        <f t="shared" si="12"/>
        <v>0.12785647413196566</v>
      </c>
      <c r="M132" s="16">
        <f t="shared" si="13"/>
        <v>0</v>
      </c>
      <c r="N132" s="16">
        <f t="shared" si="14"/>
        <v>0</v>
      </c>
      <c r="O132" s="7" t="str">
        <f t="shared" si="10"/>
        <v>May</v>
      </c>
      <c r="P132" t="str">
        <f t="shared" si="11"/>
        <v>2024</v>
      </c>
    </row>
    <row r="133" spans="1:16" x14ac:dyDescent="0.3">
      <c r="A133" t="s">
        <v>165</v>
      </c>
      <c r="B133" s="6">
        <v>45588</v>
      </c>
      <c r="C133" t="s">
        <v>2256</v>
      </c>
      <c r="D133" t="s">
        <v>2269</v>
      </c>
      <c r="E133" t="s">
        <v>8</v>
      </c>
      <c r="F133" t="s">
        <v>31</v>
      </c>
      <c r="G133">
        <v>24920</v>
      </c>
      <c r="H133">
        <v>-2453.27</v>
      </c>
      <c r="I133">
        <v>6</v>
      </c>
      <c r="J133" t="s">
        <v>35</v>
      </c>
      <c r="K133" s="8" t="s">
        <v>36</v>
      </c>
      <c r="L133" s="11">
        <f t="shared" si="12"/>
        <v>-9.8445826645264842E-2</v>
      </c>
      <c r="M133" s="16">
        <f t="shared" si="13"/>
        <v>0</v>
      </c>
      <c r="N133" s="16">
        <f t="shared" si="14"/>
        <v>1</v>
      </c>
      <c r="O133" s="7" t="str">
        <f t="shared" si="10"/>
        <v>Oct</v>
      </c>
      <c r="P133" t="str">
        <f t="shared" si="11"/>
        <v>2024</v>
      </c>
    </row>
    <row r="134" spans="1:16" x14ac:dyDescent="0.3">
      <c r="A134" t="s">
        <v>166</v>
      </c>
      <c r="B134" s="6">
        <v>45507</v>
      </c>
      <c r="C134" t="s">
        <v>2259</v>
      </c>
      <c r="D134" t="s">
        <v>2267</v>
      </c>
      <c r="E134" t="s">
        <v>25</v>
      </c>
      <c r="F134" t="s">
        <v>26</v>
      </c>
      <c r="G134">
        <v>26295</v>
      </c>
      <c r="H134">
        <v>3982.61</v>
      </c>
      <c r="I134">
        <v>8</v>
      </c>
      <c r="J134" t="s">
        <v>16</v>
      </c>
      <c r="K134" s="8" t="s">
        <v>36</v>
      </c>
      <c r="L134" s="11">
        <f t="shared" si="12"/>
        <v>0.15145883247765735</v>
      </c>
      <c r="M134" s="16">
        <f t="shared" si="13"/>
        <v>0</v>
      </c>
      <c r="N134" s="16">
        <f t="shared" si="14"/>
        <v>0</v>
      </c>
      <c r="O134" s="7" t="str">
        <f t="shared" si="10"/>
        <v>Aug</v>
      </c>
      <c r="P134" t="str">
        <f t="shared" si="11"/>
        <v>2024</v>
      </c>
    </row>
    <row r="135" spans="1:16" x14ac:dyDescent="0.3">
      <c r="A135" t="s">
        <v>167</v>
      </c>
      <c r="B135" s="6">
        <v>45620</v>
      </c>
      <c r="C135" t="s">
        <v>2255</v>
      </c>
      <c r="D135" t="s">
        <v>2262</v>
      </c>
      <c r="E135" t="s">
        <v>25</v>
      </c>
      <c r="F135" t="s">
        <v>53</v>
      </c>
      <c r="G135">
        <v>25804</v>
      </c>
      <c r="H135">
        <v>-4670.99</v>
      </c>
      <c r="I135">
        <v>7</v>
      </c>
      <c r="J135" t="s">
        <v>16</v>
      </c>
      <c r="K135" s="8" t="s">
        <v>36</v>
      </c>
      <c r="L135" s="11">
        <f t="shared" si="12"/>
        <v>-0.18101805921562547</v>
      </c>
      <c r="M135" s="16">
        <f t="shared" si="13"/>
        <v>0</v>
      </c>
      <c r="N135" s="16">
        <f t="shared" si="14"/>
        <v>1</v>
      </c>
      <c r="O135" s="7" t="str">
        <f t="shared" si="10"/>
        <v>Nov</v>
      </c>
      <c r="P135" t="str">
        <f t="shared" si="11"/>
        <v>2024</v>
      </c>
    </row>
    <row r="136" spans="1:16" x14ac:dyDescent="0.3">
      <c r="A136" t="s">
        <v>168</v>
      </c>
      <c r="B136" s="6">
        <v>45218</v>
      </c>
      <c r="C136" t="s">
        <v>2258</v>
      </c>
      <c r="D136" t="s">
        <v>2270</v>
      </c>
      <c r="E136" t="s">
        <v>25</v>
      </c>
      <c r="F136" t="s">
        <v>26</v>
      </c>
      <c r="G136">
        <v>35606</v>
      </c>
      <c r="H136">
        <v>8966.07</v>
      </c>
      <c r="I136">
        <v>1</v>
      </c>
      <c r="J136" t="s">
        <v>10</v>
      </c>
      <c r="K136" s="8" t="s">
        <v>11</v>
      </c>
      <c r="L136" s="11">
        <f t="shared" si="12"/>
        <v>0.25181345840588665</v>
      </c>
      <c r="M136" s="16">
        <f t="shared" si="13"/>
        <v>0</v>
      </c>
      <c r="N136" s="16">
        <f t="shared" si="14"/>
        <v>0</v>
      </c>
      <c r="O136" s="7" t="str">
        <f t="shared" si="10"/>
        <v>Oct</v>
      </c>
      <c r="P136" t="str">
        <f t="shared" si="11"/>
        <v>2023</v>
      </c>
    </row>
    <row r="137" spans="1:16" x14ac:dyDescent="0.3">
      <c r="A137" t="s">
        <v>169</v>
      </c>
      <c r="B137" s="6">
        <v>45166</v>
      </c>
      <c r="C137" t="s">
        <v>2255</v>
      </c>
      <c r="D137" t="s">
        <v>2262</v>
      </c>
      <c r="E137" t="s">
        <v>8</v>
      </c>
      <c r="F137" t="s">
        <v>29</v>
      </c>
      <c r="G137">
        <v>42983</v>
      </c>
      <c r="H137">
        <v>6642.77</v>
      </c>
      <c r="I137">
        <v>3</v>
      </c>
      <c r="J137" t="s">
        <v>16</v>
      </c>
      <c r="K137" s="8" t="s">
        <v>36</v>
      </c>
      <c r="L137" s="11">
        <f t="shared" si="12"/>
        <v>0.15454412209478166</v>
      </c>
      <c r="M137" s="16">
        <f t="shared" si="13"/>
        <v>0</v>
      </c>
      <c r="N137" s="16">
        <f t="shared" si="14"/>
        <v>0</v>
      </c>
      <c r="O137" s="7" t="str">
        <f t="shared" si="10"/>
        <v>Aug</v>
      </c>
      <c r="P137" t="str">
        <f t="shared" si="11"/>
        <v>2023</v>
      </c>
    </row>
    <row r="138" spans="1:16" x14ac:dyDescent="0.3">
      <c r="A138" t="s">
        <v>170</v>
      </c>
      <c r="B138" s="6">
        <v>45507</v>
      </c>
      <c r="C138" t="s">
        <v>2259</v>
      </c>
      <c r="D138" t="s">
        <v>2266</v>
      </c>
      <c r="E138" t="s">
        <v>14</v>
      </c>
      <c r="F138" t="s">
        <v>15</v>
      </c>
      <c r="G138">
        <v>2399</v>
      </c>
      <c r="H138">
        <v>-385.61</v>
      </c>
      <c r="I138">
        <v>4</v>
      </c>
      <c r="J138" t="s">
        <v>16</v>
      </c>
      <c r="K138" s="8" t="s">
        <v>11</v>
      </c>
      <c r="L138" s="11">
        <f t="shared" si="12"/>
        <v>-0.16073780741975824</v>
      </c>
      <c r="M138" s="16">
        <f t="shared" si="13"/>
        <v>2399</v>
      </c>
      <c r="N138" s="16">
        <f t="shared" si="14"/>
        <v>1</v>
      </c>
      <c r="O138" s="7" t="str">
        <f t="shared" si="10"/>
        <v>Aug</v>
      </c>
      <c r="P138" t="str">
        <f t="shared" si="11"/>
        <v>2024</v>
      </c>
    </row>
    <row r="139" spans="1:16" x14ac:dyDescent="0.3">
      <c r="A139" t="s">
        <v>171</v>
      </c>
      <c r="B139" s="6">
        <v>45355</v>
      </c>
      <c r="C139" t="s">
        <v>2258</v>
      </c>
      <c r="D139" t="s">
        <v>2270</v>
      </c>
      <c r="E139" t="s">
        <v>19</v>
      </c>
      <c r="F139" t="s">
        <v>20</v>
      </c>
      <c r="G139">
        <v>44730</v>
      </c>
      <c r="H139">
        <v>10522.75</v>
      </c>
      <c r="I139">
        <v>8</v>
      </c>
      <c r="J139" t="s">
        <v>16</v>
      </c>
      <c r="K139" s="8" t="s">
        <v>36</v>
      </c>
      <c r="L139" s="11">
        <f t="shared" si="12"/>
        <v>0.23525039123630673</v>
      </c>
      <c r="M139" s="16">
        <f t="shared" si="13"/>
        <v>0</v>
      </c>
      <c r="N139" s="16">
        <f t="shared" si="14"/>
        <v>0</v>
      </c>
      <c r="O139" s="7" t="str">
        <f t="shared" si="10"/>
        <v>Mar</v>
      </c>
      <c r="P139" t="str">
        <f t="shared" si="11"/>
        <v>2024</v>
      </c>
    </row>
    <row r="140" spans="1:16" x14ac:dyDescent="0.3">
      <c r="A140" t="s">
        <v>172</v>
      </c>
      <c r="B140" s="6">
        <v>45647</v>
      </c>
      <c r="C140" t="s">
        <v>2259</v>
      </c>
      <c r="D140" t="s">
        <v>2266</v>
      </c>
      <c r="E140" t="s">
        <v>19</v>
      </c>
      <c r="F140" t="s">
        <v>34</v>
      </c>
      <c r="G140">
        <v>44440</v>
      </c>
      <c r="H140">
        <v>-2073.7199999999998</v>
      </c>
      <c r="I140">
        <v>8</v>
      </c>
      <c r="J140" t="s">
        <v>16</v>
      </c>
      <c r="K140" s="8" t="s">
        <v>17</v>
      </c>
      <c r="L140" s="11">
        <f t="shared" si="12"/>
        <v>-4.6663366336633656E-2</v>
      </c>
      <c r="M140" s="16">
        <f t="shared" si="13"/>
        <v>0</v>
      </c>
      <c r="N140" s="16">
        <f t="shared" si="14"/>
        <v>1</v>
      </c>
      <c r="O140" s="7" t="str">
        <f t="shared" si="10"/>
        <v>Dec</v>
      </c>
      <c r="P140" t="str">
        <f t="shared" si="11"/>
        <v>2024</v>
      </c>
    </row>
    <row r="141" spans="1:16" x14ac:dyDescent="0.3">
      <c r="A141" t="s">
        <v>173</v>
      </c>
      <c r="B141" s="6">
        <v>45270</v>
      </c>
      <c r="C141" t="s">
        <v>2258</v>
      </c>
      <c r="D141" t="s">
        <v>2271</v>
      </c>
      <c r="E141" t="s">
        <v>8</v>
      </c>
      <c r="F141" t="s">
        <v>29</v>
      </c>
      <c r="G141">
        <v>34560</v>
      </c>
      <c r="H141">
        <v>11500.08</v>
      </c>
      <c r="I141">
        <v>9</v>
      </c>
      <c r="J141" t="s">
        <v>35</v>
      </c>
      <c r="K141" s="8" t="s">
        <v>11</v>
      </c>
      <c r="L141" s="11">
        <f t="shared" si="12"/>
        <v>0.33275694444444442</v>
      </c>
      <c r="M141" s="16">
        <f t="shared" si="13"/>
        <v>0</v>
      </c>
      <c r="N141" s="16">
        <f t="shared" si="14"/>
        <v>0</v>
      </c>
      <c r="O141" s="7" t="str">
        <f t="shared" si="10"/>
        <v>Dec</v>
      </c>
      <c r="P141" t="str">
        <f t="shared" si="11"/>
        <v>2023</v>
      </c>
    </row>
    <row r="142" spans="1:16" x14ac:dyDescent="0.3">
      <c r="A142" t="s">
        <v>174</v>
      </c>
      <c r="B142" s="6">
        <v>45064</v>
      </c>
      <c r="C142" t="s">
        <v>2258</v>
      </c>
      <c r="D142" t="s">
        <v>2270</v>
      </c>
      <c r="E142" t="s">
        <v>8</v>
      </c>
      <c r="F142" t="s">
        <v>29</v>
      </c>
      <c r="G142">
        <v>2588</v>
      </c>
      <c r="H142">
        <v>-27.17</v>
      </c>
      <c r="I142">
        <v>10</v>
      </c>
      <c r="J142" t="s">
        <v>16</v>
      </c>
      <c r="K142" s="8" t="s">
        <v>36</v>
      </c>
      <c r="L142" s="11">
        <f t="shared" si="12"/>
        <v>-1.0498454404945904E-2</v>
      </c>
      <c r="M142" s="16">
        <f t="shared" si="13"/>
        <v>0</v>
      </c>
      <c r="N142" s="16">
        <f t="shared" si="14"/>
        <v>1</v>
      </c>
      <c r="O142" s="7" t="str">
        <f t="shared" si="10"/>
        <v>May</v>
      </c>
      <c r="P142" t="str">
        <f t="shared" si="11"/>
        <v>2023</v>
      </c>
    </row>
    <row r="143" spans="1:16" x14ac:dyDescent="0.3">
      <c r="A143" t="s">
        <v>175</v>
      </c>
      <c r="B143" s="6">
        <v>45180</v>
      </c>
      <c r="C143" t="s">
        <v>2255</v>
      </c>
      <c r="D143" t="s">
        <v>2263</v>
      </c>
      <c r="E143" t="s">
        <v>19</v>
      </c>
      <c r="F143" t="s">
        <v>22</v>
      </c>
      <c r="G143">
        <v>7824</v>
      </c>
      <c r="H143">
        <v>827.46</v>
      </c>
      <c r="I143">
        <v>8</v>
      </c>
      <c r="J143" t="s">
        <v>35</v>
      </c>
      <c r="K143" s="8" t="s">
        <v>36</v>
      </c>
      <c r="L143" s="11">
        <f t="shared" si="12"/>
        <v>0.10575920245398773</v>
      </c>
      <c r="M143" s="16">
        <f t="shared" si="13"/>
        <v>0</v>
      </c>
      <c r="N143" s="16">
        <f t="shared" si="14"/>
        <v>0</v>
      </c>
      <c r="O143" s="7" t="str">
        <f t="shared" si="10"/>
        <v>Sep</v>
      </c>
      <c r="P143" t="str">
        <f t="shared" si="11"/>
        <v>2023</v>
      </c>
    </row>
    <row r="144" spans="1:16" x14ac:dyDescent="0.3">
      <c r="A144" t="s">
        <v>176</v>
      </c>
      <c r="B144" s="6">
        <v>45232</v>
      </c>
      <c r="C144" t="s">
        <v>2259</v>
      </c>
      <c r="D144" t="s">
        <v>2267</v>
      </c>
      <c r="E144" t="s">
        <v>19</v>
      </c>
      <c r="F144" t="s">
        <v>20</v>
      </c>
      <c r="G144">
        <v>35183</v>
      </c>
      <c r="H144">
        <v>-2218.63</v>
      </c>
      <c r="I144">
        <v>3</v>
      </c>
      <c r="J144" t="s">
        <v>16</v>
      </c>
      <c r="K144" s="8" t="s">
        <v>36</v>
      </c>
      <c r="L144" s="11">
        <f t="shared" si="12"/>
        <v>-6.3059716340277974E-2</v>
      </c>
      <c r="M144" s="16">
        <f t="shared" si="13"/>
        <v>0</v>
      </c>
      <c r="N144" s="16">
        <f t="shared" si="14"/>
        <v>1</v>
      </c>
      <c r="O144" s="7" t="str">
        <f t="shared" si="10"/>
        <v>Nov</v>
      </c>
      <c r="P144" t="str">
        <f t="shared" si="11"/>
        <v>2023</v>
      </c>
    </row>
    <row r="145" spans="1:16" x14ac:dyDescent="0.3">
      <c r="A145" t="s">
        <v>177</v>
      </c>
      <c r="B145" s="6">
        <v>45602</v>
      </c>
      <c r="C145" t="s">
        <v>2256</v>
      </c>
      <c r="D145" t="s">
        <v>2269</v>
      </c>
      <c r="E145" t="s">
        <v>8</v>
      </c>
      <c r="F145" t="s">
        <v>31</v>
      </c>
      <c r="G145">
        <v>43847</v>
      </c>
      <c r="H145">
        <v>8980.44</v>
      </c>
      <c r="I145">
        <v>3</v>
      </c>
      <c r="J145" t="s">
        <v>35</v>
      </c>
      <c r="K145" s="8" t="s">
        <v>11</v>
      </c>
      <c r="L145" s="11">
        <f t="shared" si="12"/>
        <v>0.2048131000980683</v>
      </c>
      <c r="M145" s="16">
        <f t="shared" si="13"/>
        <v>0</v>
      </c>
      <c r="N145" s="16">
        <f t="shared" si="14"/>
        <v>0</v>
      </c>
      <c r="O145" s="7" t="str">
        <f t="shared" si="10"/>
        <v>Nov</v>
      </c>
      <c r="P145" t="str">
        <f t="shared" si="11"/>
        <v>2024</v>
      </c>
    </row>
    <row r="146" spans="1:16" x14ac:dyDescent="0.3">
      <c r="A146" t="s">
        <v>178</v>
      </c>
      <c r="B146" s="6">
        <v>45184</v>
      </c>
      <c r="C146" t="s">
        <v>2257</v>
      </c>
      <c r="D146" t="s">
        <v>2264</v>
      </c>
      <c r="E146" t="s">
        <v>25</v>
      </c>
      <c r="F146" t="s">
        <v>53</v>
      </c>
      <c r="G146">
        <v>4771</v>
      </c>
      <c r="H146">
        <v>149.63999999999999</v>
      </c>
      <c r="I146">
        <v>2</v>
      </c>
      <c r="J146" t="s">
        <v>10</v>
      </c>
      <c r="K146" s="8" t="s">
        <v>36</v>
      </c>
      <c r="L146" s="11">
        <f t="shared" si="12"/>
        <v>3.1364493816809891E-2</v>
      </c>
      <c r="M146" s="16">
        <f t="shared" si="13"/>
        <v>0</v>
      </c>
      <c r="N146" s="16">
        <f t="shared" si="14"/>
        <v>0</v>
      </c>
      <c r="O146" s="7" t="str">
        <f t="shared" si="10"/>
        <v>Sep</v>
      </c>
      <c r="P146" t="str">
        <f t="shared" si="11"/>
        <v>2023</v>
      </c>
    </row>
    <row r="147" spans="1:16" x14ac:dyDescent="0.3">
      <c r="A147" t="s">
        <v>179</v>
      </c>
      <c r="B147" s="6">
        <v>45172</v>
      </c>
      <c r="C147" t="s">
        <v>2257</v>
      </c>
      <c r="D147" t="s">
        <v>2264</v>
      </c>
      <c r="E147" t="s">
        <v>8</v>
      </c>
      <c r="F147" t="s">
        <v>9</v>
      </c>
      <c r="G147">
        <v>10105</v>
      </c>
      <c r="H147">
        <v>-1157.58</v>
      </c>
      <c r="I147">
        <v>5</v>
      </c>
      <c r="J147" t="s">
        <v>35</v>
      </c>
      <c r="K147" s="8" t="s">
        <v>17</v>
      </c>
      <c r="L147" s="11">
        <f t="shared" si="12"/>
        <v>-0.1145551707075705</v>
      </c>
      <c r="M147" s="16">
        <f t="shared" si="13"/>
        <v>0</v>
      </c>
      <c r="N147" s="16">
        <f t="shared" si="14"/>
        <v>1</v>
      </c>
      <c r="O147" s="7" t="str">
        <f t="shared" si="10"/>
        <v>Sep</v>
      </c>
      <c r="P147" t="str">
        <f t="shared" si="11"/>
        <v>2023</v>
      </c>
    </row>
    <row r="148" spans="1:16" x14ac:dyDescent="0.3">
      <c r="A148" t="s">
        <v>180</v>
      </c>
      <c r="B148" s="6">
        <v>45204</v>
      </c>
      <c r="C148" t="s">
        <v>2255</v>
      </c>
      <c r="D148" t="s">
        <v>2262</v>
      </c>
      <c r="E148" t="s">
        <v>8</v>
      </c>
      <c r="F148" t="s">
        <v>29</v>
      </c>
      <c r="G148">
        <v>3065</v>
      </c>
      <c r="H148">
        <v>289.91000000000003</v>
      </c>
      <c r="I148">
        <v>9</v>
      </c>
      <c r="J148" t="s">
        <v>10</v>
      </c>
      <c r="K148" s="8" t="s">
        <v>27</v>
      </c>
      <c r="L148" s="11">
        <f t="shared" si="12"/>
        <v>9.4587275693311587E-2</v>
      </c>
      <c r="M148" s="16">
        <f t="shared" si="13"/>
        <v>0</v>
      </c>
      <c r="N148" s="16">
        <f t="shared" si="14"/>
        <v>0</v>
      </c>
      <c r="O148" s="7" t="str">
        <f t="shared" si="10"/>
        <v>Oct</v>
      </c>
      <c r="P148" t="str">
        <f t="shared" si="11"/>
        <v>2023</v>
      </c>
    </row>
    <row r="149" spans="1:16" x14ac:dyDescent="0.3">
      <c r="A149" t="s">
        <v>181</v>
      </c>
      <c r="B149" s="6">
        <v>44959</v>
      </c>
      <c r="C149" t="s">
        <v>2258</v>
      </c>
      <c r="D149" t="s">
        <v>2271</v>
      </c>
      <c r="E149" t="s">
        <v>14</v>
      </c>
      <c r="F149" t="s">
        <v>38</v>
      </c>
      <c r="G149">
        <v>20401</v>
      </c>
      <c r="H149">
        <v>366.51</v>
      </c>
      <c r="I149">
        <v>10</v>
      </c>
      <c r="J149" t="s">
        <v>35</v>
      </c>
      <c r="K149" s="8" t="s">
        <v>11</v>
      </c>
      <c r="L149" s="11">
        <f t="shared" si="12"/>
        <v>1.7965295818832411E-2</v>
      </c>
      <c r="M149" s="16">
        <f t="shared" si="13"/>
        <v>20401</v>
      </c>
      <c r="N149" s="16">
        <f t="shared" si="14"/>
        <v>0</v>
      </c>
      <c r="O149" s="7" t="str">
        <f t="shared" si="10"/>
        <v>Feb</v>
      </c>
      <c r="P149" t="str">
        <f t="shared" si="11"/>
        <v>2023</v>
      </c>
    </row>
    <row r="150" spans="1:16" x14ac:dyDescent="0.3">
      <c r="A150" t="s">
        <v>182</v>
      </c>
      <c r="B150" s="6">
        <v>45465</v>
      </c>
      <c r="C150" t="s">
        <v>2257</v>
      </c>
      <c r="D150" t="s">
        <v>2264</v>
      </c>
      <c r="E150" t="s">
        <v>19</v>
      </c>
      <c r="F150" t="s">
        <v>22</v>
      </c>
      <c r="G150">
        <v>44475</v>
      </c>
      <c r="H150">
        <v>-7276.08</v>
      </c>
      <c r="I150">
        <v>4</v>
      </c>
      <c r="J150" t="s">
        <v>16</v>
      </c>
      <c r="K150" s="8" t="s">
        <v>11</v>
      </c>
      <c r="L150" s="11">
        <f t="shared" si="12"/>
        <v>-0.16359932546374367</v>
      </c>
      <c r="M150" s="16">
        <f t="shared" si="13"/>
        <v>0</v>
      </c>
      <c r="N150" s="16">
        <f t="shared" si="14"/>
        <v>1</v>
      </c>
      <c r="O150" s="7" t="str">
        <f t="shared" si="10"/>
        <v>Jun</v>
      </c>
      <c r="P150" t="str">
        <f t="shared" si="11"/>
        <v>2024</v>
      </c>
    </row>
    <row r="151" spans="1:16" x14ac:dyDescent="0.3">
      <c r="A151" t="s">
        <v>183</v>
      </c>
      <c r="B151" s="6">
        <v>45126</v>
      </c>
      <c r="C151" t="s">
        <v>2259</v>
      </c>
      <c r="D151" t="s">
        <v>2267</v>
      </c>
      <c r="E151" t="s">
        <v>14</v>
      </c>
      <c r="F151" t="s">
        <v>15</v>
      </c>
      <c r="G151">
        <v>7183</v>
      </c>
      <c r="H151">
        <v>1220.45</v>
      </c>
      <c r="I151">
        <v>8</v>
      </c>
      <c r="J151" t="s">
        <v>16</v>
      </c>
      <c r="K151" s="8" t="s">
        <v>17</v>
      </c>
      <c r="L151" s="11">
        <f t="shared" si="12"/>
        <v>0.16990811638591119</v>
      </c>
      <c r="M151" s="16">
        <f t="shared" si="13"/>
        <v>7183</v>
      </c>
      <c r="N151" s="16">
        <f t="shared" si="14"/>
        <v>0</v>
      </c>
      <c r="O151" s="7" t="str">
        <f t="shared" si="10"/>
        <v>Jul</v>
      </c>
      <c r="P151" t="str">
        <f t="shared" si="11"/>
        <v>2023</v>
      </c>
    </row>
    <row r="152" spans="1:16" x14ac:dyDescent="0.3">
      <c r="A152" t="s">
        <v>184</v>
      </c>
      <c r="B152" s="6">
        <v>45604</v>
      </c>
      <c r="C152" t="s">
        <v>2258</v>
      </c>
      <c r="D152" t="s">
        <v>2271</v>
      </c>
      <c r="E152" t="s">
        <v>25</v>
      </c>
      <c r="F152" t="s">
        <v>26</v>
      </c>
      <c r="G152">
        <v>39201</v>
      </c>
      <c r="H152">
        <v>11007.78</v>
      </c>
      <c r="I152">
        <v>5</v>
      </c>
      <c r="J152" t="s">
        <v>10</v>
      </c>
      <c r="K152" s="8" t="s">
        <v>27</v>
      </c>
      <c r="L152" s="11">
        <f t="shared" si="12"/>
        <v>0.28080355092982323</v>
      </c>
      <c r="M152" s="16">
        <f t="shared" si="13"/>
        <v>0</v>
      </c>
      <c r="N152" s="16">
        <f t="shared" si="14"/>
        <v>0</v>
      </c>
      <c r="O152" s="7" t="str">
        <f t="shared" si="10"/>
        <v>Nov</v>
      </c>
      <c r="P152" t="str">
        <f t="shared" si="11"/>
        <v>2024</v>
      </c>
    </row>
    <row r="153" spans="1:16" x14ac:dyDescent="0.3">
      <c r="A153" t="s">
        <v>185</v>
      </c>
      <c r="B153" s="6">
        <v>45519</v>
      </c>
      <c r="C153" t="s">
        <v>2259</v>
      </c>
      <c r="D153" t="s">
        <v>2266</v>
      </c>
      <c r="E153" t="s">
        <v>14</v>
      </c>
      <c r="F153" t="s">
        <v>51</v>
      </c>
      <c r="G153">
        <v>43830</v>
      </c>
      <c r="H153">
        <v>8032.58</v>
      </c>
      <c r="I153">
        <v>10</v>
      </c>
      <c r="J153" t="s">
        <v>10</v>
      </c>
      <c r="K153" s="8" t="s">
        <v>17</v>
      </c>
      <c r="L153" s="11">
        <f t="shared" si="12"/>
        <v>0.18326671229751312</v>
      </c>
      <c r="M153" s="16">
        <f t="shared" si="13"/>
        <v>43830</v>
      </c>
      <c r="N153" s="16">
        <f t="shared" si="14"/>
        <v>0</v>
      </c>
      <c r="O153" s="7" t="str">
        <f t="shared" si="10"/>
        <v>Aug</v>
      </c>
      <c r="P153" t="str">
        <f t="shared" si="11"/>
        <v>2024</v>
      </c>
    </row>
    <row r="154" spans="1:16" x14ac:dyDescent="0.3">
      <c r="A154" t="s">
        <v>186</v>
      </c>
      <c r="B154" s="6">
        <v>45615</v>
      </c>
      <c r="C154" t="s">
        <v>2258</v>
      </c>
      <c r="D154" t="s">
        <v>2270</v>
      </c>
      <c r="E154" t="s">
        <v>19</v>
      </c>
      <c r="F154" t="s">
        <v>20</v>
      </c>
      <c r="G154">
        <v>35464</v>
      </c>
      <c r="H154">
        <v>9876.4500000000007</v>
      </c>
      <c r="I154">
        <v>5</v>
      </c>
      <c r="J154" t="s">
        <v>10</v>
      </c>
      <c r="K154" s="8" t="s">
        <v>11</v>
      </c>
      <c r="L154" s="11">
        <f t="shared" si="12"/>
        <v>0.27849227385517711</v>
      </c>
      <c r="M154" s="16">
        <f t="shared" si="13"/>
        <v>0</v>
      </c>
      <c r="N154" s="16">
        <f t="shared" si="14"/>
        <v>0</v>
      </c>
      <c r="O154" s="7" t="str">
        <f t="shared" si="10"/>
        <v>Nov</v>
      </c>
      <c r="P154" t="str">
        <f t="shared" si="11"/>
        <v>2024</v>
      </c>
    </row>
    <row r="155" spans="1:16" x14ac:dyDescent="0.3">
      <c r="A155" t="s">
        <v>187</v>
      </c>
      <c r="B155" s="6">
        <v>45551</v>
      </c>
      <c r="C155" t="s">
        <v>2259</v>
      </c>
      <c r="D155" t="s">
        <v>2266</v>
      </c>
      <c r="E155" t="s">
        <v>19</v>
      </c>
      <c r="F155" t="s">
        <v>20</v>
      </c>
      <c r="G155">
        <v>31124</v>
      </c>
      <c r="H155">
        <v>-6058.69</v>
      </c>
      <c r="I155">
        <v>6</v>
      </c>
      <c r="J155" t="s">
        <v>10</v>
      </c>
      <c r="K155" s="8" t="s">
        <v>17</v>
      </c>
      <c r="L155" s="11">
        <f t="shared" si="12"/>
        <v>-0.19466296105898984</v>
      </c>
      <c r="M155" s="16">
        <f t="shared" si="13"/>
        <v>0</v>
      </c>
      <c r="N155" s="16">
        <f t="shared" si="14"/>
        <v>1</v>
      </c>
      <c r="O155" s="7" t="str">
        <f t="shared" si="10"/>
        <v>Sep</v>
      </c>
      <c r="P155" t="str">
        <f t="shared" si="11"/>
        <v>2024</v>
      </c>
    </row>
    <row r="156" spans="1:16" x14ac:dyDescent="0.3">
      <c r="A156" t="s">
        <v>188</v>
      </c>
      <c r="B156" s="6">
        <v>45540</v>
      </c>
      <c r="C156" t="s">
        <v>2256</v>
      </c>
      <c r="D156" t="s">
        <v>2269</v>
      </c>
      <c r="E156" t="s">
        <v>14</v>
      </c>
      <c r="F156" t="s">
        <v>38</v>
      </c>
      <c r="G156">
        <v>12461</v>
      </c>
      <c r="H156">
        <v>2425.9299999999998</v>
      </c>
      <c r="I156">
        <v>4</v>
      </c>
      <c r="J156" t="s">
        <v>10</v>
      </c>
      <c r="K156" s="8" t="s">
        <v>36</v>
      </c>
      <c r="L156" s="11">
        <f t="shared" si="12"/>
        <v>0.19468180723858436</v>
      </c>
      <c r="M156" s="16">
        <f t="shared" si="13"/>
        <v>12461</v>
      </c>
      <c r="N156" s="16">
        <f t="shared" si="14"/>
        <v>0</v>
      </c>
      <c r="O156" s="7" t="str">
        <f t="shared" si="10"/>
        <v>Sep</v>
      </c>
      <c r="P156" t="str">
        <f t="shared" si="11"/>
        <v>2024</v>
      </c>
    </row>
    <row r="157" spans="1:16" x14ac:dyDescent="0.3">
      <c r="A157" t="s">
        <v>189</v>
      </c>
      <c r="B157" s="6">
        <v>45106</v>
      </c>
      <c r="C157" t="s">
        <v>2258</v>
      </c>
      <c r="D157" t="s">
        <v>2271</v>
      </c>
      <c r="E157" t="s">
        <v>19</v>
      </c>
      <c r="F157" t="s">
        <v>22</v>
      </c>
      <c r="G157">
        <v>13108</v>
      </c>
      <c r="H157">
        <v>3237.94</v>
      </c>
      <c r="I157">
        <v>5</v>
      </c>
      <c r="J157" t="s">
        <v>35</v>
      </c>
      <c r="K157" s="8" t="s">
        <v>17</v>
      </c>
      <c r="L157" s="11">
        <f t="shared" si="12"/>
        <v>0.24702014037229172</v>
      </c>
      <c r="M157" s="16">
        <f t="shared" si="13"/>
        <v>0</v>
      </c>
      <c r="N157" s="16">
        <f t="shared" si="14"/>
        <v>0</v>
      </c>
      <c r="O157" s="7" t="str">
        <f t="shared" si="10"/>
        <v>Jun</v>
      </c>
      <c r="P157" t="str">
        <f t="shared" si="11"/>
        <v>2023</v>
      </c>
    </row>
    <row r="158" spans="1:16" x14ac:dyDescent="0.3">
      <c r="A158" t="s">
        <v>190</v>
      </c>
      <c r="B158" s="6">
        <v>45126</v>
      </c>
      <c r="C158" t="s">
        <v>2258</v>
      </c>
      <c r="D158" t="s">
        <v>2271</v>
      </c>
      <c r="E158" t="s">
        <v>8</v>
      </c>
      <c r="F158" t="s">
        <v>31</v>
      </c>
      <c r="G158">
        <v>17145</v>
      </c>
      <c r="H158">
        <v>1389.68</v>
      </c>
      <c r="I158">
        <v>6</v>
      </c>
      <c r="J158" t="s">
        <v>35</v>
      </c>
      <c r="K158" s="8" t="s">
        <v>17</v>
      </c>
      <c r="L158" s="11">
        <f t="shared" si="12"/>
        <v>8.1054534849810442E-2</v>
      </c>
      <c r="M158" s="16">
        <f t="shared" si="13"/>
        <v>0</v>
      </c>
      <c r="N158" s="16">
        <f t="shared" si="14"/>
        <v>0</v>
      </c>
      <c r="O158" s="7" t="str">
        <f t="shared" si="10"/>
        <v>Jul</v>
      </c>
      <c r="P158" t="str">
        <f t="shared" si="11"/>
        <v>2023</v>
      </c>
    </row>
    <row r="159" spans="1:16" x14ac:dyDescent="0.3">
      <c r="A159" t="s">
        <v>191</v>
      </c>
      <c r="B159" s="6">
        <v>45406</v>
      </c>
      <c r="C159" t="s">
        <v>2255</v>
      </c>
      <c r="D159" t="s">
        <v>2263</v>
      </c>
      <c r="E159" t="s">
        <v>19</v>
      </c>
      <c r="F159" t="s">
        <v>20</v>
      </c>
      <c r="G159">
        <v>8725</v>
      </c>
      <c r="H159">
        <v>-466.31</v>
      </c>
      <c r="I159">
        <v>1</v>
      </c>
      <c r="J159" t="s">
        <v>10</v>
      </c>
      <c r="K159" s="8" t="s">
        <v>27</v>
      </c>
      <c r="L159" s="11">
        <f t="shared" si="12"/>
        <v>-5.3445272206303726E-2</v>
      </c>
      <c r="M159" s="16">
        <f t="shared" si="13"/>
        <v>0</v>
      </c>
      <c r="N159" s="16">
        <f t="shared" si="14"/>
        <v>1</v>
      </c>
      <c r="O159" s="7" t="str">
        <f t="shared" si="10"/>
        <v>Apr</v>
      </c>
      <c r="P159" t="str">
        <f t="shared" si="11"/>
        <v>2024</v>
      </c>
    </row>
    <row r="160" spans="1:16" x14ac:dyDescent="0.3">
      <c r="A160" t="s">
        <v>192</v>
      </c>
      <c r="B160" s="6">
        <v>45599</v>
      </c>
      <c r="C160" t="s">
        <v>2255</v>
      </c>
      <c r="D160" t="s">
        <v>2262</v>
      </c>
      <c r="E160" t="s">
        <v>25</v>
      </c>
      <c r="F160" t="s">
        <v>53</v>
      </c>
      <c r="G160">
        <v>12716</v>
      </c>
      <c r="H160">
        <v>1694.99</v>
      </c>
      <c r="I160">
        <v>3</v>
      </c>
      <c r="J160" t="s">
        <v>16</v>
      </c>
      <c r="K160" s="8" t="s">
        <v>27</v>
      </c>
      <c r="L160" s="11">
        <f t="shared" si="12"/>
        <v>0.13329584775086506</v>
      </c>
      <c r="M160" s="16">
        <f t="shared" si="13"/>
        <v>0</v>
      </c>
      <c r="N160" s="16">
        <f t="shared" si="14"/>
        <v>0</v>
      </c>
      <c r="O160" s="7" t="str">
        <f t="shared" si="10"/>
        <v>Nov</v>
      </c>
      <c r="P160" t="str">
        <f t="shared" si="11"/>
        <v>2024</v>
      </c>
    </row>
    <row r="161" spans="1:16" x14ac:dyDescent="0.3">
      <c r="A161" t="s">
        <v>193</v>
      </c>
      <c r="B161" s="6">
        <v>45228</v>
      </c>
      <c r="C161" t="s">
        <v>2259</v>
      </c>
      <c r="D161" t="s">
        <v>2267</v>
      </c>
      <c r="E161" t="s">
        <v>14</v>
      </c>
      <c r="F161" t="s">
        <v>38</v>
      </c>
      <c r="G161">
        <v>21752</v>
      </c>
      <c r="H161">
        <v>5252.71</v>
      </c>
      <c r="I161">
        <v>8</v>
      </c>
      <c r="J161" t="s">
        <v>10</v>
      </c>
      <c r="K161" s="8" t="s">
        <v>27</v>
      </c>
      <c r="L161" s="11">
        <f t="shared" si="12"/>
        <v>0.24148170283192349</v>
      </c>
      <c r="M161" s="16">
        <f t="shared" si="13"/>
        <v>21752</v>
      </c>
      <c r="N161" s="16">
        <f t="shared" si="14"/>
        <v>0</v>
      </c>
      <c r="O161" s="7" t="str">
        <f t="shared" si="10"/>
        <v>Oct</v>
      </c>
      <c r="P161" t="str">
        <f t="shared" si="11"/>
        <v>2023</v>
      </c>
    </row>
    <row r="162" spans="1:16" x14ac:dyDescent="0.3">
      <c r="A162" t="s">
        <v>194</v>
      </c>
      <c r="B162" s="6">
        <v>45143</v>
      </c>
      <c r="C162" t="s">
        <v>2257</v>
      </c>
      <c r="D162" t="s">
        <v>2265</v>
      </c>
      <c r="E162" t="s">
        <v>14</v>
      </c>
      <c r="F162" t="s">
        <v>38</v>
      </c>
      <c r="G162">
        <v>27428</v>
      </c>
      <c r="H162">
        <v>3407.36</v>
      </c>
      <c r="I162">
        <v>5</v>
      </c>
      <c r="J162" t="s">
        <v>16</v>
      </c>
      <c r="K162" s="8" t="s">
        <v>11</v>
      </c>
      <c r="L162" s="11">
        <f t="shared" si="12"/>
        <v>0.12422925477614118</v>
      </c>
      <c r="M162" s="16">
        <f t="shared" si="13"/>
        <v>27428</v>
      </c>
      <c r="N162" s="16">
        <f t="shared" si="14"/>
        <v>0</v>
      </c>
      <c r="O162" s="7" t="str">
        <f t="shared" si="10"/>
        <v>Aug</v>
      </c>
      <c r="P162" t="str">
        <f t="shared" si="11"/>
        <v>2023</v>
      </c>
    </row>
    <row r="163" spans="1:16" x14ac:dyDescent="0.3">
      <c r="A163" t="s">
        <v>195</v>
      </c>
      <c r="B163" s="6">
        <v>45345</v>
      </c>
      <c r="C163" t="s">
        <v>2257</v>
      </c>
      <c r="D163" t="s">
        <v>2265</v>
      </c>
      <c r="E163" t="s">
        <v>14</v>
      </c>
      <c r="F163" t="s">
        <v>38</v>
      </c>
      <c r="G163">
        <v>19912</v>
      </c>
      <c r="H163">
        <v>3574.42</v>
      </c>
      <c r="I163">
        <v>7</v>
      </c>
      <c r="J163" t="s">
        <v>16</v>
      </c>
      <c r="K163" s="8" t="s">
        <v>36</v>
      </c>
      <c r="L163" s="11">
        <f t="shared" si="12"/>
        <v>0.17951084773001205</v>
      </c>
      <c r="M163" s="16">
        <f t="shared" si="13"/>
        <v>19912</v>
      </c>
      <c r="N163" s="16">
        <f t="shared" si="14"/>
        <v>0</v>
      </c>
      <c r="O163" s="7" t="str">
        <f t="shared" si="10"/>
        <v>Feb</v>
      </c>
      <c r="P163" t="str">
        <f t="shared" si="11"/>
        <v>2024</v>
      </c>
    </row>
    <row r="164" spans="1:16" x14ac:dyDescent="0.3">
      <c r="A164" t="s">
        <v>196</v>
      </c>
      <c r="B164" s="6">
        <v>45210</v>
      </c>
      <c r="C164" t="s">
        <v>2257</v>
      </c>
      <c r="D164" t="s">
        <v>2264</v>
      </c>
      <c r="E164" t="s">
        <v>25</v>
      </c>
      <c r="F164" t="s">
        <v>46</v>
      </c>
      <c r="G164">
        <v>26894</v>
      </c>
      <c r="H164">
        <v>3899.56</v>
      </c>
      <c r="I164">
        <v>1</v>
      </c>
      <c r="J164" t="s">
        <v>16</v>
      </c>
      <c r="K164" s="8" t="s">
        <v>17</v>
      </c>
      <c r="L164" s="11">
        <f t="shared" si="12"/>
        <v>0.14499739718896407</v>
      </c>
      <c r="M164" s="16">
        <f t="shared" si="13"/>
        <v>0</v>
      </c>
      <c r="N164" s="16">
        <f t="shared" si="14"/>
        <v>0</v>
      </c>
      <c r="O164" s="7" t="str">
        <f t="shared" si="10"/>
        <v>Oct</v>
      </c>
      <c r="P164" t="str">
        <f t="shared" si="11"/>
        <v>2023</v>
      </c>
    </row>
    <row r="165" spans="1:16" x14ac:dyDescent="0.3">
      <c r="A165" t="s">
        <v>197</v>
      </c>
      <c r="B165" s="6">
        <v>45216</v>
      </c>
      <c r="C165" t="s">
        <v>2255</v>
      </c>
      <c r="D165" t="s">
        <v>2263</v>
      </c>
      <c r="E165" t="s">
        <v>19</v>
      </c>
      <c r="F165" t="s">
        <v>34</v>
      </c>
      <c r="G165">
        <v>46684</v>
      </c>
      <c r="H165">
        <v>1583.28</v>
      </c>
      <c r="I165">
        <v>8</v>
      </c>
      <c r="J165" t="s">
        <v>16</v>
      </c>
      <c r="K165" s="8" t="s">
        <v>17</v>
      </c>
      <c r="L165" s="11">
        <f t="shared" si="12"/>
        <v>3.3914831633964526E-2</v>
      </c>
      <c r="M165" s="16">
        <f t="shared" si="13"/>
        <v>0</v>
      </c>
      <c r="N165" s="16">
        <f t="shared" si="14"/>
        <v>0</v>
      </c>
      <c r="O165" s="7" t="str">
        <f t="shared" si="10"/>
        <v>Oct</v>
      </c>
      <c r="P165" t="str">
        <f t="shared" si="11"/>
        <v>2023</v>
      </c>
    </row>
    <row r="166" spans="1:16" x14ac:dyDescent="0.3">
      <c r="A166" t="s">
        <v>198</v>
      </c>
      <c r="B166" s="6">
        <v>45237</v>
      </c>
      <c r="C166" t="s">
        <v>2257</v>
      </c>
      <c r="D166" t="s">
        <v>2265</v>
      </c>
      <c r="E166" t="s">
        <v>19</v>
      </c>
      <c r="F166" t="s">
        <v>34</v>
      </c>
      <c r="G166">
        <v>27138</v>
      </c>
      <c r="H166">
        <v>814.27</v>
      </c>
      <c r="I166">
        <v>5</v>
      </c>
      <c r="J166" t="s">
        <v>35</v>
      </c>
      <c r="K166" s="8" t="s">
        <v>11</v>
      </c>
      <c r="L166" s="11">
        <f t="shared" si="12"/>
        <v>3.000479033090132E-2</v>
      </c>
      <c r="M166" s="16">
        <f t="shared" si="13"/>
        <v>0</v>
      </c>
      <c r="N166" s="16">
        <f t="shared" si="14"/>
        <v>0</v>
      </c>
      <c r="O166" s="7" t="str">
        <f t="shared" si="10"/>
        <v>Nov</v>
      </c>
      <c r="P166" t="str">
        <f t="shared" si="11"/>
        <v>2023</v>
      </c>
    </row>
    <row r="167" spans="1:16" x14ac:dyDescent="0.3">
      <c r="A167" t="s">
        <v>199</v>
      </c>
      <c r="B167" s="6">
        <v>45106</v>
      </c>
      <c r="C167" t="s">
        <v>2255</v>
      </c>
      <c r="D167" t="s">
        <v>2262</v>
      </c>
      <c r="E167" t="s">
        <v>25</v>
      </c>
      <c r="F167" t="s">
        <v>46</v>
      </c>
      <c r="G167">
        <v>22045</v>
      </c>
      <c r="H167">
        <v>1357.52</v>
      </c>
      <c r="I167">
        <v>2</v>
      </c>
      <c r="J167" t="s">
        <v>16</v>
      </c>
      <c r="K167" s="8" t="s">
        <v>36</v>
      </c>
      <c r="L167" s="11">
        <f t="shared" si="12"/>
        <v>6.1579496484463599E-2</v>
      </c>
      <c r="M167" s="16">
        <f t="shared" si="13"/>
        <v>0</v>
      </c>
      <c r="N167" s="16">
        <f t="shared" si="14"/>
        <v>0</v>
      </c>
      <c r="O167" s="7" t="str">
        <f t="shared" si="10"/>
        <v>Jun</v>
      </c>
      <c r="P167" t="str">
        <f t="shared" si="11"/>
        <v>2023</v>
      </c>
    </row>
    <row r="168" spans="1:16" x14ac:dyDescent="0.3">
      <c r="A168" t="s">
        <v>200</v>
      </c>
      <c r="B168" s="6">
        <v>45293</v>
      </c>
      <c r="C168" t="s">
        <v>2258</v>
      </c>
      <c r="D168" t="s">
        <v>2270</v>
      </c>
      <c r="E168" t="s">
        <v>25</v>
      </c>
      <c r="F168" t="s">
        <v>46</v>
      </c>
      <c r="G168">
        <v>11386</v>
      </c>
      <c r="H168">
        <v>1842.25</v>
      </c>
      <c r="I168">
        <v>9</v>
      </c>
      <c r="J168" t="s">
        <v>10</v>
      </c>
      <c r="K168" s="8" t="s">
        <v>11</v>
      </c>
      <c r="L168" s="11">
        <f t="shared" si="12"/>
        <v>0.16179957842965045</v>
      </c>
      <c r="M168" s="16">
        <f t="shared" si="13"/>
        <v>0</v>
      </c>
      <c r="N168" s="16">
        <f t="shared" si="14"/>
        <v>0</v>
      </c>
      <c r="O168" s="7" t="str">
        <f t="shared" si="10"/>
        <v>Jan</v>
      </c>
      <c r="P168" t="str">
        <f t="shared" si="11"/>
        <v>2024</v>
      </c>
    </row>
    <row r="169" spans="1:16" x14ac:dyDescent="0.3">
      <c r="A169" t="s">
        <v>201</v>
      </c>
      <c r="B169" s="6">
        <v>45350</v>
      </c>
      <c r="C169" t="s">
        <v>2259</v>
      </c>
      <c r="D169" t="s">
        <v>2266</v>
      </c>
      <c r="E169" t="s">
        <v>19</v>
      </c>
      <c r="F169" t="s">
        <v>34</v>
      </c>
      <c r="G169">
        <v>21772</v>
      </c>
      <c r="H169">
        <v>3561.7</v>
      </c>
      <c r="I169">
        <v>7</v>
      </c>
      <c r="J169" t="s">
        <v>35</v>
      </c>
      <c r="K169" s="8" t="s">
        <v>36</v>
      </c>
      <c r="L169" s="11">
        <f t="shared" si="12"/>
        <v>0.16359085063384163</v>
      </c>
      <c r="M169" s="16">
        <f t="shared" si="13"/>
        <v>0</v>
      </c>
      <c r="N169" s="16">
        <f t="shared" si="14"/>
        <v>0</v>
      </c>
      <c r="O169" s="7" t="str">
        <f t="shared" si="10"/>
        <v>Feb</v>
      </c>
      <c r="P169" t="str">
        <f t="shared" si="11"/>
        <v>2024</v>
      </c>
    </row>
    <row r="170" spans="1:16" x14ac:dyDescent="0.3">
      <c r="A170" t="s">
        <v>202</v>
      </c>
      <c r="B170" s="6">
        <v>45113</v>
      </c>
      <c r="C170" t="s">
        <v>2255</v>
      </c>
      <c r="D170" t="s">
        <v>2263</v>
      </c>
      <c r="E170" t="s">
        <v>19</v>
      </c>
      <c r="F170" t="s">
        <v>34</v>
      </c>
      <c r="G170">
        <v>9861</v>
      </c>
      <c r="H170">
        <v>-649.29</v>
      </c>
      <c r="I170">
        <v>5</v>
      </c>
      <c r="J170" t="s">
        <v>16</v>
      </c>
      <c r="K170" s="8" t="s">
        <v>27</v>
      </c>
      <c r="L170" s="11">
        <f t="shared" si="12"/>
        <v>-6.5844234864618184E-2</v>
      </c>
      <c r="M170" s="16">
        <f t="shared" si="13"/>
        <v>0</v>
      </c>
      <c r="N170" s="16">
        <f t="shared" si="14"/>
        <v>1</v>
      </c>
      <c r="O170" s="7" t="str">
        <f t="shared" si="10"/>
        <v>Jul</v>
      </c>
      <c r="P170" t="str">
        <f t="shared" si="11"/>
        <v>2023</v>
      </c>
    </row>
    <row r="171" spans="1:16" x14ac:dyDescent="0.3">
      <c r="A171" t="s">
        <v>203</v>
      </c>
      <c r="B171" s="6">
        <v>45125</v>
      </c>
      <c r="C171" t="s">
        <v>2257</v>
      </c>
      <c r="D171" t="s">
        <v>2265</v>
      </c>
      <c r="E171" t="s">
        <v>14</v>
      </c>
      <c r="F171" t="s">
        <v>15</v>
      </c>
      <c r="G171">
        <v>4148</v>
      </c>
      <c r="H171">
        <v>1265.29</v>
      </c>
      <c r="I171">
        <v>4</v>
      </c>
      <c r="J171" t="s">
        <v>35</v>
      </c>
      <c r="K171" s="8" t="s">
        <v>11</v>
      </c>
      <c r="L171" s="11">
        <f t="shared" si="12"/>
        <v>0.30503616200578593</v>
      </c>
      <c r="M171" s="16">
        <f t="shared" si="13"/>
        <v>4148</v>
      </c>
      <c r="N171" s="16">
        <f t="shared" si="14"/>
        <v>0</v>
      </c>
      <c r="O171" s="7" t="str">
        <f t="shared" si="10"/>
        <v>Jul</v>
      </c>
      <c r="P171" t="str">
        <f t="shared" si="11"/>
        <v>2023</v>
      </c>
    </row>
    <row r="172" spans="1:16" x14ac:dyDescent="0.3">
      <c r="A172" t="s">
        <v>204</v>
      </c>
      <c r="B172" s="6">
        <v>45329</v>
      </c>
      <c r="C172" t="s">
        <v>2255</v>
      </c>
      <c r="D172" t="s">
        <v>2262</v>
      </c>
      <c r="E172" t="s">
        <v>25</v>
      </c>
      <c r="F172" t="s">
        <v>26</v>
      </c>
      <c r="G172">
        <v>34754</v>
      </c>
      <c r="H172">
        <v>-1629.98</v>
      </c>
      <c r="I172">
        <v>10</v>
      </c>
      <c r="J172" t="s">
        <v>16</v>
      </c>
      <c r="K172" s="8" t="s">
        <v>17</v>
      </c>
      <c r="L172" s="11">
        <f t="shared" si="12"/>
        <v>-4.6900500661794325E-2</v>
      </c>
      <c r="M172" s="16">
        <f t="shared" si="13"/>
        <v>0</v>
      </c>
      <c r="N172" s="16">
        <f t="shared" si="14"/>
        <v>1</v>
      </c>
      <c r="O172" s="7" t="str">
        <f t="shared" si="10"/>
        <v>Feb</v>
      </c>
      <c r="P172" t="str">
        <f t="shared" si="11"/>
        <v>2024</v>
      </c>
    </row>
    <row r="173" spans="1:16" x14ac:dyDescent="0.3">
      <c r="A173" t="s">
        <v>205</v>
      </c>
      <c r="B173" s="6">
        <v>45003</v>
      </c>
      <c r="C173" t="s">
        <v>2257</v>
      </c>
      <c r="D173" t="s">
        <v>2264</v>
      </c>
      <c r="E173" t="s">
        <v>8</v>
      </c>
      <c r="F173" t="s">
        <v>29</v>
      </c>
      <c r="G173">
        <v>45833</v>
      </c>
      <c r="H173">
        <v>3634.02</v>
      </c>
      <c r="I173">
        <v>2</v>
      </c>
      <c r="J173" t="s">
        <v>10</v>
      </c>
      <c r="K173" s="8" t="s">
        <v>27</v>
      </c>
      <c r="L173" s="11">
        <f t="shared" si="12"/>
        <v>7.9288285732987143E-2</v>
      </c>
      <c r="M173" s="16">
        <f t="shared" si="13"/>
        <v>0</v>
      </c>
      <c r="N173" s="16">
        <f t="shared" si="14"/>
        <v>0</v>
      </c>
      <c r="O173" s="7" t="str">
        <f t="shared" si="10"/>
        <v>Mar</v>
      </c>
      <c r="P173" t="str">
        <f t="shared" si="11"/>
        <v>2023</v>
      </c>
    </row>
    <row r="174" spans="1:16" x14ac:dyDescent="0.3">
      <c r="A174" t="s">
        <v>206</v>
      </c>
      <c r="B174" s="6">
        <v>45110</v>
      </c>
      <c r="C174" t="s">
        <v>2256</v>
      </c>
      <c r="D174" t="s">
        <v>2269</v>
      </c>
      <c r="E174" t="s">
        <v>25</v>
      </c>
      <c r="F174" t="s">
        <v>53</v>
      </c>
      <c r="G174">
        <v>28382</v>
      </c>
      <c r="H174">
        <v>-5247.45</v>
      </c>
      <c r="I174">
        <v>3</v>
      </c>
      <c r="J174" t="s">
        <v>16</v>
      </c>
      <c r="K174" s="8" t="s">
        <v>17</v>
      </c>
      <c r="L174" s="11">
        <f t="shared" si="12"/>
        <v>-0.18488654781199351</v>
      </c>
      <c r="M174" s="16">
        <f t="shared" si="13"/>
        <v>0</v>
      </c>
      <c r="N174" s="16">
        <f t="shared" si="14"/>
        <v>1</v>
      </c>
      <c r="O174" s="7" t="str">
        <f t="shared" si="10"/>
        <v>Jul</v>
      </c>
      <c r="P174" t="str">
        <f t="shared" si="11"/>
        <v>2023</v>
      </c>
    </row>
    <row r="175" spans="1:16" x14ac:dyDescent="0.3">
      <c r="A175" t="s">
        <v>207</v>
      </c>
      <c r="B175" s="6">
        <v>45121</v>
      </c>
      <c r="C175" t="s">
        <v>2259</v>
      </c>
      <c r="D175" t="s">
        <v>2266</v>
      </c>
      <c r="E175" t="s">
        <v>19</v>
      </c>
      <c r="F175" t="s">
        <v>34</v>
      </c>
      <c r="G175">
        <v>9024</v>
      </c>
      <c r="H175">
        <v>-1800.9</v>
      </c>
      <c r="I175">
        <v>3</v>
      </c>
      <c r="J175" t="s">
        <v>10</v>
      </c>
      <c r="K175" s="8" t="s">
        <v>36</v>
      </c>
      <c r="L175" s="11">
        <f t="shared" si="12"/>
        <v>-0.19956781914893618</v>
      </c>
      <c r="M175" s="16">
        <f t="shared" si="13"/>
        <v>0</v>
      </c>
      <c r="N175" s="16">
        <f t="shared" si="14"/>
        <v>1</v>
      </c>
      <c r="O175" s="7" t="str">
        <f t="shared" si="10"/>
        <v>Jul</v>
      </c>
      <c r="P175" t="str">
        <f t="shared" si="11"/>
        <v>2023</v>
      </c>
    </row>
    <row r="176" spans="1:16" x14ac:dyDescent="0.3">
      <c r="A176" t="s">
        <v>208</v>
      </c>
      <c r="B176" s="6">
        <v>45150</v>
      </c>
      <c r="C176" t="s">
        <v>2259</v>
      </c>
      <c r="D176" t="s">
        <v>2266</v>
      </c>
      <c r="E176" t="s">
        <v>8</v>
      </c>
      <c r="F176" t="s">
        <v>29</v>
      </c>
      <c r="G176">
        <v>12366</v>
      </c>
      <c r="H176">
        <v>100.65</v>
      </c>
      <c r="I176">
        <v>4</v>
      </c>
      <c r="J176" t="s">
        <v>35</v>
      </c>
      <c r="K176" s="8" t="s">
        <v>11</v>
      </c>
      <c r="L176" s="11">
        <f t="shared" si="12"/>
        <v>8.1392527899078124E-3</v>
      </c>
      <c r="M176" s="16">
        <f t="shared" si="13"/>
        <v>0</v>
      </c>
      <c r="N176" s="16">
        <f t="shared" si="14"/>
        <v>0</v>
      </c>
      <c r="O176" s="7" t="str">
        <f t="shared" si="10"/>
        <v>Aug</v>
      </c>
      <c r="P176" t="str">
        <f t="shared" si="11"/>
        <v>2023</v>
      </c>
    </row>
    <row r="177" spans="1:16" x14ac:dyDescent="0.3">
      <c r="A177" t="s">
        <v>209</v>
      </c>
      <c r="B177" s="6">
        <v>45415</v>
      </c>
      <c r="C177" t="s">
        <v>2255</v>
      </c>
      <c r="D177" t="s">
        <v>2263</v>
      </c>
      <c r="E177" t="s">
        <v>8</v>
      </c>
      <c r="F177" t="s">
        <v>29</v>
      </c>
      <c r="G177">
        <v>2536</v>
      </c>
      <c r="H177">
        <v>173.14</v>
      </c>
      <c r="I177">
        <v>10</v>
      </c>
      <c r="J177" t="s">
        <v>16</v>
      </c>
      <c r="K177" s="8" t="s">
        <v>36</v>
      </c>
      <c r="L177" s="11">
        <f t="shared" si="12"/>
        <v>6.8272870662460558E-2</v>
      </c>
      <c r="M177" s="16">
        <f t="shared" si="13"/>
        <v>0</v>
      </c>
      <c r="N177" s="16">
        <f t="shared" si="14"/>
        <v>0</v>
      </c>
      <c r="O177" s="7" t="str">
        <f t="shared" si="10"/>
        <v>May</v>
      </c>
      <c r="P177" t="str">
        <f t="shared" si="11"/>
        <v>2024</v>
      </c>
    </row>
    <row r="178" spans="1:16" x14ac:dyDescent="0.3">
      <c r="A178" t="s">
        <v>210</v>
      </c>
      <c r="B178" s="6">
        <v>45315</v>
      </c>
      <c r="C178" t="s">
        <v>2256</v>
      </c>
      <c r="D178" t="s">
        <v>2269</v>
      </c>
      <c r="E178" t="s">
        <v>8</v>
      </c>
      <c r="F178" t="s">
        <v>31</v>
      </c>
      <c r="G178">
        <v>27397</v>
      </c>
      <c r="H178">
        <v>-1141.8699999999999</v>
      </c>
      <c r="I178">
        <v>3</v>
      </c>
      <c r="J178" t="s">
        <v>10</v>
      </c>
      <c r="K178" s="8" t="s">
        <v>17</v>
      </c>
      <c r="L178" s="11">
        <f t="shared" si="12"/>
        <v>-4.1678650947183996E-2</v>
      </c>
      <c r="M178" s="16">
        <f t="shared" si="13"/>
        <v>0</v>
      </c>
      <c r="N178" s="16">
        <f t="shared" si="14"/>
        <v>1</v>
      </c>
      <c r="O178" s="7" t="str">
        <f t="shared" si="10"/>
        <v>Jan</v>
      </c>
      <c r="P178" t="str">
        <f t="shared" si="11"/>
        <v>2024</v>
      </c>
    </row>
    <row r="179" spans="1:16" x14ac:dyDescent="0.3">
      <c r="A179" t="s">
        <v>211</v>
      </c>
      <c r="B179" s="6">
        <v>45130</v>
      </c>
      <c r="C179" t="s">
        <v>2256</v>
      </c>
      <c r="D179" t="s">
        <v>2268</v>
      </c>
      <c r="E179" t="s">
        <v>8</v>
      </c>
      <c r="F179" t="s">
        <v>31</v>
      </c>
      <c r="G179">
        <v>41343</v>
      </c>
      <c r="H179">
        <v>-6637.71</v>
      </c>
      <c r="I179">
        <v>4</v>
      </c>
      <c r="J179" t="s">
        <v>10</v>
      </c>
      <c r="K179" s="8" t="s">
        <v>27</v>
      </c>
      <c r="L179" s="11">
        <f t="shared" si="12"/>
        <v>-0.16055220956389232</v>
      </c>
      <c r="M179" s="16">
        <f t="shared" si="13"/>
        <v>0</v>
      </c>
      <c r="N179" s="16">
        <f t="shared" si="14"/>
        <v>1</v>
      </c>
      <c r="O179" s="7" t="str">
        <f t="shared" si="10"/>
        <v>Jul</v>
      </c>
      <c r="P179" t="str">
        <f t="shared" si="11"/>
        <v>2023</v>
      </c>
    </row>
    <row r="180" spans="1:16" x14ac:dyDescent="0.3">
      <c r="A180" t="s">
        <v>212</v>
      </c>
      <c r="B180" s="6">
        <v>45467</v>
      </c>
      <c r="C180" t="s">
        <v>2255</v>
      </c>
      <c r="D180" t="s">
        <v>2263</v>
      </c>
      <c r="E180" t="s">
        <v>14</v>
      </c>
      <c r="F180" t="s">
        <v>15</v>
      </c>
      <c r="G180">
        <v>15601</v>
      </c>
      <c r="H180">
        <v>-2652.26</v>
      </c>
      <c r="I180">
        <v>10</v>
      </c>
      <c r="J180" t="s">
        <v>16</v>
      </c>
      <c r="K180" s="8" t="s">
        <v>36</v>
      </c>
      <c r="L180" s="11">
        <f t="shared" si="12"/>
        <v>-0.17000576886097046</v>
      </c>
      <c r="M180" s="16">
        <f t="shared" si="13"/>
        <v>15601</v>
      </c>
      <c r="N180" s="16">
        <f t="shared" si="14"/>
        <v>1</v>
      </c>
      <c r="O180" s="7" t="str">
        <f t="shared" si="10"/>
        <v>Jun</v>
      </c>
      <c r="P180" t="str">
        <f t="shared" si="11"/>
        <v>2024</v>
      </c>
    </row>
    <row r="181" spans="1:16" x14ac:dyDescent="0.3">
      <c r="A181" t="s">
        <v>213</v>
      </c>
      <c r="B181" s="6">
        <v>45167</v>
      </c>
      <c r="C181" t="s">
        <v>2257</v>
      </c>
      <c r="D181" t="s">
        <v>2264</v>
      </c>
      <c r="E181" t="s">
        <v>8</v>
      </c>
      <c r="F181" t="s">
        <v>29</v>
      </c>
      <c r="G181">
        <v>48897</v>
      </c>
      <c r="H181">
        <v>2309.23</v>
      </c>
      <c r="I181">
        <v>2</v>
      </c>
      <c r="J181" t="s">
        <v>35</v>
      </c>
      <c r="K181" s="8" t="s">
        <v>17</v>
      </c>
      <c r="L181" s="11">
        <f t="shared" si="12"/>
        <v>4.722641470846882E-2</v>
      </c>
      <c r="M181" s="16">
        <f t="shared" si="13"/>
        <v>0</v>
      </c>
      <c r="N181" s="16">
        <f t="shared" si="14"/>
        <v>0</v>
      </c>
      <c r="O181" s="7" t="str">
        <f t="shared" si="10"/>
        <v>Aug</v>
      </c>
      <c r="P181" t="str">
        <f t="shared" si="11"/>
        <v>2023</v>
      </c>
    </row>
    <row r="182" spans="1:16" x14ac:dyDescent="0.3">
      <c r="A182" t="s">
        <v>214</v>
      </c>
      <c r="B182" s="6">
        <v>45143</v>
      </c>
      <c r="C182" t="s">
        <v>2255</v>
      </c>
      <c r="D182" t="s">
        <v>2263</v>
      </c>
      <c r="E182" t="s">
        <v>14</v>
      </c>
      <c r="F182" t="s">
        <v>38</v>
      </c>
      <c r="G182">
        <v>21526</v>
      </c>
      <c r="H182">
        <v>581.41999999999996</v>
      </c>
      <c r="I182">
        <v>8</v>
      </c>
      <c r="J182" t="s">
        <v>35</v>
      </c>
      <c r="K182" s="8" t="s">
        <v>11</v>
      </c>
      <c r="L182" s="11">
        <f t="shared" si="12"/>
        <v>2.7010127287930872E-2</v>
      </c>
      <c r="M182" s="16">
        <f t="shared" si="13"/>
        <v>21526</v>
      </c>
      <c r="N182" s="16">
        <f t="shared" si="14"/>
        <v>0</v>
      </c>
      <c r="O182" s="7" t="str">
        <f t="shared" si="10"/>
        <v>Aug</v>
      </c>
      <c r="P182" t="str">
        <f t="shared" si="11"/>
        <v>2023</v>
      </c>
    </row>
    <row r="183" spans="1:16" x14ac:dyDescent="0.3">
      <c r="A183" t="s">
        <v>215</v>
      </c>
      <c r="B183" s="6">
        <v>45260</v>
      </c>
      <c r="C183" t="s">
        <v>2256</v>
      </c>
      <c r="D183" t="s">
        <v>2268</v>
      </c>
      <c r="E183" t="s">
        <v>19</v>
      </c>
      <c r="F183" t="s">
        <v>20</v>
      </c>
      <c r="G183">
        <v>27029</v>
      </c>
      <c r="H183">
        <v>7497.43</v>
      </c>
      <c r="I183">
        <v>4</v>
      </c>
      <c r="J183" t="s">
        <v>16</v>
      </c>
      <c r="K183" s="8" t="s">
        <v>17</v>
      </c>
      <c r="L183" s="11">
        <f t="shared" si="12"/>
        <v>0.27738466091975289</v>
      </c>
      <c r="M183" s="16">
        <f t="shared" si="13"/>
        <v>0</v>
      </c>
      <c r="N183" s="16">
        <f t="shared" si="14"/>
        <v>0</v>
      </c>
      <c r="O183" s="7" t="str">
        <f t="shared" si="10"/>
        <v>Nov</v>
      </c>
      <c r="P183" t="str">
        <f t="shared" si="11"/>
        <v>2023</v>
      </c>
    </row>
    <row r="184" spans="1:16" x14ac:dyDescent="0.3">
      <c r="A184" t="s">
        <v>216</v>
      </c>
      <c r="B184" s="6">
        <v>45208</v>
      </c>
      <c r="C184" t="s">
        <v>2257</v>
      </c>
      <c r="D184" t="s">
        <v>2265</v>
      </c>
      <c r="E184" t="s">
        <v>14</v>
      </c>
      <c r="F184" t="s">
        <v>51</v>
      </c>
      <c r="G184">
        <v>22740</v>
      </c>
      <c r="H184">
        <v>-704.76</v>
      </c>
      <c r="I184">
        <v>9</v>
      </c>
      <c r="J184" t="s">
        <v>10</v>
      </c>
      <c r="K184" s="8" t="s">
        <v>17</v>
      </c>
      <c r="L184" s="11">
        <f t="shared" si="12"/>
        <v>-3.0992084432717677E-2</v>
      </c>
      <c r="M184" s="16">
        <f t="shared" si="13"/>
        <v>22740</v>
      </c>
      <c r="N184" s="16">
        <f t="shared" si="14"/>
        <v>1</v>
      </c>
      <c r="O184" s="7" t="str">
        <f t="shared" si="10"/>
        <v>Oct</v>
      </c>
      <c r="P184" t="str">
        <f t="shared" si="11"/>
        <v>2023</v>
      </c>
    </row>
    <row r="185" spans="1:16" x14ac:dyDescent="0.3">
      <c r="A185" t="s">
        <v>217</v>
      </c>
      <c r="B185" s="6">
        <v>45024</v>
      </c>
      <c r="C185" t="s">
        <v>2258</v>
      </c>
      <c r="D185" t="s">
        <v>2270</v>
      </c>
      <c r="E185" t="s">
        <v>8</v>
      </c>
      <c r="F185" t="s">
        <v>31</v>
      </c>
      <c r="G185">
        <v>11586</v>
      </c>
      <c r="H185">
        <v>468.66</v>
      </c>
      <c r="I185">
        <v>2</v>
      </c>
      <c r="J185" t="s">
        <v>35</v>
      </c>
      <c r="K185" s="8" t="s">
        <v>36</v>
      </c>
      <c r="L185" s="11">
        <f t="shared" si="12"/>
        <v>4.0450543759709995E-2</v>
      </c>
      <c r="M185" s="16">
        <f t="shared" si="13"/>
        <v>0</v>
      </c>
      <c r="N185" s="16">
        <f t="shared" si="14"/>
        <v>0</v>
      </c>
      <c r="O185" s="7" t="str">
        <f t="shared" si="10"/>
        <v>Apr</v>
      </c>
      <c r="P185" t="str">
        <f t="shared" si="11"/>
        <v>2023</v>
      </c>
    </row>
    <row r="186" spans="1:16" x14ac:dyDescent="0.3">
      <c r="A186" t="s">
        <v>218</v>
      </c>
      <c r="B186" s="6">
        <v>45564</v>
      </c>
      <c r="C186" t="s">
        <v>2257</v>
      </c>
      <c r="D186" t="s">
        <v>2265</v>
      </c>
      <c r="E186" t="s">
        <v>19</v>
      </c>
      <c r="F186" t="s">
        <v>20</v>
      </c>
      <c r="G186">
        <v>42563</v>
      </c>
      <c r="H186">
        <v>-5526.1</v>
      </c>
      <c r="I186">
        <v>5</v>
      </c>
      <c r="J186" t="s">
        <v>35</v>
      </c>
      <c r="K186" s="8" t="s">
        <v>36</v>
      </c>
      <c r="L186" s="11">
        <f t="shared" si="12"/>
        <v>-0.12983342339590725</v>
      </c>
      <c r="M186" s="16">
        <f t="shared" si="13"/>
        <v>0</v>
      </c>
      <c r="N186" s="16">
        <f t="shared" si="14"/>
        <v>1</v>
      </c>
      <c r="O186" s="7" t="str">
        <f t="shared" si="10"/>
        <v>Sep</v>
      </c>
      <c r="P186" t="str">
        <f t="shared" si="11"/>
        <v>2024</v>
      </c>
    </row>
    <row r="187" spans="1:16" x14ac:dyDescent="0.3">
      <c r="A187" t="s">
        <v>219</v>
      </c>
      <c r="B187" s="6">
        <v>45525</v>
      </c>
      <c r="C187" t="s">
        <v>2255</v>
      </c>
      <c r="D187" t="s">
        <v>2262</v>
      </c>
      <c r="E187" t="s">
        <v>19</v>
      </c>
      <c r="F187" t="s">
        <v>34</v>
      </c>
      <c r="G187">
        <v>27424</v>
      </c>
      <c r="H187">
        <v>-5264.41</v>
      </c>
      <c r="I187">
        <v>7</v>
      </c>
      <c r="J187" t="s">
        <v>10</v>
      </c>
      <c r="K187" s="8" t="s">
        <v>36</v>
      </c>
      <c r="L187" s="11">
        <f t="shared" si="12"/>
        <v>-0.19196360851808633</v>
      </c>
      <c r="M187" s="16">
        <f t="shared" si="13"/>
        <v>0</v>
      </c>
      <c r="N187" s="16">
        <f t="shared" si="14"/>
        <v>1</v>
      </c>
      <c r="O187" s="7" t="str">
        <f t="shared" si="10"/>
        <v>Aug</v>
      </c>
      <c r="P187" t="str">
        <f t="shared" si="11"/>
        <v>2024</v>
      </c>
    </row>
    <row r="188" spans="1:16" x14ac:dyDescent="0.3">
      <c r="A188" t="s">
        <v>220</v>
      </c>
      <c r="B188" s="6">
        <v>44984</v>
      </c>
      <c r="C188" t="s">
        <v>2258</v>
      </c>
      <c r="D188" t="s">
        <v>2271</v>
      </c>
      <c r="E188" t="s">
        <v>25</v>
      </c>
      <c r="F188" t="s">
        <v>46</v>
      </c>
      <c r="G188">
        <v>37711</v>
      </c>
      <c r="H188">
        <v>-6582.1</v>
      </c>
      <c r="I188">
        <v>4</v>
      </c>
      <c r="J188" t="s">
        <v>16</v>
      </c>
      <c r="K188" s="8" t="s">
        <v>17</v>
      </c>
      <c r="L188" s="11">
        <f t="shared" si="12"/>
        <v>-0.17454058497520619</v>
      </c>
      <c r="M188" s="16">
        <f t="shared" si="13"/>
        <v>0</v>
      </c>
      <c r="N188" s="16">
        <f t="shared" si="14"/>
        <v>1</v>
      </c>
      <c r="O188" s="7" t="str">
        <f t="shared" si="10"/>
        <v>Feb</v>
      </c>
      <c r="P188" t="str">
        <f t="shared" si="11"/>
        <v>2023</v>
      </c>
    </row>
    <row r="189" spans="1:16" x14ac:dyDescent="0.3">
      <c r="A189" t="s">
        <v>221</v>
      </c>
      <c r="B189" s="6">
        <v>45061</v>
      </c>
      <c r="C189" t="s">
        <v>2259</v>
      </c>
      <c r="D189" t="s">
        <v>2267</v>
      </c>
      <c r="E189" t="s">
        <v>25</v>
      </c>
      <c r="F189" t="s">
        <v>53</v>
      </c>
      <c r="G189">
        <v>26426</v>
      </c>
      <c r="H189">
        <v>8810.83</v>
      </c>
      <c r="I189">
        <v>3</v>
      </c>
      <c r="J189" t="s">
        <v>35</v>
      </c>
      <c r="K189" s="8" t="s">
        <v>11</v>
      </c>
      <c r="L189" s="11">
        <f t="shared" si="12"/>
        <v>0.33341519715431772</v>
      </c>
      <c r="M189" s="16">
        <f t="shared" si="13"/>
        <v>0</v>
      </c>
      <c r="N189" s="16">
        <f t="shared" si="14"/>
        <v>0</v>
      </c>
      <c r="O189" s="7" t="str">
        <f t="shared" si="10"/>
        <v>May</v>
      </c>
      <c r="P189" t="str">
        <f t="shared" si="11"/>
        <v>2023</v>
      </c>
    </row>
    <row r="190" spans="1:16" x14ac:dyDescent="0.3">
      <c r="A190" t="s">
        <v>222</v>
      </c>
      <c r="B190" s="6">
        <v>45391</v>
      </c>
      <c r="C190" t="s">
        <v>2256</v>
      </c>
      <c r="D190" t="s">
        <v>2268</v>
      </c>
      <c r="E190" t="s">
        <v>8</v>
      </c>
      <c r="F190" t="s">
        <v>9</v>
      </c>
      <c r="G190">
        <v>12741</v>
      </c>
      <c r="H190">
        <v>900.34</v>
      </c>
      <c r="I190">
        <v>4</v>
      </c>
      <c r="J190" t="s">
        <v>10</v>
      </c>
      <c r="K190" s="8" t="s">
        <v>11</v>
      </c>
      <c r="L190" s="11">
        <f t="shared" si="12"/>
        <v>7.0664782984067184E-2</v>
      </c>
      <c r="M190" s="16">
        <f t="shared" si="13"/>
        <v>0</v>
      </c>
      <c r="N190" s="16">
        <f t="shared" si="14"/>
        <v>0</v>
      </c>
      <c r="O190" s="7" t="str">
        <f t="shared" si="10"/>
        <v>Apr</v>
      </c>
      <c r="P190" t="str">
        <f t="shared" si="11"/>
        <v>2024</v>
      </c>
    </row>
    <row r="191" spans="1:16" x14ac:dyDescent="0.3">
      <c r="A191" t="s">
        <v>223</v>
      </c>
      <c r="B191" s="6">
        <v>45163</v>
      </c>
      <c r="C191" t="s">
        <v>2259</v>
      </c>
      <c r="D191" t="s">
        <v>2267</v>
      </c>
      <c r="E191" t="s">
        <v>25</v>
      </c>
      <c r="F191" t="s">
        <v>53</v>
      </c>
      <c r="G191">
        <v>13036</v>
      </c>
      <c r="H191">
        <v>1657</v>
      </c>
      <c r="I191">
        <v>6</v>
      </c>
      <c r="J191" t="s">
        <v>10</v>
      </c>
      <c r="K191" s="8" t="s">
        <v>17</v>
      </c>
      <c r="L191" s="11">
        <f t="shared" si="12"/>
        <v>0.12710954280454126</v>
      </c>
      <c r="M191" s="16">
        <f t="shared" si="13"/>
        <v>0</v>
      </c>
      <c r="N191" s="16">
        <f t="shared" si="14"/>
        <v>0</v>
      </c>
      <c r="O191" s="7" t="str">
        <f t="shared" si="10"/>
        <v>Aug</v>
      </c>
      <c r="P191" t="str">
        <f t="shared" si="11"/>
        <v>2023</v>
      </c>
    </row>
    <row r="192" spans="1:16" x14ac:dyDescent="0.3">
      <c r="A192" t="s">
        <v>224</v>
      </c>
      <c r="B192" s="6">
        <v>45093</v>
      </c>
      <c r="C192" t="s">
        <v>2258</v>
      </c>
      <c r="D192" t="s">
        <v>2270</v>
      </c>
      <c r="E192" t="s">
        <v>25</v>
      </c>
      <c r="F192" t="s">
        <v>46</v>
      </c>
      <c r="G192">
        <v>17187</v>
      </c>
      <c r="H192">
        <v>3095.73</v>
      </c>
      <c r="I192">
        <v>8</v>
      </c>
      <c r="J192" t="s">
        <v>35</v>
      </c>
      <c r="K192" s="8" t="s">
        <v>36</v>
      </c>
      <c r="L192" s="11">
        <f t="shared" si="12"/>
        <v>0.18012043986734161</v>
      </c>
      <c r="M192" s="16">
        <f t="shared" si="13"/>
        <v>0</v>
      </c>
      <c r="N192" s="16">
        <f t="shared" si="14"/>
        <v>0</v>
      </c>
      <c r="O192" s="7" t="str">
        <f t="shared" si="10"/>
        <v>Jun</v>
      </c>
      <c r="P192" t="str">
        <f t="shared" si="11"/>
        <v>2023</v>
      </c>
    </row>
    <row r="193" spans="1:16" x14ac:dyDescent="0.3">
      <c r="A193" t="s">
        <v>225</v>
      </c>
      <c r="B193" s="6">
        <v>45201</v>
      </c>
      <c r="C193" t="s">
        <v>2256</v>
      </c>
      <c r="D193" t="s">
        <v>2269</v>
      </c>
      <c r="E193" t="s">
        <v>8</v>
      </c>
      <c r="F193" t="s">
        <v>31</v>
      </c>
      <c r="G193">
        <v>40901</v>
      </c>
      <c r="H193">
        <v>-6413.55</v>
      </c>
      <c r="I193">
        <v>10</v>
      </c>
      <c r="J193" t="s">
        <v>35</v>
      </c>
      <c r="K193" s="8" t="s">
        <v>11</v>
      </c>
      <c r="L193" s="11">
        <f t="shared" si="12"/>
        <v>-0.15680667954328745</v>
      </c>
      <c r="M193" s="16">
        <f t="shared" si="13"/>
        <v>0</v>
      </c>
      <c r="N193" s="16">
        <f t="shared" si="14"/>
        <v>1</v>
      </c>
      <c r="O193" s="7" t="str">
        <f t="shared" si="10"/>
        <v>Oct</v>
      </c>
      <c r="P193" t="str">
        <f t="shared" si="11"/>
        <v>2023</v>
      </c>
    </row>
    <row r="194" spans="1:16" x14ac:dyDescent="0.3">
      <c r="A194" t="s">
        <v>226</v>
      </c>
      <c r="B194" s="6">
        <v>45046</v>
      </c>
      <c r="C194" t="s">
        <v>2256</v>
      </c>
      <c r="D194" t="s">
        <v>2269</v>
      </c>
      <c r="E194" t="s">
        <v>19</v>
      </c>
      <c r="F194" t="s">
        <v>34</v>
      </c>
      <c r="G194">
        <v>35785</v>
      </c>
      <c r="H194">
        <v>5242.89</v>
      </c>
      <c r="I194">
        <v>8</v>
      </c>
      <c r="J194" t="s">
        <v>35</v>
      </c>
      <c r="K194" s="8" t="s">
        <v>11</v>
      </c>
      <c r="L194" s="11">
        <f t="shared" si="12"/>
        <v>0.1465108285594523</v>
      </c>
      <c r="M194" s="16">
        <f t="shared" si="13"/>
        <v>0</v>
      </c>
      <c r="N194" s="16">
        <f t="shared" si="14"/>
        <v>0</v>
      </c>
      <c r="O194" s="7" t="str">
        <f t="shared" ref="O194:O257" si="15">TEXT(B194,"MMM")</f>
        <v>Apr</v>
      </c>
      <c r="P194" t="str">
        <f t="shared" ref="P194:P257" si="16">TEXT(B194,"YYYY")</f>
        <v>2023</v>
      </c>
    </row>
    <row r="195" spans="1:16" x14ac:dyDescent="0.3">
      <c r="A195" t="s">
        <v>227</v>
      </c>
      <c r="B195" s="6">
        <v>45441</v>
      </c>
      <c r="C195" t="s">
        <v>2257</v>
      </c>
      <c r="D195" t="s">
        <v>2264</v>
      </c>
      <c r="E195" t="s">
        <v>8</v>
      </c>
      <c r="F195" t="s">
        <v>9</v>
      </c>
      <c r="G195">
        <v>1051</v>
      </c>
      <c r="H195">
        <v>5.33</v>
      </c>
      <c r="I195">
        <v>7</v>
      </c>
      <c r="J195" t="s">
        <v>16</v>
      </c>
      <c r="K195" s="8" t="s">
        <v>11</v>
      </c>
      <c r="L195" s="11">
        <f t="shared" ref="L195:L258" si="17">H195/G195</f>
        <v>5.0713606089438628E-3</v>
      </c>
      <c r="M195" s="16">
        <f t="shared" ref="M195:M258" si="18">IF(E195="Clothing",G195,0)</f>
        <v>0</v>
      </c>
      <c r="N195" s="16">
        <f t="shared" ref="N195:N258" si="19">IF(H195&lt;0,1,0)</f>
        <v>0</v>
      </c>
      <c r="O195" s="7" t="str">
        <f t="shared" si="15"/>
        <v>May</v>
      </c>
      <c r="P195" t="str">
        <f t="shared" si="16"/>
        <v>2024</v>
      </c>
    </row>
    <row r="196" spans="1:16" x14ac:dyDescent="0.3">
      <c r="A196" t="s">
        <v>228</v>
      </c>
      <c r="B196" s="6">
        <v>45361</v>
      </c>
      <c r="C196" t="s">
        <v>2257</v>
      </c>
      <c r="D196" t="s">
        <v>2265</v>
      </c>
      <c r="E196" t="s">
        <v>14</v>
      </c>
      <c r="F196" t="s">
        <v>51</v>
      </c>
      <c r="G196">
        <v>7739</v>
      </c>
      <c r="H196">
        <v>-480.46</v>
      </c>
      <c r="I196">
        <v>8</v>
      </c>
      <c r="J196" t="s">
        <v>10</v>
      </c>
      <c r="K196" s="8" t="s">
        <v>36</v>
      </c>
      <c r="L196" s="11">
        <f t="shared" si="17"/>
        <v>-6.2082956454322262E-2</v>
      </c>
      <c r="M196" s="16">
        <f t="shared" si="18"/>
        <v>7739</v>
      </c>
      <c r="N196" s="16">
        <f t="shared" si="19"/>
        <v>1</v>
      </c>
      <c r="O196" s="7" t="str">
        <f t="shared" si="15"/>
        <v>Mar</v>
      </c>
      <c r="P196" t="str">
        <f t="shared" si="16"/>
        <v>2024</v>
      </c>
    </row>
    <row r="197" spans="1:16" x14ac:dyDescent="0.3">
      <c r="A197" t="s">
        <v>229</v>
      </c>
      <c r="B197" s="6">
        <v>45094</v>
      </c>
      <c r="C197" t="s">
        <v>2258</v>
      </c>
      <c r="D197" t="s">
        <v>2271</v>
      </c>
      <c r="E197" t="s">
        <v>8</v>
      </c>
      <c r="F197" t="s">
        <v>31</v>
      </c>
      <c r="G197">
        <v>48483</v>
      </c>
      <c r="H197">
        <v>6719.49</v>
      </c>
      <c r="I197">
        <v>8</v>
      </c>
      <c r="J197" t="s">
        <v>35</v>
      </c>
      <c r="K197" s="8" t="s">
        <v>17</v>
      </c>
      <c r="L197" s="11">
        <f t="shared" si="17"/>
        <v>0.1385947651754223</v>
      </c>
      <c r="M197" s="16">
        <f t="shared" si="18"/>
        <v>0</v>
      </c>
      <c r="N197" s="16">
        <f t="shared" si="19"/>
        <v>0</v>
      </c>
      <c r="O197" s="7" t="str">
        <f t="shared" si="15"/>
        <v>Jun</v>
      </c>
      <c r="P197" t="str">
        <f t="shared" si="16"/>
        <v>2023</v>
      </c>
    </row>
    <row r="198" spans="1:16" x14ac:dyDescent="0.3">
      <c r="A198" t="s">
        <v>230</v>
      </c>
      <c r="B198" s="6">
        <v>45386</v>
      </c>
      <c r="C198" t="s">
        <v>2256</v>
      </c>
      <c r="D198" t="s">
        <v>2269</v>
      </c>
      <c r="E198" t="s">
        <v>14</v>
      </c>
      <c r="F198" t="s">
        <v>38</v>
      </c>
      <c r="G198">
        <v>15204</v>
      </c>
      <c r="H198">
        <v>-1608.25</v>
      </c>
      <c r="I198">
        <v>9</v>
      </c>
      <c r="J198" t="s">
        <v>16</v>
      </c>
      <c r="K198" s="8" t="s">
        <v>17</v>
      </c>
      <c r="L198" s="11">
        <f t="shared" si="17"/>
        <v>-0.1057780847145488</v>
      </c>
      <c r="M198" s="16">
        <f t="shared" si="18"/>
        <v>15204</v>
      </c>
      <c r="N198" s="16">
        <f t="shared" si="19"/>
        <v>1</v>
      </c>
      <c r="O198" s="7" t="str">
        <f t="shared" si="15"/>
        <v>Apr</v>
      </c>
      <c r="P198" t="str">
        <f t="shared" si="16"/>
        <v>2024</v>
      </c>
    </row>
    <row r="199" spans="1:16" x14ac:dyDescent="0.3">
      <c r="A199" t="s">
        <v>231</v>
      </c>
      <c r="B199" s="6">
        <v>45564</v>
      </c>
      <c r="C199" t="s">
        <v>2256</v>
      </c>
      <c r="D199" t="s">
        <v>2269</v>
      </c>
      <c r="E199" t="s">
        <v>19</v>
      </c>
      <c r="F199" t="s">
        <v>22</v>
      </c>
      <c r="G199">
        <v>409</v>
      </c>
      <c r="H199">
        <v>84.29</v>
      </c>
      <c r="I199">
        <v>7</v>
      </c>
      <c r="J199" t="s">
        <v>16</v>
      </c>
      <c r="K199" s="8" t="s">
        <v>17</v>
      </c>
      <c r="L199" s="11">
        <f t="shared" si="17"/>
        <v>0.20608801955990222</v>
      </c>
      <c r="M199" s="16">
        <f t="shared" si="18"/>
        <v>0</v>
      </c>
      <c r="N199" s="16">
        <f t="shared" si="19"/>
        <v>0</v>
      </c>
      <c r="O199" s="7" t="str">
        <f t="shared" si="15"/>
        <v>Sep</v>
      </c>
      <c r="P199" t="str">
        <f t="shared" si="16"/>
        <v>2024</v>
      </c>
    </row>
    <row r="200" spans="1:16" x14ac:dyDescent="0.3">
      <c r="A200" t="s">
        <v>232</v>
      </c>
      <c r="B200" s="6">
        <v>45622</v>
      </c>
      <c r="C200" t="s">
        <v>2257</v>
      </c>
      <c r="D200" t="s">
        <v>2265</v>
      </c>
      <c r="E200" t="s">
        <v>14</v>
      </c>
      <c r="F200" t="s">
        <v>51</v>
      </c>
      <c r="G200">
        <v>16994</v>
      </c>
      <c r="H200">
        <v>4020.55</v>
      </c>
      <c r="I200">
        <v>8</v>
      </c>
      <c r="J200" t="s">
        <v>35</v>
      </c>
      <c r="K200" s="8" t="s">
        <v>11</v>
      </c>
      <c r="L200" s="11">
        <f t="shared" si="17"/>
        <v>0.23658644227374367</v>
      </c>
      <c r="M200" s="16">
        <f t="shared" si="18"/>
        <v>16994</v>
      </c>
      <c r="N200" s="16">
        <f t="shared" si="19"/>
        <v>0</v>
      </c>
      <c r="O200" s="7" t="str">
        <f t="shared" si="15"/>
        <v>Nov</v>
      </c>
      <c r="P200" t="str">
        <f t="shared" si="16"/>
        <v>2024</v>
      </c>
    </row>
    <row r="201" spans="1:16" x14ac:dyDescent="0.3">
      <c r="A201" t="s">
        <v>233</v>
      </c>
      <c r="B201" s="6">
        <v>45651</v>
      </c>
      <c r="C201" t="s">
        <v>2259</v>
      </c>
      <c r="D201" t="s">
        <v>2266</v>
      </c>
      <c r="E201" t="s">
        <v>14</v>
      </c>
      <c r="F201" t="s">
        <v>51</v>
      </c>
      <c r="G201">
        <v>24966</v>
      </c>
      <c r="H201">
        <v>-81.150000000000006</v>
      </c>
      <c r="I201">
        <v>7</v>
      </c>
      <c r="J201" t="s">
        <v>16</v>
      </c>
      <c r="K201" s="8" t="s">
        <v>36</v>
      </c>
      <c r="L201" s="11">
        <f t="shared" si="17"/>
        <v>-3.2504205719778904E-3</v>
      </c>
      <c r="M201" s="16">
        <f t="shared" si="18"/>
        <v>24966</v>
      </c>
      <c r="N201" s="16">
        <f t="shared" si="19"/>
        <v>1</v>
      </c>
      <c r="O201" s="7" t="str">
        <f t="shared" si="15"/>
        <v>Dec</v>
      </c>
      <c r="P201" t="str">
        <f t="shared" si="16"/>
        <v>2024</v>
      </c>
    </row>
    <row r="202" spans="1:16" x14ac:dyDescent="0.3">
      <c r="A202" t="s">
        <v>234</v>
      </c>
      <c r="B202" s="6">
        <v>45377</v>
      </c>
      <c r="C202" t="s">
        <v>2255</v>
      </c>
      <c r="D202" t="s">
        <v>2262</v>
      </c>
      <c r="E202" t="s">
        <v>14</v>
      </c>
      <c r="F202" t="s">
        <v>38</v>
      </c>
      <c r="G202">
        <v>28286</v>
      </c>
      <c r="H202">
        <v>9497.5300000000007</v>
      </c>
      <c r="I202">
        <v>4</v>
      </c>
      <c r="J202" t="s">
        <v>10</v>
      </c>
      <c r="K202" s="8" t="s">
        <v>36</v>
      </c>
      <c r="L202" s="11">
        <f t="shared" si="17"/>
        <v>0.33576787103160577</v>
      </c>
      <c r="M202" s="16">
        <f t="shared" si="18"/>
        <v>28286</v>
      </c>
      <c r="N202" s="16">
        <f t="shared" si="19"/>
        <v>0</v>
      </c>
      <c r="O202" s="7" t="str">
        <f t="shared" si="15"/>
        <v>Mar</v>
      </c>
      <c r="P202" t="str">
        <f t="shared" si="16"/>
        <v>2024</v>
      </c>
    </row>
    <row r="203" spans="1:16" x14ac:dyDescent="0.3">
      <c r="A203" t="s">
        <v>235</v>
      </c>
      <c r="B203" s="6">
        <v>45358</v>
      </c>
      <c r="C203" t="s">
        <v>2259</v>
      </c>
      <c r="D203" t="s">
        <v>2266</v>
      </c>
      <c r="E203" t="s">
        <v>19</v>
      </c>
      <c r="F203" t="s">
        <v>22</v>
      </c>
      <c r="G203">
        <v>37059</v>
      </c>
      <c r="H203">
        <v>1890.53</v>
      </c>
      <c r="I203">
        <v>6</v>
      </c>
      <c r="J203" t="s">
        <v>10</v>
      </c>
      <c r="K203" s="8" t="s">
        <v>27</v>
      </c>
      <c r="L203" s="11">
        <f t="shared" si="17"/>
        <v>5.1014058663212715E-2</v>
      </c>
      <c r="M203" s="16">
        <f t="shared" si="18"/>
        <v>0</v>
      </c>
      <c r="N203" s="16">
        <f t="shared" si="19"/>
        <v>0</v>
      </c>
      <c r="O203" s="7" t="str">
        <f t="shared" si="15"/>
        <v>Mar</v>
      </c>
      <c r="P203" t="str">
        <f t="shared" si="16"/>
        <v>2024</v>
      </c>
    </row>
    <row r="204" spans="1:16" x14ac:dyDescent="0.3">
      <c r="A204" t="s">
        <v>236</v>
      </c>
      <c r="B204" s="6">
        <v>45161</v>
      </c>
      <c r="C204" t="s">
        <v>2258</v>
      </c>
      <c r="D204" t="s">
        <v>2270</v>
      </c>
      <c r="E204" t="s">
        <v>8</v>
      </c>
      <c r="F204" t="s">
        <v>29</v>
      </c>
      <c r="G204">
        <v>21227</v>
      </c>
      <c r="H204">
        <v>6778.91</v>
      </c>
      <c r="I204">
        <v>5</v>
      </c>
      <c r="J204" t="s">
        <v>10</v>
      </c>
      <c r="K204" s="8" t="s">
        <v>11</v>
      </c>
      <c r="L204" s="11">
        <f t="shared" si="17"/>
        <v>0.31935318226786641</v>
      </c>
      <c r="M204" s="16">
        <f t="shared" si="18"/>
        <v>0</v>
      </c>
      <c r="N204" s="16">
        <f t="shared" si="19"/>
        <v>0</v>
      </c>
      <c r="O204" s="7" t="str">
        <f t="shared" si="15"/>
        <v>Aug</v>
      </c>
      <c r="P204" t="str">
        <f t="shared" si="16"/>
        <v>2023</v>
      </c>
    </row>
    <row r="205" spans="1:16" x14ac:dyDescent="0.3">
      <c r="A205" t="s">
        <v>237</v>
      </c>
      <c r="B205" s="6">
        <v>45178</v>
      </c>
      <c r="C205" t="s">
        <v>2258</v>
      </c>
      <c r="D205" t="s">
        <v>2270</v>
      </c>
      <c r="E205" t="s">
        <v>14</v>
      </c>
      <c r="F205" t="s">
        <v>15</v>
      </c>
      <c r="G205">
        <v>38737</v>
      </c>
      <c r="H205">
        <v>637.86</v>
      </c>
      <c r="I205">
        <v>10</v>
      </c>
      <c r="J205" t="s">
        <v>35</v>
      </c>
      <c r="K205" s="8" t="s">
        <v>17</v>
      </c>
      <c r="L205" s="11">
        <f t="shared" si="17"/>
        <v>1.6466427446627255E-2</v>
      </c>
      <c r="M205" s="16">
        <f t="shared" si="18"/>
        <v>38737</v>
      </c>
      <c r="N205" s="16">
        <f t="shared" si="19"/>
        <v>0</v>
      </c>
      <c r="O205" s="7" t="str">
        <f t="shared" si="15"/>
        <v>Sep</v>
      </c>
      <c r="P205" t="str">
        <f t="shared" si="16"/>
        <v>2023</v>
      </c>
    </row>
    <row r="206" spans="1:16" x14ac:dyDescent="0.3">
      <c r="A206" t="s">
        <v>238</v>
      </c>
      <c r="B206" s="6">
        <v>45287</v>
      </c>
      <c r="C206" t="s">
        <v>2257</v>
      </c>
      <c r="D206" t="s">
        <v>2264</v>
      </c>
      <c r="E206" t="s">
        <v>19</v>
      </c>
      <c r="F206" t="s">
        <v>20</v>
      </c>
      <c r="G206">
        <v>34505</v>
      </c>
      <c r="H206">
        <v>-4336.87</v>
      </c>
      <c r="I206">
        <v>9</v>
      </c>
      <c r="J206" t="s">
        <v>35</v>
      </c>
      <c r="K206" s="8" t="s">
        <v>36</v>
      </c>
      <c r="L206" s="11">
        <f t="shared" si="17"/>
        <v>-0.12568816113606723</v>
      </c>
      <c r="M206" s="16">
        <f t="shared" si="18"/>
        <v>0</v>
      </c>
      <c r="N206" s="16">
        <f t="shared" si="19"/>
        <v>1</v>
      </c>
      <c r="O206" s="7" t="str">
        <f t="shared" si="15"/>
        <v>Dec</v>
      </c>
      <c r="P206" t="str">
        <f t="shared" si="16"/>
        <v>2023</v>
      </c>
    </row>
    <row r="207" spans="1:16" x14ac:dyDescent="0.3">
      <c r="A207" t="s">
        <v>239</v>
      </c>
      <c r="B207" s="6">
        <v>45497</v>
      </c>
      <c r="C207" t="s">
        <v>2255</v>
      </c>
      <c r="D207" t="s">
        <v>2262</v>
      </c>
      <c r="E207" t="s">
        <v>19</v>
      </c>
      <c r="F207" t="s">
        <v>34</v>
      </c>
      <c r="G207">
        <v>17211</v>
      </c>
      <c r="H207">
        <v>1444.79</v>
      </c>
      <c r="I207">
        <v>10</v>
      </c>
      <c r="J207" t="s">
        <v>16</v>
      </c>
      <c r="K207" s="8" t="s">
        <v>36</v>
      </c>
      <c r="L207" s="11">
        <f t="shared" si="17"/>
        <v>8.3945732380454358E-2</v>
      </c>
      <c r="M207" s="16">
        <f t="shared" si="18"/>
        <v>0</v>
      </c>
      <c r="N207" s="16">
        <f t="shared" si="19"/>
        <v>0</v>
      </c>
      <c r="O207" s="7" t="str">
        <f t="shared" si="15"/>
        <v>Jul</v>
      </c>
      <c r="P207" t="str">
        <f t="shared" si="16"/>
        <v>2024</v>
      </c>
    </row>
    <row r="208" spans="1:16" x14ac:dyDescent="0.3">
      <c r="A208" t="s">
        <v>240</v>
      </c>
      <c r="B208" s="6">
        <v>45029</v>
      </c>
      <c r="C208" t="s">
        <v>2259</v>
      </c>
      <c r="D208" t="s">
        <v>2266</v>
      </c>
      <c r="E208" t="s">
        <v>19</v>
      </c>
      <c r="F208" t="s">
        <v>34</v>
      </c>
      <c r="G208">
        <v>4238</v>
      </c>
      <c r="H208">
        <v>1030.95</v>
      </c>
      <c r="I208">
        <v>3</v>
      </c>
      <c r="J208" t="s">
        <v>35</v>
      </c>
      <c r="K208" s="8" t="s">
        <v>17</v>
      </c>
      <c r="L208" s="11">
        <f t="shared" si="17"/>
        <v>0.2432633317602643</v>
      </c>
      <c r="M208" s="16">
        <f t="shared" si="18"/>
        <v>0</v>
      </c>
      <c r="N208" s="16">
        <f t="shared" si="19"/>
        <v>0</v>
      </c>
      <c r="O208" s="7" t="str">
        <f t="shared" si="15"/>
        <v>Apr</v>
      </c>
      <c r="P208" t="str">
        <f t="shared" si="16"/>
        <v>2023</v>
      </c>
    </row>
    <row r="209" spans="1:16" x14ac:dyDescent="0.3">
      <c r="A209" t="s">
        <v>241</v>
      </c>
      <c r="B209" s="6">
        <v>45524</v>
      </c>
      <c r="C209" t="s">
        <v>2258</v>
      </c>
      <c r="D209" t="s">
        <v>2270</v>
      </c>
      <c r="E209" t="s">
        <v>19</v>
      </c>
      <c r="F209" t="s">
        <v>22</v>
      </c>
      <c r="G209">
        <v>36169</v>
      </c>
      <c r="H209">
        <v>8824.58</v>
      </c>
      <c r="I209">
        <v>10</v>
      </c>
      <c r="J209" t="s">
        <v>16</v>
      </c>
      <c r="K209" s="8" t="s">
        <v>17</v>
      </c>
      <c r="L209" s="11">
        <f t="shared" si="17"/>
        <v>0.24398186292128618</v>
      </c>
      <c r="M209" s="16">
        <f t="shared" si="18"/>
        <v>0</v>
      </c>
      <c r="N209" s="16">
        <f t="shared" si="19"/>
        <v>0</v>
      </c>
      <c r="O209" s="7" t="str">
        <f t="shared" si="15"/>
        <v>Aug</v>
      </c>
      <c r="P209" t="str">
        <f t="shared" si="16"/>
        <v>2024</v>
      </c>
    </row>
    <row r="210" spans="1:16" x14ac:dyDescent="0.3">
      <c r="A210" t="s">
        <v>242</v>
      </c>
      <c r="B210" s="6">
        <v>45232</v>
      </c>
      <c r="C210" t="s">
        <v>2256</v>
      </c>
      <c r="D210" t="s">
        <v>2269</v>
      </c>
      <c r="E210" t="s">
        <v>14</v>
      </c>
      <c r="F210" t="s">
        <v>38</v>
      </c>
      <c r="G210">
        <v>35347</v>
      </c>
      <c r="H210">
        <v>2976.95</v>
      </c>
      <c r="I210">
        <v>1</v>
      </c>
      <c r="J210" t="s">
        <v>16</v>
      </c>
      <c r="K210" s="8" t="s">
        <v>11</v>
      </c>
      <c r="L210" s="11">
        <f t="shared" si="17"/>
        <v>8.4220725945624797E-2</v>
      </c>
      <c r="M210" s="16">
        <f t="shared" si="18"/>
        <v>35347</v>
      </c>
      <c r="N210" s="16">
        <f t="shared" si="19"/>
        <v>0</v>
      </c>
      <c r="O210" s="7" t="str">
        <f t="shared" si="15"/>
        <v>Nov</v>
      </c>
      <c r="P210" t="str">
        <f t="shared" si="16"/>
        <v>2023</v>
      </c>
    </row>
    <row r="211" spans="1:16" x14ac:dyDescent="0.3">
      <c r="A211" t="s">
        <v>243</v>
      </c>
      <c r="B211" s="6">
        <v>44928</v>
      </c>
      <c r="C211" t="s">
        <v>2258</v>
      </c>
      <c r="D211" t="s">
        <v>2270</v>
      </c>
      <c r="E211" t="s">
        <v>25</v>
      </c>
      <c r="F211" t="s">
        <v>26</v>
      </c>
      <c r="G211">
        <v>40663</v>
      </c>
      <c r="H211">
        <v>-7117.9</v>
      </c>
      <c r="I211">
        <v>7</v>
      </c>
      <c r="J211" t="s">
        <v>35</v>
      </c>
      <c r="K211" s="8" t="s">
        <v>27</v>
      </c>
      <c r="L211" s="11">
        <f t="shared" si="17"/>
        <v>-0.1750461107149005</v>
      </c>
      <c r="M211" s="16">
        <f t="shared" si="18"/>
        <v>0</v>
      </c>
      <c r="N211" s="16">
        <f t="shared" si="19"/>
        <v>1</v>
      </c>
      <c r="O211" s="7" t="str">
        <f t="shared" si="15"/>
        <v>Jan</v>
      </c>
      <c r="P211" t="str">
        <f t="shared" si="16"/>
        <v>2023</v>
      </c>
    </row>
    <row r="212" spans="1:16" x14ac:dyDescent="0.3">
      <c r="A212" t="s">
        <v>244</v>
      </c>
      <c r="B212" s="6">
        <v>45019</v>
      </c>
      <c r="C212" t="s">
        <v>2259</v>
      </c>
      <c r="D212" t="s">
        <v>2267</v>
      </c>
      <c r="E212" t="s">
        <v>25</v>
      </c>
      <c r="F212" t="s">
        <v>53</v>
      </c>
      <c r="G212">
        <v>26527</v>
      </c>
      <c r="H212">
        <v>683.47</v>
      </c>
      <c r="I212">
        <v>2</v>
      </c>
      <c r="J212" t="s">
        <v>16</v>
      </c>
      <c r="K212" s="8" t="s">
        <v>11</v>
      </c>
      <c r="L212" s="11">
        <f t="shared" si="17"/>
        <v>2.5765069551777434E-2</v>
      </c>
      <c r="M212" s="16">
        <f t="shared" si="18"/>
        <v>0</v>
      </c>
      <c r="N212" s="16">
        <f t="shared" si="19"/>
        <v>0</v>
      </c>
      <c r="O212" s="7" t="str">
        <f t="shared" si="15"/>
        <v>Apr</v>
      </c>
      <c r="P212" t="str">
        <f t="shared" si="16"/>
        <v>2023</v>
      </c>
    </row>
    <row r="213" spans="1:16" x14ac:dyDescent="0.3">
      <c r="A213" t="s">
        <v>245</v>
      </c>
      <c r="B213" s="6">
        <v>45311</v>
      </c>
      <c r="C213" t="s">
        <v>2256</v>
      </c>
      <c r="D213" t="s">
        <v>2269</v>
      </c>
      <c r="E213" t="s">
        <v>8</v>
      </c>
      <c r="F213" t="s">
        <v>31</v>
      </c>
      <c r="G213">
        <v>49941</v>
      </c>
      <c r="H213">
        <v>3304.51</v>
      </c>
      <c r="I213">
        <v>1</v>
      </c>
      <c r="J213" t="s">
        <v>35</v>
      </c>
      <c r="K213" s="8" t="s">
        <v>27</v>
      </c>
      <c r="L213" s="11">
        <f t="shared" si="17"/>
        <v>6.6168278568711089E-2</v>
      </c>
      <c r="M213" s="16">
        <f t="shared" si="18"/>
        <v>0</v>
      </c>
      <c r="N213" s="16">
        <f t="shared" si="19"/>
        <v>0</v>
      </c>
      <c r="O213" s="7" t="str">
        <f t="shared" si="15"/>
        <v>Jan</v>
      </c>
      <c r="P213" t="str">
        <f t="shared" si="16"/>
        <v>2024</v>
      </c>
    </row>
    <row r="214" spans="1:16" x14ac:dyDescent="0.3">
      <c r="A214" t="s">
        <v>246</v>
      </c>
      <c r="B214" s="6">
        <v>45514</v>
      </c>
      <c r="C214" t="s">
        <v>2258</v>
      </c>
      <c r="D214" t="s">
        <v>2271</v>
      </c>
      <c r="E214" t="s">
        <v>8</v>
      </c>
      <c r="F214" t="s">
        <v>29</v>
      </c>
      <c r="G214">
        <v>35976</v>
      </c>
      <c r="H214">
        <v>9545.61</v>
      </c>
      <c r="I214">
        <v>5</v>
      </c>
      <c r="J214" t="s">
        <v>35</v>
      </c>
      <c r="K214" s="8" t="s">
        <v>17</v>
      </c>
      <c r="L214" s="11">
        <f t="shared" si="17"/>
        <v>0.26533272181454304</v>
      </c>
      <c r="M214" s="16">
        <f t="shared" si="18"/>
        <v>0</v>
      </c>
      <c r="N214" s="16">
        <f t="shared" si="19"/>
        <v>0</v>
      </c>
      <c r="O214" s="7" t="str">
        <f t="shared" si="15"/>
        <v>Aug</v>
      </c>
      <c r="P214" t="str">
        <f t="shared" si="16"/>
        <v>2024</v>
      </c>
    </row>
    <row r="215" spans="1:16" x14ac:dyDescent="0.3">
      <c r="A215" t="s">
        <v>247</v>
      </c>
      <c r="B215" s="6">
        <v>45632</v>
      </c>
      <c r="C215" t="s">
        <v>2257</v>
      </c>
      <c r="D215" t="s">
        <v>2264</v>
      </c>
      <c r="E215" t="s">
        <v>8</v>
      </c>
      <c r="F215" t="s">
        <v>31</v>
      </c>
      <c r="G215">
        <v>44881</v>
      </c>
      <c r="H215">
        <v>9541.64</v>
      </c>
      <c r="I215">
        <v>2</v>
      </c>
      <c r="J215" t="s">
        <v>10</v>
      </c>
      <c r="K215" s="8" t="s">
        <v>36</v>
      </c>
      <c r="L215" s="11">
        <f t="shared" si="17"/>
        <v>0.21259864976270582</v>
      </c>
      <c r="M215" s="16">
        <f t="shared" si="18"/>
        <v>0</v>
      </c>
      <c r="N215" s="16">
        <f t="shared" si="19"/>
        <v>0</v>
      </c>
      <c r="O215" s="7" t="str">
        <f t="shared" si="15"/>
        <v>Dec</v>
      </c>
      <c r="P215" t="str">
        <f t="shared" si="16"/>
        <v>2024</v>
      </c>
    </row>
    <row r="216" spans="1:16" x14ac:dyDescent="0.3">
      <c r="A216" t="s">
        <v>248</v>
      </c>
      <c r="B216" s="6">
        <v>45400</v>
      </c>
      <c r="C216" t="s">
        <v>2257</v>
      </c>
      <c r="D216" t="s">
        <v>2264</v>
      </c>
      <c r="E216" t="s">
        <v>14</v>
      </c>
      <c r="F216" t="s">
        <v>15</v>
      </c>
      <c r="G216">
        <v>21696</v>
      </c>
      <c r="H216">
        <v>-644.41999999999996</v>
      </c>
      <c r="I216">
        <v>1</v>
      </c>
      <c r="J216" t="s">
        <v>16</v>
      </c>
      <c r="K216" s="8" t="s">
        <v>17</v>
      </c>
      <c r="L216" s="11">
        <f t="shared" si="17"/>
        <v>-2.9702249262536871E-2</v>
      </c>
      <c r="M216" s="16">
        <f t="shared" si="18"/>
        <v>21696</v>
      </c>
      <c r="N216" s="16">
        <f t="shared" si="19"/>
        <v>1</v>
      </c>
      <c r="O216" s="7" t="str">
        <f t="shared" si="15"/>
        <v>Apr</v>
      </c>
      <c r="P216" t="str">
        <f t="shared" si="16"/>
        <v>2024</v>
      </c>
    </row>
    <row r="217" spans="1:16" x14ac:dyDescent="0.3">
      <c r="A217" t="s">
        <v>249</v>
      </c>
      <c r="B217" s="6">
        <v>45465</v>
      </c>
      <c r="C217" t="s">
        <v>2259</v>
      </c>
      <c r="D217" t="s">
        <v>2267</v>
      </c>
      <c r="E217" t="s">
        <v>14</v>
      </c>
      <c r="F217" t="s">
        <v>15</v>
      </c>
      <c r="G217">
        <v>17288</v>
      </c>
      <c r="H217">
        <v>-848.49</v>
      </c>
      <c r="I217">
        <v>9</v>
      </c>
      <c r="J217" t="s">
        <v>35</v>
      </c>
      <c r="K217" s="8" t="s">
        <v>17</v>
      </c>
      <c r="L217" s="11">
        <f t="shared" si="17"/>
        <v>-4.907970846830171E-2</v>
      </c>
      <c r="M217" s="16">
        <f t="shared" si="18"/>
        <v>17288</v>
      </c>
      <c r="N217" s="16">
        <f t="shared" si="19"/>
        <v>1</v>
      </c>
      <c r="O217" s="7" t="str">
        <f t="shared" si="15"/>
        <v>Jun</v>
      </c>
      <c r="P217" t="str">
        <f t="shared" si="16"/>
        <v>2024</v>
      </c>
    </row>
    <row r="218" spans="1:16" x14ac:dyDescent="0.3">
      <c r="A218" t="s">
        <v>250</v>
      </c>
      <c r="B218" s="6">
        <v>45213</v>
      </c>
      <c r="C218" t="s">
        <v>2259</v>
      </c>
      <c r="D218" t="s">
        <v>2266</v>
      </c>
      <c r="E218" t="s">
        <v>25</v>
      </c>
      <c r="F218" t="s">
        <v>53</v>
      </c>
      <c r="G218">
        <v>28640</v>
      </c>
      <c r="H218">
        <v>6651.2</v>
      </c>
      <c r="I218">
        <v>10</v>
      </c>
      <c r="J218" t="s">
        <v>16</v>
      </c>
      <c r="K218" s="8" t="s">
        <v>11</v>
      </c>
      <c r="L218" s="11">
        <f t="shared" si="17"/>
        <v>0.23223463687150836</v>
      </c>
      <c r="M218" s="16">
        <f t="shared" si="18"/>
        <v>0</v>
      </c>
      <c r="N218" s="16">
        <f t="shared" si="19"/>
        <v>0</v>
      </c>
      <c r="O218" s="7" t="str">
        <f t="shared" si="15"/>
        <v>Oct</v>
      </c>
      <c r="P218" t="str">
        <f t="shared" si="16"/>
        <v>2023</v>
      </c>
    </row>
    <row r="219" spans="1:16" x14ac:dyDescent="0.3">
      <c r="A219" t="s">
        <v>251</v>
      </c>
      <c r="B219" s="6">
        <v>45181</v>
      </c>
      <c r="C219" t="s">
        <v>2255</v>
      </c>
      <c r="D219" t="s">
        <v>2263</v>
      </c>
      <c r="E219" t="s">
        <v>25</v>
      </c>
      <c r="F219" t="s">
        <v>46</v>
      </c>
      <c r="G219">
        <v>1807</v>
      </c>
      <c r="H219">
        <v>71.11</v>
      </c>
      <c r="I219">
        <v>5</v>
      </c>
      <c r="J219" t="s">
        <v>10</v>
      </c>
      <c r="K219" s="8" t="s">
        <v>11</v>
      </c>
      <c r="L219" s="11">
        <f t="shared" si="17"/>
        <v>3.9352517985611513E-2</v>
      </c>
      <c r="M219" s="16">
        <f t="shared" si="18"/>
        <v>0</v>
      </c>
      <c r="N219" s="16">
        <f t="shared" si="19"/>
        <v>0</v>
      </c>
      <c r="O219" s="7" t="str">
        <f t="shared" si="15"/>
        <v>Sep</v>
      </c>
      <c r="P219" t="str">
        <f t="shared" si="16"/>
        <v>2023</v>
      </c>
    </row>
    <row r="220" spans="1:16" x14ac:dyDescent="0.3">
      <c r="A220" t="s">
        <v>252</v>
      </c>
      <c r="B220" s="6">
        <v>45461</v>
      </c>
      <c r="C220" t="s">
        <v>2256</v>
      </c>
      <c r="D220" t="s">
        <v>2268</v>
      </c>
      <c r="E220" t="s">
        <v>14</v>
      </c>
      <c r="F220" t="s">
        <v>51</v>
      </c>
      <c r="G220">
        <v>36147</v>
      </c>
      <c r="H220">
        <v>10229.6</v>
      </c>
      <c r="I220">
        <v>6</v>
      </c>
      <c r="J220" t="s">
        <v>35</v>
      </c>
      <c r="K220" s="8" t="s">
        <v>11</v>
      </c>
      <c r="L220" s="11">
        <f t="shared" si="17"/>
        <v>0.28299997233518687</v>
      </c>
      <c r="M220" s="16">
        <f t="shared" si="18"/>
        <v>36147</v>
      </c>
      <c r="N220" s="16">
        <f t="shared" si="19"/>
        <v>0</v>
      </c>
      <c r="O220" s="7" t="str">
        <f t="shared" si="15"/>
        <v>Jun</v>
      </c>
      <c r="P220" t="str">
        <f t="shared" si="16"/>
        <v>2024</v>
      </c>
    </row>
    <row r="221" spans="1:16" x14ac:dyDescent="0.3">
      <c r="A221" t="s">
        <v>253</v>
      </c>
      <c r="B221" s="6">
        <v>45162</v>
      </c>
      <c r="C221" t="s">
        <v>2256</v>
      </c>
      <c r="D221" t="s">
        <v>2268</v>
      </c>
      <c r="E221" t="s">
        <v>8</v>
      </c>
      <c r="F221" t="s">
        <v>9</v>
      </c>
      <c r="G221">
        <v>49483</v>
      </c>
      <c r="H221">
        <v>3853.35</v>
      </c>
      <c r="I221">
        <v>8</v>
      </c>
      <c r="J221" t="s">
        <v>16</v>
      </c>
      <c r="K221" s="8" t="s">
        <v>11</v>
      </c>
      <c r="L221" s="11">
        <f t="shared" si="17"/>
        <v>7.7872198532829451E-2</v>
      </c>
      <c r="M221" s="16">
        <f t="shared" si="18"/>
        <v>0</v>
      </c>
      <c r="N221" s="16">
        <f t="shared" si="19"/>
        <v>0</v>
      </c>
      <c r="O221" s="7" t="str">
        <f t="shared" si="15"/>
        <v>Aug</v>
      </c>
      <c r="P221" t="str">
        <f t="shared" si="16"/>
        <v>2023</v>
      </c>
    </row>
    <row r="222" spans="1:16" x14ac:dyDescent="0.3">
      <c r="A222" t="s">
        <v>254</v>
      </c>
      <c r="B222" s="6">
        <v>45116</v>
      </c>
      <c r="C222" t="s">
        <v>2256</v>
      </c>
      <c r="D222" t="s">
        <v>2269</v>
      </c>
      <c r="E222" t="s">
        <v>25</v>
      </c>
      <c r="F222" t="s">
        <v>46</v>
      </c>
      <c r="G222">
        <v>41993</v>
      </c>
      <c r="H222">
        <v>9562.35</v>
      </c>
      <c r="I222">
        <v>3</v>
      </c>
      <c r="J222" t="s">
        <v>10</v>
      </c>
      <c r="K222" s="8" t="s">
        <v>11</v>
      </c>
      <c r="L222" s="11">
        <f t="shared" si="17"/>
        <v>0.22771295215869311</v>
      </c>
      <c r="M222" s="16">
        <f t="shared" si="18"/>
        <v>0</v>
      </c>
      <c r="N222" s="16">
        <f t="shared" si="19"/>
        <v>0</v>
      </c>
      <c r="O222" s="7" t="str">
        <f t="shared" si="15"/>
        <v>Jul</v>
      </c>
      <c r="P222" t="str">
        <f t="shared" si="16"/>
        <v>2023</v>
      </c>
    </row>
    <row r="223" spans="1:16" x14ac:dyDescent="0.3">
      <c r="A223" t="s">
        <v>255</v>
      </c>
      <c r="B223" s="6">
        <v>44977</v>
      </c>
      <c r="C223" t="s">
        <v>2255</v>
      </c>
      <c r="D223" t="s">
        <v>2262</v>
      </c>
      <c r="E223" t="s">
        <v>25</v>
      </c>
      <c r="F223" t="s">
        <v>46</v>
      </c>
      <c r="G223">
        <v>16340</v>
      </c>
      <c r="H223">
        <v>800.15</v>
      </c>
      <c r="I223">
        <v>10</v>
      </c>
      <c r="J223" t="s">
        <v>35</v>
      </c>
      <c r="K223" s="8" t="s">
        <v>36</v>
      </c>
      <c r="L223" s="11">
        <f t="shared" si="17"/>
        <v>4.8968788249694001E-2</v>
      </c>
      <c r="M223" s="16">
        <f t="shared" si="18"/>
        <v>0</v>
      </c>
      <c r="N223" s="16">
        <f t="shared" si="19"/>
        <v>0</v>
      </c>
      <c r="O223" s="7" t="str">
        <f t="shared" si="15"/>
        <v>Feb</v>
      </c>
      <c r="P223" t="str">
        <f t="shared" si="16"/>
        <v>2023</v>
      </c>
    </row>
    <row r="224" spans="1:16" x14ac:dyDescent="0.3">
      <c r="A224" t="s">
        <v>256</v>
      </c>
      <c r="B224" s="6">
        <v>45365</v>
      </c>
      <c r="C224" t="s">
        <v>2255</v>
      </c>
      <c r="D224" t="s">
        <v>2262</v>
      </c>
      <c r="E224" t="s">
        <v>14</v>
      </c>
      <c r="F224" t="s">
        <v>15</v>
      </c>
      <c r="G224">
        <v>29296</v>
      </c>
      <c r="H224">
        <v>3753.84</v>
      </c>
      <c r="I224">
        <v>4</v>
      </c>
      <c r="J224" t="s">
        <v>16</v>
      </c>
      <c r="K224" s="8" t="s">
        <v>27</v>
      </c>
      <c r="L224" s="11">
        <f t="shared" si="17"/>
        <v>0.12813489896231567</v>
      </c>
      <c r="M224" s="16">
        <f t="shared" si="18"/>
        <v>29296</v>
      </c>
      <c r="N224" s="16">
        <f t="shared" si="19"/>
        <v>0</v>
      </c>
      <c r="O224" s="7" t="str">
        <f t="shared" si="15"/>
        <v>Mar</v>
      </c>
      <c r="P224" t="str">
        <f t="shared" si="16"/>
        <v>2024</v>
      </c>
    </row>
    <row r="225" spans="1:16" x14ac:dyDescent="0.3">
      <c r="A225" t="s">
        <v>257</v>
      </c>
      <c r="B225" s="6">
        <v>45319</v>
      </c>
      <c r="C225" t="s">
        <v>2259</v>
      </c>
      <c r="D225" t="s">
        <v>2267</v>
      </c>
      <c r="E225" t="s">
        <v>19</v>
      </c>
      <c r="F225" t="s">
        <v>34</v>
      </c>
      <c r="G225">
        <v>37311</v>
      </c>
      <c r="H225">
        <v>-5317.38</v>
      </c>
      <c r="I225">
        <v>2</v>
      </c>
      <c r="J225" t="s">
        <v>10</v>
      </c>
      <c r="K225" s="8" t="s">
        <v>36</v>
      </c>
      <c r="L225" s="11">
        <f t="shared" si="17"/>
        <v>-0.1425150759829541</v>
      </c>
      <c r="M225" s="16">
        <f t="shared" si="18"/>
        <v>0</v>
      </c>
      <c r="N225" s="16">
        <f t="shared" si="19"/>
        <v>1</v>
      </c>
      <c r="O225" s="7" t="str">
        <f t="shared" si="15"/>
        <v>Jan</v>
      </c>
      <c r="P225" t="str">
        <f t="shared" si="16"/>
        <v>2024</v>
      </c>
    </row>
    <row r="226" spans="1:16" x14ac:dyDescent="0.3">
      <c r="A226" t="s">
        <v>258</v>
      </c>
      <c r="B226" s="6">
        <v>45405</v>
      </c>
      <c r="C226" t="s">
        <v>2257</v>
      </c>
      <c r="D226" t="s">
        <v>2265</v>
      </c>
      <c r="E226" t="s">
        <v>25</v>
      </c>
      <c r="F226" t="s">
        <v>46</v>
      </c>
      <c r="G226">
        <v>32638</v>
      </c>
      <c r="H226">
        <v>-3006.06</v>
      </c>
      <c r="I226">
        <v>5</v>
      </c>
      <c r="J226" t="s">
        <v>16</v>
      </c>
      <c r="K226" s="8" t="s">
        <v>11</v>
      </c>
      <c r="L226" s="11">
        <f t="shared" si="17"/>
        <v>-9.2103070041056431E-2</v>
      </c>
      <c r="M226" s="16">
        <f t="shared" si="18"/>
        <v>0</v>
      </c>
      <c r="N226" s="16">
        <f t="shared" si="19"/>
        <v>1</v>
      </c>
      <c r="O226" s="7" t="str">
        <f t="shared" si="15"/>
        <v>Apr</v>
      </c>
      <c r="P226" t="str">
        <f t="shared" si="16"/>
        <v>2024</v>
      </c>
    </row>
    <row r="227" spans="1:16" x14ac:dyDescent="0.3">
      <c r="A227" t="s">
        <v>259</v>
      </c>
      <c r="B227" s="6">
        <v>45060</v>
      </c>
      <c r="C227" t="s">
        <v>2259</v>
      </c>
      <c r="D227" t="s">
        <v>2266</v>
      </c>
      <c r="E227" t="s">
        <v>25</v>
      </c>
      <c r="F227" t="s">
        <v>53</v>
      </c>
      <c r="G227">
        <v>49995</v>
      </c>
      <c r="H227">
        <v>11085.88</v>
      </c>
      <c r="I227">
        <v>5</v>
      </c>
      <c r="J227" t="s">
        <v>10</v>
      </c>
      <c r="K227" s="8" t="s">
        <v>17</v>
      </c>
      <c r="L227" s="11">
        <f t="shared" si="17"/>
        <v>0.22173977397739772</v>
      </c>
      <c r="M227" s="16">
        <f t="shared" si="18"/>
        <v>0</v>
      </c>
      <c r="N227" s="16">
        <f t="shared" si="19"/>
        <v>0</v>
      </c>
      <c r="O227" s="7" t="str">
        <f t="shared" si="15"/>
        <v>May</v>
      </c>
      <c r="P227" t="str">
        <f t="shared" si="16"/>
        <v>2023</v>
      </c>
    </row>
    <row r="228" spans="1:16" x14ac:dyDescent="0.3">
      <c r="A228" t="s">
        <v>260</v>
      </c>
      <c r="B228" s="6">
        <v>45282</v>
      </c>
      <c r="C228" t="s">
        <v>2257</v>
      </c>
      <c r="D228" t="s">
        <v>2264</v>
      </c>
      <c r="E228" t="s">
        <v>25</v>
      </c>
      <c r="F228" t="s">
        <v>53</v>
      </c>
      <c r="G228">
        <v>9895</v>
      </c>
      <c r="H228">
        <v>1445.66</v>
      </c>
      <c r="I228">
        <v>4</v>
      </c>
      <c r="J228" t="s">
        <v>10</v>
      </c>
      <c r="K228" s="8" t="s">
        <v>17</v>
      </c>
      <c r="L228" s="11">
        <f t="shared" si="17"/>
        <v>0.14610005053057101</v>
      </c>
      <c r="M228" s="16">
        <f t="shared" si="18"/>
        <v>0</v>
      </c>
      <c r="N228" s="16">
        <f t="shared" si="19"/>
        <v>0</v>
      </c>
      <c r="O228" s="7" t="str">
        <f t="shared" si="15"/>
        <v>Dec</v>
      </c>
      <c r="P228" t="str">
        <f t="shared" si="16"/>
        <v>2023</v>
      </c>
    </row>
    <row r="229" spans="1:16" x14ac:dyDescent="0.3">
      <c r="A229" t="s">
        <v>261</v>
      </c>
      <c r="B229" s="6">
        <v>44987</v>
      </c>
      <c r="C229" t="s">
        <v>2258</v>
      </c>
      <c r="D229" t="s">
        <v>2270</v>
      </c>
      <c r="E229" t="s">
        <v>14</v>
      </c>
      <c r="F229" t="s">
        <v>38</v>
      </c>
      <c r="G229">
        <v>43195</v>
      </c>
      <c r="H229">
        <v>8176.68</v>
      </c>
      <c r="I229">
        <v>3</v>
      </c>
      <c r="J229" t="s">
        <v>16</v>
      </c>
      <c r="K229" s="8" t="s">
        <v>27</v>
      </c>
      <c r="L229" s="11">
        <f t="shared" si="17"/>
        <v>0.1892969093645098</v>
      </c>
      <c r="M229" s="16">
        <f t="shared" si="18"/>
        <v>43195</v>
      </c>
      <c r="N229" s="16">
        <f t="shared" si="19"/>
        <v>0</v>
      </c>
      <c r="O229" s="7" t="str">
        <f t="shared" si="15"/>
        <v>Mar</v>
      </c>
      <c r="P229" t="str">
        <f t="shared" si="16"/>
        <v>2023</v>
      </c>
    </row>
    <row r="230" spans="1:16" x14ac:dyDescent="0.3">
      <c r="A230" t="s">
        <v>262</v>
      </c>
      <c r="B230" s="6">
        <v>45109</v>
      </c>
      <c r="C230" t="s">
        <v>2256</v>
      </c>
      <c r="D230" t="s">
        <v>2268</v>
      </c>
      <c r="E230" t="s">
        <v>25</v>
      </c>
      <c r="F230" t="s">
        <v>26</v>
      </c>
      <c r="G230">
        <v>11891</v>
      </c>
      <c r="H230">
        <v>618.38</v>
      </c>
      <c r="I230">
        <v>9</v>
      </c>
      <c r="J230" t="s">
        <v>10</v>
      </c>
      <c r="K230" s="8" t="s">
        <v>11</v>
      </c>
      <c r="L230" s="11">
        <f t="shared" si="17"/>
        <v>5.2004036666386345E-2</v>
      </c>
      <c r="M230" s="16">
        <f t="shared" si="18"/>
        <v>0</v>
      </c>
      <c r="N230" s="16">
        <f t="shared" si="19"/>
        <v>0</v>
      </c>
      <c r="O230" s="7" t="str">
        <f t="shared" si="15"/>
        <v>Jul</v>
      </c>
      <c r="P230" t="str">
        <f t="shared" si="16"/>
        <v>2023</v>
      </c>
    </row>
    <row r="231" spans="1:16" x14ac:dyDescent="0.3">
      <c r="A231" t="s">
        <v>263</v>
      </c>
      <c r="B231" s="6">
        <v>45486</v>
      </c>
      <c r="C231" t="s">
        <v>2257</v>
      </c>
      <c r="D231" t="s">
        <v>2264</v>
      </c>
      <c r="E231" t="s">
        <v>8</v>
      </c>
      <c r="F231" t="s">
        <v>31</v>
      </c>
      <c r="G231">
        <v>34065</v>
      </c>
      <c r="H231">
        <v>6615.39</v>
      </c>
      <c r="I231">
        <v>5</v>
      </c>
      <c r="J231" t="s">
        <v>35</v>
      </c>
      <c r="K231" s="8" t="s">
        <v>36</v>
      </c>
      <c r="L231" s="11">
        <f t="shared" si="17"/>
        <v>0.19419903126376048</v>
      </c>
      <c r="M231" s="16">
        <f t="shared" si="18"/>
        <v>0</v>
      </c>
      <c r="N231" s="16">
        <f t="shared" si="19"/>
        <v>0</v>
      </c>
      <c r="O231" s="7" t="str">
        <f t="shared" si="15"/>
        <v>Jul</v>
      </c>
      <c r="P231" t="str">
        <f t="shared" si="16"/>
        <v>2024</v>
      </c>
    </row>
    <row r="232" spans="1:16" x14ac:dyDescent="0.3">
      <c r="A232" t="s">
        <v>264</v>
      </c>
      <c r="B232" s="6">
        <v>45153</v>
      </c>
      <c r="C232" t="s">
        <v>2255</v>
      </c>
      <c r="D232" t="s">
        <v>2263</v>
      </c>
      <c r="E232" t="s">
        <v>19</v>
      </c>
      <c r="F232" t="s">
        <v>22</v>
      </c>
      <c r="G232">
        <v>27732</v>
      </c>
      <c r="H232">
        <v>-5135.47</v>
      </c>
      <c r="I232">
        <v>2</v>
      </c>
      <c r="J232" t="s">
        <v>35</v>
      </c>
      <c r="K232" s="8" t="s">
        <v>36</v>
      </c>
      <c r="L232" s="11">
        <f t="shared" si="17"/>
        <v>-0.18518210010096639</v>
      </c>
      <c r="M232" s="16">
        <f t="shared" si="18"/>
        <v>0</v>
      </c>
      <c r="N232" s="16">
        <f t="shared" si="19"/>
        <v>1</v>
      </c>
      <c r="O232" s="7" t="str">
        <f t="shared" si="15"/>
        <v>Aug</v>
      </c>
      <c r="P232" t="str">
        <f t="shared" si="16"/>
        <v>2023</v>
      </c>
    </row>
    <row r="233" spans="1:16" x14ac:dyDescent="0.3">
      <c r="A233" t="s">
        <v>265</v>
      </c>
      <c r="B233" s="6">
        <v>45585</v>
      </c>
      <c r="C233" t="s">
        <v>2257</v>
      </c>
      <c r="D233" t="s">
        <v>2265</v>
      </c>
      <c r="E233" t="s">
        <v>14</v>
      </c>
      <c r="F233" t="s">
        <v>38</v>
      </c>
      <c r="G233">
        <v>8561</v>
      </c>
      <c r="H233">
        <v>2293.67</v>
      </c>
      <c r="I233">
        <v>6</v>
      </c>
      <c r="J233" t="s">
        <v>10</v>
      </c>
      <c r="K233" s="8" t="s">
        <v>11</v>
      </c>
      <c r="L233" s="11">
        <f t="shared" si="17"/>
        <v>0.26792080364443405</v>
      </c>
      <c r="M233" s="16">
        <f t="shared" si="18"/>
        <v>8561</v>
      </c>
      <c r="N233" s="16">
        <f t="shared" si="19"/>
        <v>0</v>
      </c>
      <c r="O233" s="7" t="str">
        <f t="shared" si="15"/>
        <v>Oct</v>
      </c>
      <c r="P233" t="str">
        <f t="shared" si="16"/>
        <v>2024</v>
      </c>
    </row>
    <row r="234" spans="1:16" x14ac:dyDescent="0.3">
      <c r="A234" t="s">
        <v>266</v>
      </c>
      <c r="B234" s="6">
        <v>45031</v>
      </c>
      <c r="C234" t="s">
        <v>2255</v>
      </c>
      <c r="D234" t="s">
        <v>2262</v>
      </c>
      <c r="E234" t="s">
        <v>25</v>
      </c>
      <c r="F234" t="s">
        <v>26</v>
      </c>
      <c r="G234">
        <v>46658</v>
      </c>
      <c r="H234">
        <v>-1721.06</v>
      </c>
      <c r="I234">
        <v>4</v>
      </c>
      <c r="J234" t="s">
        <v>10</v>
      </c>
      <c r="K234" s="8" t="s">
        <v>27</v>
      </c>
      <c r="L234" s="11">
        <f t="shared" si="17"/>
        <v>-3.6886707531398687E-2</v>
      </c>
      <c r="M234" s="16">
        <f t="shared" si="18"/>
        <v>0</v>
      </c>
      <c r="N234" s="16">
        <f t="shared" si="19"/>
        <v>1</v>
      </c>
      <c r="O234" s="7" t="str">
        <f t="shared" si="15"/>
        <v>Apr</v>
      </c>
      <c r="P234" t="str">
        <f t="shared" si="16"/>
        <v>2023</v>
      </c>
    </row>
    <row r="235" spans="1:16" x14ac:dyDescent="0.3">
      <c r="A235" t="s">
        <v>267</v>
      </c>
      <c r="B235" s="6">
        <v>45233</v>
      </c>
      <c r="C235" t="s">
        <v>2256</v>
      </c>
      <c r="D235" t="s">
        <v>2268</v>
      </c>
      <c r="E235" t="s">
        <v>19</v>
      </c>
      <c r="F235" t="s">
        <v>34</v>
      </c>
      <c r="G235">
        <v>29750</v>
      </c>
      <c r="H235">
        <v>364.85</v>
      </c>
      <c r="I235">
        <v>2</v>
      </c>
      <c r="J235" t="s">
        <v>35</v>
      </c>
      <c r="K235" s="8" t="s">
        <v>36</v>
      </c>
      <c r="L235" s="11">
        <f t="shared" si="17"/>
        <v>1.2263865546218488E-2</v>
      </c>
      <c r="M235" s="16">
        <f t="shared" si="18"/>
        <v>0</v>
      </c>
      <c r="N235" s="16">
        <f t="shared" si="19"/>
        <v>0</v>
      </c>
      <c r="O235" s="7" t="str">
        <f t="shared" si="15"/>
        <v>Nov</v>
      </c>
      <c r="P235" t="str">
        <f t="shared" si="16"/>
        <v>2023</v>
      </c>
    </row>
    <row r="236" spans="1:16" x14ac:dyDescent="0.3">
      <c r="A236" t="s">
        <v>268</v>
      </c>
      <c r="B236" s="6">
        <v>45012</v>
      </c>
      <c r="C236" t="s">
        <v>2255</v>
      </c>
      <c r="D236" t="s">
        <v>2263</v>
      </c>
      <c r="E236" t="s">
        <v>25</v>
      </c>
      <c r="F236" t="s">
        <v>53</v>
      </c>
      <c r="G236">
        <v>32934</v>
      </c>
      <c r="H236">
        <v>11519.46</v>
      </c>
      <c r="I236">
        <v>5</v>
      </c>
      <c r="J236" t="s">
        <v>10</v>
      </c>
      <c r="K236" s="8" t="s">
        <v>36</v>
      </c>
      <c r="L236" s="11">
        <f t="shared" si="17"/>
        <v>0.3497740936418291</v>
      </c>
      <c r="M236" s="16">
        <f t="shared" si="18"/>
        <v>0</v>
      </c>
      <c r="N236" s="16">
        <f t="shared" si="19"/>
        <v>0</v>
      </c>
      <c r="O236" s="7" t="str">
        <f t="shared" si="15"/>
        <v>Mar</v>
      </c>
      <c r="P236" t="str">
        <f t="shared" si="16"/>
        <v>2023</v>
      </c>
    </row>
    <row r="237" spans="1:16" x14ac:dyDescent="0.3">
      <c r="A237" t="s">
        <v>269</v>
      </c>
      <c r="B237" s="6">
        <v>45349</v>
      </c>
      <c r="C237" t="s">
        <v>2257</v>
      </c>
      <c r="D237" t="s">
        <v>2265</v>
      </c>
      <c r="E237" t="s">
        <v>14</v>
      </c>
      <c r="F237" t="s">
        <v>15</v>
      </c>
      <c r="G237">
        <v>33174</v>
      </c>
      <c r="H237">
        <v>2848.51</v>
      </c>
      <c r="I237">
        <v>2</v>
      </c>
      <c r="J237" t="s">
        <v>16</v>
      </c>
      <c r="K237" s="8" t="s">
        <v>36</v>
      </c>
      <c r="L237" s="11">
        <f t="shared" si="17"/>
        <v>8.5865738228733349E-2</v>
      </c>
      <c r="M237" s="16">
        <f t="shared" si="18"/>
        <v>33174</v>
      </c>
      <c r="N237" s="16">
        <f t="shared" si="19"/>
        <v>0</v>
      </c>
      <c r="O237" s="7" t="str">
        <f t="shared" si="15"/>
        <v>Feb</v>
      </c>
      <c r="P237" t="str">
        <f t="shared" si="16"/>
        <v>2024</v>
      </c>
    </row>
    <row r="238" spans="1:16" x14ac:dyDescent="0.3">
      <c r="A238" t="s">
        <v>270</v>
      </c>
      <c r="B238" s="6">
        <v>45631</v>
      </c>
      <c r="C238" t="s">
        <v>2257</v>
      </c>
      <c r="D238" t="s">
        <v>2265</v>
      </c>
      <c r="E238" t="s">
        <v>14</v>
      </c>
      <c r="F238" t="s">
        <v>15</v>
      </c>
      <c r="G238">
        <v>30090</v>
      </c>
      <c r="H238">
        <v>2329.4</v>
      </c>
      <c r="I238">
        <v>6</v>
      </c>
      <c r="J238" t="s">
        <v>35</v>
      </c>
      <c r="K238" s="8" t="s">
        <v>36</v>
      </c>
      <c r="L238" s="11">
        <f t="shared" si="17"/>
        <v>7.7414423396477236E-2</v>
      </c>
      <c r="M238" s="16">
        <f t="shared" si="18"/>
        <v>30090</v>
      </c>
      <c r="N238" s="16">
        <f t="shared" si="19"/>
        <v>0</v>
      </c>
      <c r="O238" s="7" t="str">
        <f t="shared" si="15"/>
        <v>Dec</v>
      </c>
      <c r="P238" t="str">
        <f t="shared" si="16"/>
        <v>2024</v>
      </c>
    </row>
    <row r="239" spans="1:16" x14ac:dyDescent="0.3">
      <c r="A239" t="s">
        <v>271</v>
      </c>
      <c r="B239" s="6">
        <v>44989</v>
      </c>
      <c r="C239" t="s">
        <v>2259</v>
      </c>
      <c r="D239" t="s">
        <v>2267</v>
      </c>
      <c r="E239" t="s">
        <v>25</v>
      </c>
      <c r="F239" t="s">
        <v>53</v>
      </c>
      <c r="G239">
        <v>27841</v>
      </c>
      <c r="H239">
        <v>1111.06</v>
      </c>
      <c r="I239">
        <v>10</v>
      </c>
      <c r="J239" t="s">
        <v>16</v>
      </c>
      <c r="K239" s="8" t="s">
        <v>27</v>
      </c>
      <c r="L239" s="11">
        <f t="shared" si="17"/>
        <v>3.9907330914837828E-2</v>
      </c>
      <c r="M239" s="16">
        <f t="shared" si="18"/>
        <v>0</v>
      </c>
      <c r="N239" s="16">
        <f t="shared" si="19"/>
        <v>0</v>
      </c>
      <c r="O239" s="7" t="str">
        <f t="shared" si="15"/>
        <v>Mar</v>
      </c>
      <c r="P239" t="str">
        <f t="shared" si="16"/>
        <v>2023</v>
      </c>
    </row>
    <row r="240" spans="1:16" x14ac:dyDescent="0.3">
      <c r="A240" t="s">
        <v>272</v>
      </c>
      <c r="B240" s="6">
        <v>45642</v>
      </c>
      <c r="C240" t="s">
        <v>2256</v>
      </c>
      <c r="D240" t="s">
        <v>2268</v>
      </c>
      <c r="E240" t="s">
        <v>19</v>
      </c>
      <c r="F240" t="s">
        <v>22</v>
      </c>
      <c r="G240">
        <v>700</v>
      </c>
      <c r="H240">
        <v>45.97</v>
      </c>
      <c r="I240">
        <v>2</v>
      </c>
      <c r="J240" t="s">
        <v>10</v>
      </c>
      <c r="K240" s="8" t="s">
        <v>27</v>
      </c>
      <c r="L240" s="11">
        <f t="shared" si="17"/>
        <v>6.5671428571428575E-2</v>
      </c>
      <c r="M240" s="16">
        <f t="shared" si="18"/>
        <v>0</v>
      </c>
      <c r="N240" s="16">
        <f t="shared" si="19"/>
        <v>0</v>
      </c>
      <c r="O240" s="7" t="str">
        <f t="shared" si="15"/>
        <v>Dec</v>
      </c>
      <c r="P240" t="str">
        <f t="shared" si="16"/>
        <v>2024</v>
      </c>
    </row>
    <row r="241" spans="1:16" x14ac:dyDescent="0.3">
      <c r="A241" t="s">
        <v>273</v>
      </c>
      <c r="B241" s="6">
        <v>45170</v>
      </c>
      <c r="C241" t="s">
        <v>2255</v>
      </c>
      <c r="D241" t="s">
        <v>2262</v>
      </c>
      <c r="E241" t="s">
        <v>25</v>
      </c>
      <c r="F241" t="s">
        <v>53</v>
      </c>
      <c r="G241">
        <v>22345</v>
      </c>
      <c r="H241">
        <v>-2147.7800000000002</v>
      </c>
      <c r="I241">
        <v>10</v>
      </c>
      <c r="J241" t="s">
        <v>35</v>
      </c>
      <c r="K241" s="8" t="s">
        <v>17</v>
      </c>
      <c r="L241" s="11">
        <f t="shared" si="17"/>
        <v>-9.6119042291340356E-2</v>
      </c>
      <c r="M241" s="16">
        <f t="shared" si="18"/>
        <v>0</v>
      </c>
      <c r="N241" s="16">
        <f t="shared" si="19"/>
        <v>1</v>
      </c>
      <c r="O241" s="7" t="str">
        <f t="shared" si="15"/>
        <v>Sep</v>
      </c>
      <c r="P241" t="str">
        <f t="shared" si="16"/>
        <v>2023</v>
      </c>
    </row>
    <row r="242" spans="1:16" x14ac:dyDescent="0.3">
      <c r="A242" t="s">
        <v>274</v>
      </c>
      <c r="B242" s="6">
        <v>45469</v>
      </c>
      <c r="C242" t="s">
        <v>2257</v>
      </c>
      <c r="D242" t="s">
        <v>2265</v>
      </c>
      <c r="E242" t="s">
        <v>8</v>
      </c>
      <c r="F242" t="s">
        <v>31</v>
      </c>
      <c r="G242">
        <v>29377</v>
      </c>
      <c r="H242">
        <v>6378.31</v>
      </c>
      <c r="I242">
        <v>6</v>
      </c>
      <c r="J242" t="s">
        <v>16</v>
      </c>
      <c r="K242" s="8" t="s">
        <v>36</v>
      </c>
      <c r="L242" s="11">
        <f t="shared" si="17"/>
        <v>0.21711917486469007</v>
      </c>
      <c r="M242" s="16">
        <f t="shared" si="18"/>
        <v>0</v>
      </c>
      <c r="N242" s="16">
        <f t="shared" si="19"/>
        <v>0</v>
      </c>
      <c r="O242" s="7" t="str">
        <f t="shared" si="15"/>
        <v>Jun</v>
      </c>
      <c r="P242" t="str">
        <f t="shared" si="16"/>
        <v>2024</v>
      </c>
    </row>
    <row r="243" spans="1:16" x14ac:dyDescent="0.3">
      <c r="A243" t="s">
        <v>275</v>
      </c>
      <c r="B243" s="6">
        <v>45169</v>
      </c>
      <c r="C243" t="s">
        <v>2259</v>
      </c>
      <c r="D243" t="s">
        <v>2266</v>
      </c>
      <c r="E243" t="s">
        <v>8</v>
      </c>
      <c r="F243" t="s">
        <v>29</v>
      </c>
      <c r="G243">
        <v>5198</v>
      </c>
      <c r="H243">
        <v>-825.38</v>
      </c>
      <c r="I243">
        <v>4</v>
      </c>
      <c r="J243" t="s">
        <v>16</v>
      </c>
      <c r="K243" s="8" t="s">
        <v>36</v>
      </c>
      <c r="L243" s="11">
        <f t="shared" si="17"/>
        <v>-0.15878799538283955</v>
      </c>
      <c r="M243" s="16">
        <f t="shared" si="18"/>
        <v>0</v>
      </c>
      <c r="N243" s="16">
        <f t="shared" si="19"/>
        <v>1</v>
      </c>
      <c r="O243" s="7" t="str">
        <f t="shared" si="15"/>
        <v>Aug</v>
      </c>
      <c r="P243" t="str">
        <f t="shared" si="16"/>
        <v>2023</v>
      </c>
    </row>
    <row r="244" spans="1:16" x14ac:dyDescent="0.3">
      <c r="A244" t="s">
        <v>276</v>
      </c>
      <c r="B244" s="6">
        <v>45275</v>
      </c>
      <c r="C244" t="s">
        <v>2259</v>
      </c>
      <c r="D244" t="s">
        <v>2266</v>
      </c>
      <c r="E244" t="s">
        <v>19</v>
      </c>
      <c r="F244" t="s">
        <v>20</v>
      </c>
      <c r="G244">
        <v>36205</v>
      </c>
      <c r="H244">
        <v>-2198.25</v>
      </c>
      <c r="I244">
        <v>8</v>
      </c>
      <c r="J244" t="s">
        <v>35</v>
      </c>
      <c r="K244" s="8" t="s">
        <v>17</v>
      </c>
      <c r="L244" s="11">
        <f t="shared" si="17"/>
        <v>-6.0716751829857751E-2</v>
      </c>
      <c r="M244" s="16">
        <f t="shared" si="18"/>
        <v>0</v>
      </c>
      <c r="N244" s="16">
        <f t="shared" si="19"/>
        <v>1</v>
      </c>
      <c r="O244" s="7" t="str">
        <f t="shared" si="15"/>
        <v>Dec</v>
      </c>
      <c r="P244" t="str">
        <f t="shared" si="16"/>
        <v>2023</v>
      </c>
    </row>
    <row r="245" spans="1:16" x14ac:dyDescent="0.3">
      <c r="A245" t="s">
        <v>277</v>
      </c>
      <c r="B245" s="6">
        <v>45223</v>
      </c>
      <c r="C245" t="s">
        <v>2257</v>
      </c>
      <c r="D245" t="s">
        <v>2264</v>
      </c>
      <c r="E245" t="s">
        <v>25</v>
      </c>
      <c r="F245" t="s">
        <v>26</v>
      </c>
      <c r="G245">
        <v>4268</v>
      </c>
      <c r="H245">
        <v>-676.26</v>
      </c>
      <c r="I245">
        <v>3</v>
      </c>
      <c r="J245" t="s">
        <v>35</v>
      </c>
      <c r="K245" s="8" t="s">
        <v>27</v>
      </c>
      <c r="L245" s="11">
        <f t="shared" si="17"/>
        <v>-0.15844892221180881</v>
      </c>
      <c r="M245" s="16">
        <f t="shared" si="18"/>
        <v>0</v>
      </c>
      <c r="N245" s="16">
        <f t="shared" si="19"/>
        <v>1</v>
      </c>
      <c r="O245" s="7" t="str">
        <f t="shared" si="15"/>
        <v>Oct</v>
      </c>
      <c r="P245" t="str">
        <f t="shared" si="16"/>
        <v>2023</v>
      </c>
    </row>
    <row r="246" spans="1:16" x14ac:dyDescent="0.3">
      <c r="A246" t="s">
        <v>278</v>
      </c>
      <c r="B246" s="6">
        <v>45123</v>
      </c>
      <c r="C246" t="s">
        <v>2257</v>
      </c>
      <c r="D246" t="s">
        <v>2265</v>
      </c>
      <c r="E246" t="s">
        <v>19</v>
      </c>
      <c r="F246" t="s">
        <v>22</v>
      </c>
      <c r="G246">
        <v>6705</v>
      </c>
      <c r="H246">
        <v>-459.06</v>
      </c>
      <c r="I246">
        <v>7</v>
      </c>
      <c r="J246" t="s">
        <v>16</v>
      </c>
      <c r="K246" s="8" t="s">
        <v>36</v>
      </c>
      <c r="L246" s="11">
        <f t="shared" si="17"/>
        <v>-6.8465324384787474E-2</v>
      </c>
      <c r="M246" s="16">
        <f t="shared" si="18"/>
        <v>0</v>
      </c>
      <c r="N246" s="16">
        <f t="shared" si="19"/>
        <v>1</v>
      </c>
      <c r="O246" s="7" t="str">
        <f t="shared" si="15"/>
        <v>Jul</v>
      </c>
      <c r="P246" t="str">
        <f t="shared" si="16"/>
        <v>2023</v>
      </c>
    </row>
    <row r="247" spans="1:16" x14ac:dyDescent="0.3">
      <c r="A247" t="s">
        <v>279</v>
      </c>
      <c r="B247" s="6">
        <v>45387</v>
      </c>
      <c r="C247" t="s">
        <v>2257</v>
      </c>
      <c r="D247" t="s">
        <v>2264</v>
      </c>
      <c r="E247" t="s">
        <v>19</v>
      </c>
      <c r="F247" t="s">
        <v>34</v>
      </c>
      <c r="G247">
        <v>30498</v>
      </c>
      <c r="H247">
        <v>7237.31</v>
      </c>
      <c r="I247">
        <v>5</v>
      </c>
      <c r="J247" t="s">
        <v>35</v>
      </c>
      <c r="K247" s="8" t="s">
        <v>27</v>
      </c>
      <c r="L247" s="11">
        <f t="shared" si="17"/>
        <v>0.23730441340415767</v>
      </c>
      <c r="M247" s="16">
        <f t="shared" si="18"/>
        <v>0</v>
      </c>
      <c r="N247" s="16">
        <f t="shared" si="19"/>
        <v>0</v>
      </c>
      <c r="O247" s="7" t="str">
        <f t="shared" si="15"/>
        <v>Apr</v>
      </c>
      <c r="P247" t="str">
        <f t="shared" si="16"/>
        <v>2024</v>
      </c>
    </row>
    <row r="248" spans="1:16" x14ac:dyDescent="0.3">
      <c r="A248" t="s">
        <v>280</v>
      </c>
      <c r="B248" s="6">
        <v>45091</v>
      </c>
      <c r="C248" t="s">
        <v>2256</v>
      </c>
      <c r="D248" t="s">
        <v>2268</v>
      </c>
      <c r="E248" t="s">
        <v>25</v>
      </c>
      <c r="F248" t="s">
        <v>53</v>
      </c>
      <c r="G248">
        <v>13025</v>
      </c>
      <c r="H248">
        <v>2493.98</v>
      </c>
      <c r="I248">
        <v>6</v>
      </c>
      <c r="J248" t="s">
        <v>16</v>
      </c>
      <c r="K248" s="8" t="s">
        <v>36</v>
      </c>
      <c r="L248" s="11">
        <f t="shared" si="17"/>
        <v>0.1914763915547025</v>
      </c>
      <c r="M248" s="16">
        <f t="shared" si="18"/>
        <v>0</v>
      </c>
      <c r="N248" s="16">
        <f t="shared" si="19"/>
        <v>0</v>
      </c>
      <c r="O248" s="7" t="str">
        <f t="shared" si="15"/>
        <v>Jun</v>
      </c>
      <c r="P248" t="str">
        <f t="shared" si="16"/>
        <v>2023</v>
      </c>
    </row>
    <row r="249" spans="1:16" x14ac:dyDescent="0.3">
      <c r="A249" t="s">
        <v>281</v>
      </c>
      <c r="B249" s="6">
        <v>45101</v>
      </c>
      <c r="C249" t="s">
        <v>2259</v>
      </c>
      <c r="D249" t="s">
        <v>2266</v>
      </c>
      <c r="E249" t="s">
        <v>8</v>
      </c>
      <c r="F249" t="s">
        <v>9</v>
      </c>
      <c r="G249">
        <v>5345</v>
      </c>
      <c r="H249">
        <v>87.69</v>
      </c>
      <c r="I249">
        <v>10</v>
      </c>
      <c r="J249" t="s">
        <v>10</v>
      </c>
      <c r="K249" s="8" t="s">
        <v>36</v>
      </c>
      <c r="L249" s="11">
        <f t="shared" si="17"/>
        <v>1.6405986903648268E-2</v>
      </c>
      <c r="M249" s="16">
        <f t="shared" si="18"/>
        <v>0</v>
      </c>
      <c r="N249" s="16">
        <f t="shared" si="19"/>
        <v>0</v>
      </c>
      <c r="O249" s="7" t="str">
        <f t="shared" si="15"/>
        <v>Jun</v>
      </c>
      <c r="P249" t="str">
        <f t="shared" si="16"/>
        <v>2023</v>
      </c>
    </row>
    <row r="250" spans="1:16" x14ac:dyDescent="0.3">
      <c r="A250" t="s">
        <v>282</v>
      </c>
      <c r="B250" s="6">
        <v>45423</v>
      </c>
      <c r="C250" t="s">
        <v>2258</v>
      </c>
      <c r="D250" t="s">
        <v>2271</v>
      </c>
      <c r="E250" t="s">
        <v>25</v>
      </c>
      <c r="F250" t="s">
        <v>26</v>
      </c>
      <c r="G250">
        <v>25853</v>
      </c>
      <c r="H250">
        <v>1658.02</v>
      </c>
      <c r="I250">
        <v>10</v>
      </c>
      <c r="J250" t="s">
        <v>10</v>
      </c>
      <c r="K250" s="8" t="s">
        <v>36</v>
      </c>
      <c r="L250" s="11">
        <f t="shared" si="17"/>
        <v>6.4132595830271144E-2</v>
      </c>
      <c r="M250" s="16">
        <f t="shared" si="18"/>
        <v>0</v>
      </c>
      <c r="N250" s="16">
        <f t="shared" si="19"/>
        <v>0</v>
      </c>
      <c r="O250" s="7" t="str">
        <f t="shared" si="15"/>
        <v>May</v>
      </c>
      <c r="P250" t="str">
        <f t="shared" si="16"/>
        <v>2024</v>
      </c>
    </row>
    <row r="251" spans="1:16" x14ac:dyDescent="0.3">
      <c r="A251" t="s">
        <v>283</v>
      </c>
      <c r="B251" s="6">
        <v>45440</v>
      </c>
      <c r="C251" t="s">
        <v>2256</v>
      </c>
      <c r="D251" t="s">
        <v>2269</v>
      </c>
      <c r="E251" t="s">
        <v>19</v>
      </c>
      <c r="F251" t="s">
        <v>20</v>
      </c>
      <c r="G251">
        <v>40966</v>
      </c>
      <c r="H251">
        <v>8988.99</v>
      </c>
      <c r="I251">
        <v>5</v>
      </c>
      <c r="J251" t="s">
        <v>16</v>
      </c>
      <c r="K251" s="8" t="s">
        <v>36</v>
      </c>
      <c r="L251" s="11">
        <f t="shared" si="17"/>
        <v>0.21942562124688766</v>
      </c>
      <c r="M251" s="16">
        <f t="shared" si="18"/>
        <v>0</v>
      </c>
      <c r="N251" s="16">
        <f t="shared" si="19"/>
        <v>0</v>
      </c>
      <c r="O251" s="7" t="str">
        <f t="shared" si="15"/>
        <v>May</v>
      </c>
      <c r="P251" t="str">
        <f t="shared" si="16"/>
        <v>2024</v>
      </c>
    </row>
    <row r="252" spans="1:16" x14ac:dyDescent="0.3">
      <c r="A252" t="s">
        <v>284</v>
      </c>
      <c r="B252" s="6">
        <v>45581</v>
      </c>
      <c r="C252" t="s">
        <v>2257</v>
      </c>
      <c r="D252" t="s">
        <v>2265</v>
      </c>
      <c r="E252" t="s">
        <v>8</v>
      </c>
      <c r="F252" t="s">
        <v>9</v>
      </c>
      <c r="G252">
        <v>14145</v>
      </c>
      <c r="H252">
        <v>3500.27</v>
      </c>
      <c r="I252">
        <v>9</v>
      </c>
      <c r="J252" t="s">
        <v>16</v>
      </c>
      <c r="K252" s="8" t="s">
        <v>11</v>
      </c>
      <c r="L252" s="11">
        <f t="shared" si="17"/>
        <v>0.2474563449982326</v>
      </c>
      <c r="M252" s="16">
        <f t="shared" si="18"/>
        <v>0</v>
      </c>
      <c r="N252" s="16">
        <f t="shared" si="19"/>
        <v>0</v>
      </c>
      <c r="O252" s="7" t="str">
        <f t="shared" si="15"/>
        <v>Oct</v>
      </c>
      <c r="P252" t="str">
        <f t="shared" si="16"/>
        <v>2024</v>
      </c>
    </row>
    <row r="253" spans="1:16" x14ac:dyDescent="0.3">
      <c r="A253" t="s">
        <v>285</v>
      </c>
      <c r="B253" s="6">
        <v>45611</v>
      </c>
      <c r="C253" t="s">
        <v>2256</v>
      </c>
      <c r="D253" t="s">
        <v>2268</v>
      </c>
      <c r="E253" t="s">
        <v>25</v>
      </c>
      <c r="F253" t="s">
        <v>53</v>
      </c>
      <c r="G253">
        <v>29042</v>
      </c>
      <c r="H253">
        <v>287.79000000000002</v>
      </c>
      <c r="I253">
        <v>5</v>
      </c>
      <c r="J253" t="s">
        <v>35</v>
      </c>
      <c r="K253" s="8" t="s">
        <v>27</v>
      </c>
      <c r="L253" s="11">
        <f t="shared" si="17"/>
        <v>9.909441498519387E-3</v>
      </c>
      <c r="M253" s="16">
        <f t="shared" si="18"/>
        <v>0</v>
      </c>
      <c r="N253" s="16">
        <f t="shared" si="19"/>
        <v>0</v>
      </c>
      <c r="O253" s="7" t="str">
        <f t="shared" si="15"/>
        <v>Nov</v>
      </c>
      <c r="P253" t="str">
        <f t="shared" si="16"/>
        <v>2024</v>
      </c>
    </row>
    <row r="254" spans="1:16" x14ac:dyDescent="0.3">
      <c r="A254" t="s">
        <v>286</v>
      </c>
      <c r="B254" s="6">
        <v>45163</v>
      </c>
      <c r="C254" t="s">
        <v>2256</v>
      </c>
      <c r="D254" t="s">
        <v>2269</v>
      </c>
      <c r="E254" t="s">
        <v>25</v>
      </c>
      <c r="F254" t="s">
        <v>26</v>
      </c>
      <c r="G254">
        <v>30088</v>
      </c>
      <c r="H254">
        <v>6381.83</v>
      </c>
      <c r="I254">
        <v>3</v>
      </c>
      <c r="J254" t="s">
        <v>10</v>
      </c>
      <c r="K254" s="8" t="s">
        <v>11</v>
      </c>
      <c r="L254" s="11">
        <f t="shared" si="17"/>
        <v>0.21210549056102102</v>
      </c>
      <c r="M254" s="16">
        <f t="shared" si="18"/>
        <v>0</v>
      </c>
      <c r="N254" s="16">
        <f t="shared" si="19"/>
        <v>0</v>
      </c>
      <c r="O254" s="7" t="str">
        <f t="shared" si="15"/>
        <v>Aug</v>
      </c>
      <c r="P254" t="str">
        <f t="shared" si="16"/>
        <v>2023</v>
      </c>
    </row>
    <row r="255" spans="1:16" x14ac:dyDescent="0.3">
      <c r="A255" t="s">
        <v>287</v>
      </c>
      <c r="B255" s="6">
        <v>45574</v>
      </c>
      <c r="C255" t="s">
        <v>2256</v>
      </c>
      <c r="D255" t="s">
        <v>2268</v>
      </c>
      <c r="E255" t="s">
        <v>25</v>
      </c>
      <c r="F255" t="s">
        <v>53</v>
      </c>
      <c r="G255">
        <v>44257</v>
      </c>
      <c r="H255">
        <v>6834.07</v>
      </c>
      <c r="I255">
        <v>3</v>
      </c>
      <c r="J255" t="s">
        <v>10</v>
      </c>
      <c r="K255" s="8" t="s">
        <v>27</v>
      </c>
      <c r="L255" s="11">
        <f t="shared" si="17"/>
        <v>0.15441783220733443</v>
      </c>
      <c r="M255" s="16">
        <f t="shared" si="18"/>
        <v>0</v>
      </c>
      <c r="N255" s="16">
        <f t="shared" si="19"/>
        <v>0</v>
      </c>
      <c r="O255" s="7" t="str">
        <f t="shared" si="15"/>
        <v>Oct</v>
      </c>
      <c r="P255" t="str">
        <f t="shared" si="16"/>
        <v>2024</v>
      </c>
    </row>
    <row r="256" spans="1:16" x14ac:dyDescent="0.3">
      <c r="A256" t="s">
        <v>288</v>
      </c>
      <c r="B256" s="6">
        <v>44962</v>
      </c>
      <c r="C256" t="s">
        <v>2255</v>
      </c>
      <c r="D256" t="s">
        <v>2263</v>
      </c>
      <c r="E256" t="s">
        <v>14</v>
      </c>
      <c r="F256" t="s">
        <v>15</v>
      </c>
      <c r="G256">
        <v>5140</v>
      </c>
      <c r="H256">
        <v>-63.35</v>
      </c>
      <c r="I256">
        <v>5</v>
      </c>
      <c r="J256" t="s">
        <v>10</v>
      </c>
      <c r="K256" s="8" t="s">
        <v>27</v>
      </c>
      <c r="L256" s="11">
        <f t="shared" si="17"/>
        <v>-1.2324902723735409E-2</v>
      </c>
      <c r="M256" s="16">
        <f t="shared" si="18"/>
        <v>5140</v>
      </c>
      <c r="N256" s="16">
        <f t="shared" si="19"/>
        <v>1</v>
      </c>
      <c r="O256" s="7" t="str">
        <f t="shared" si="15"/>
        <v>Feb</v>
      </c>
      <c r="P256" t="str">
        <f t="shared" si="16"/>
        <v>2023</v>
      </c>
    </row>
    <row r="257" spans="1:16" x14ac:dyDescent="0.3">
      <c r="A257" t="s">
        <v>289</v>
      </c>
      <c r="B257" s="6">
        <v>45000</v>
      </c>
      <c r="C257" t="s">
        <v>2257</v>
      </c>
      <c r="D257" t="s">
        <v>2265</v>
      </c>
      <c r="E257" t="s">
        <v>25</v>
      </c>
      <c r="F257" t="s">
        <v>26</v>
      </c>
      <c r="G257">
        <v>42860</v>
      </c>
      <c r="H257">
        <v>10593.83</v>
      </c>
      <c r="I257">
        <v>9</v>
      </c>
      <c r="J257" t="s">
        <v>16</v>
      </c>
      <c r="K257" s="8" t="s">
        <v>17</v>
      </c>
      <c r="L257" s="11">
        <f t="shared" si="17"/>
        <v>0.24717288847410174</v>
      </c>
      <c r="M257" s="16">
        <f t="shared" si="18"/>
        <v>0</v>
      </c>
      <c r="N257" s="16">
        <f t="shared" si="19"/>
        <v>0</v>
      </c>
      <c r="O257" s="7" t="str">
        <f t="shared" si="15"/>
        <v>Mar</v>
      </c>
      <c r="P257" t="str">
        <f t="shared" si="16"/>
        <v>2023</v>
      </c>
    </row>
    <row r="258" spans="1:16" x14ac:dyDescent="0.3">
      <c r="A258" t="s">
        <v>290</v>
      </c>
      <c r="B258" s="6">
        <v>44959</v>
      </c>
      <c r="C258" t="s">
        <v>2255</v>
      </c>
      <c r="D258" t="s">
        <v>2263</v>
      </c>
      <c r="E258" t="s">
        <v>25</v>
      </c>
      <c r="F258" t="s">
        <v>46</v>
      </c>
      <c r="G258">
        <v>21109</v>
      </c>
      <c r="H258">
        <v>3363.94</v>
      </c>
      <c r="I258">
        <v>3</v>
      </c>
      <c r="J258" t="s">
        <v>16</v>
      </c>
      <c r="K258" s="8" t="s">
        <v>36</v>
      </c>
      <c r="L258" s="11">
        <f t="shared" si="17"/>
        <v>0.15936046236202567</v>
      </c>
      <c r="M258" s="16">
        <f t="shared" si="18"/>
        <v>0</v>
      </c>
      <c r="N258" s="16">
        <f t="shared" si="19"/>
        <v>0</v>
      </c>
      <c r="O258" s="7" t="str">
        <f t="shared" ref="O258:O321" si="20">TEXT(B258,"MMM")</f>
        <v>Feb</v>
      </c>
      <c r="P258" t="str">
        <f t="shared" ref="P258:P321" si="21">TEXT(B258,"YYYY")</f>
        <v>2023</v>
      </c>
    </row>
    <row r="259" spans="1:16" x14ac:dyDescent="0.3">
      <c r="A259" t="s">
        <v>291</v>
      </c>
      <c r="B259" s="6">
        <v>44997</v>
      </c>
      <c r="C259" t="s">
        <v>2255</v>
      </c>
      <c r="D259" t="s">
        <v>2262</v>
      </c>
      <c r="E259" t="s">
        <v>8</v>
      </c>
      <c r="F259" t="s">
        <v>29</v>
      </c>
      <c r="G259">
        <v>42443</v>
      </c>
      <c r="H259">
        <v>207.14</v>
      </c>
      <c r="I259">
        <v>1</v>
      </c>
      <c r="J259" t="s">
        <v>10</v>
      </c>
      <c r="K259" s="8" t="s">
        <v>36</v>
      </c>
      <c r="L259" s="11">
        <f t="shared" ref="L259:L322" si="22">H259/G259</f>
        <v>4.8804278679640926E-3</v>
      </c>
      <c r="M259" s="16">
        <f t="shared" ref="M259:M322" si="23">IF(E259="Clothing",G259,0)</f>
        <v>0</v>
      </c>
      <c r="N259" s="16">
        <f t="shared" ref="N259:N322" si="24">IF(H259&lt;0,1,0)</f>
        <v>0</v>
      </c>
      <c r="O259" s="7" t="str">
        <f t="shared" si="20"/>
        <v>Mar</v>
      </c>
      <c r="P259" t="str">
        <f t="shared" si="21"/>
        <v>2023</v>
      </c>
    </row>
    <row r="260" spans="1:16" x14ac:dyDescent="0.3">
      <c r="A260" t="s">
        <v>292</v>
      </c>
      <c r="B260" s="6">
        <v>45172</v>
      </c>
      <c r="C260" t="s">
        <v>2259</v>
      </c>
      <c r="D260" t="s">
        <v>2267</v>
      </c>
      <c r="E260" t="s">
        <v>25</v>
      </c>
      <c r="F260" t="s">
        <v>26</v>
      </c>
      <c r="G260">
        <v>44445</v>
      </c>
      <c r="H260">
        <v>15143.85</v>
      </c>
      <c r="I260">
        <v>5</v>
      </c>
      <c r="J260" t="s">
        <v>35</v>
      </c>
      <c r="K260" s="8" t="s">
        <v>36</v>
      </c>
      <c r="L260" s="11">
        <f t="shared" si="22"/>
        <v>0.34073236584542693</v>
      </c>
      <c r="M260" s="16">
        <f t="shared" si="23"/>
        <v>0</v>
      </c>
      <c r="N260" s="16">
        <f t="shared" si="24"/>
        <v>0</v>
      </c>
      <c r="O260" s="7" t="str">
        <f t="shared" si="20"/>
        <v>Sep</v>
      </c>
      <c r="P260" t="str">
        <f t="shared" si="21"/>
        <v>2023</v>
      </c>
    </row>
    <row r="261" spans="1:16" x14ac:dyDescent="0.3">
      <c r="A261" t="s">
        <v>293</v>
      </c>
      <c r="B261" s="6">
        <v>45357</v>
      </c>
      <c r="C261" t="s">
        <v>2259</v>
      </c>
      <c r="D261" t="s">
        <v>2267</v>
      </c>
      <c r="E261" t="s">
        <v>19</v>
      </c>
      <c r="F261" t="s">
        <v>20</v>
      </c>
      <c r="G261">
        <v>5908</v>
      </c>
      <c r="H261">
        <v>1101.2</v>
      </c>
      <c r="I261">
        <v>10</v>
      </c>
      <c r="J261" t="s">
        <v>16</v>
      </c>
      <c r="K261" s="8" t="s">
        <v>17</v>
      </c>
      <c r="L261" s="11">
        <f t="shared" si="22"/>
        <v>0.18639133378469872</v>
      </c>
      <c r="M261" s="16">
        <f t="shared" si="23"/>
        <v>0</v>
      </c>
      <c r="N261" s="16">
        <f t="shared" si="24"/>
        <v>0</v>
      </c>
      <c r="O261" s="7" t="str">
        <f t="shared" si="20"/>
        <v>Mar</v>
      </c>
      <c r="P261" t="str">
        <f t="shared" si="21"/>
        <v>2024</v>
      </c>
    </row>
    <row r="262" spans="1:16" x14ac:dyDescent="0.3">
      <c r="A262" t="s">
        <v>294</v>
      </c>
      <c r="B262" s="6">
        <v>45258</v>
      </c>
      <c r="C262" t="s">
        <v>2258</v>
      </c>
      <c r="D262" t="s">
        <v>2270</v>
      </c>
      <c r="E262" t="s">
        <v>25</v>
      </c>
      <c r="F262" t="s">
        <v>53</v>
      </c>
      <c r="G262">
        <v>44747</v>
      </c>
      <c r="H262">
        <v>12678.44</v>
      </c>
      <c r="I262">
        <v>9</v>
      </c>
      <c r="J262" t="s">
        <v>16</v>
      </c>
      <c r="K262" s="8" t="s">
        <v>27</v>
      </c>
      <c r="L262" s="11">
        <f t="shared" si="22"/>
        <v>0.28333608957025053</v>
      </c>
      <c r="M262" s="16">
        <f t="shared" si="23"/>
        <v>0</v>
      </c>
      <c r="N262" s="16">
        <f t="shared" si="24"/>
        <v>0</v>
      </c>
      <c r="O262" s="7" t="str">
        <f t="shared" si="20"/>
        <v>Nov</v>
      </c>
      <c r="P262" t="str">
        <f t="shared" si="21"/>
        <v>2023</v>
      </c>
    </row>
    <row r="263" spans="1:16" x14ac:dyDescent="0.3">
      <c r="A263" t="s">
        <v>295</v>
      </c>
      <c r="B263" s="6">
        <v>45573</v>
      </c>
      <c r="C263" t="s">
        <v>2257</v>
      </c>
      <c r="D263" t="s">
        <v>2264</v>
      </c>
      <c r="E263" t="s">
        <v>25</v>
      </c>
      <c r="F263" t="s">
        <v>26</v>
      </c>
      <c r="G263">
        <v>18683</v>
      </c>
      <c r="H263">
        <v>-680.69</v>
      </c>
      <c r="I263">
        <v>8</v>
      </c>
      <c r="J263" t="s">
        <v>10</v>
      </c>
      <c r="K263" s="8" t="s">
        <v>11</v>
      </c>
      <c r="L263" s="11">
        <f t="shared" si="22"/>
        <v>-3.6433656265053793E-2</v>
      </c>
      <c r="M263" s="16">
        <f t="shared" si="23"/>
        <v>0</v>
      </c>
      <c r="N263" s="16">
        <f t="shared" si="24"/>
        <v>1</v>
      </c>
      <c r="O263" s="7" t="str">
        <f t="shared" si="20"/>
        <v>Oct</v>
      </c>
      <c r="P263" t="str">
        <f t="shared" si="21"/>
        <v>2024</v>
      </c>
    </row>
    <row r="264" spans="1:16" x14ac:dyDescent="0.3">
      <c r="A264" t="s">
        <v>296</v>
      </c>
      <c r="B264" s="6">
        <v>45351</v>
      </c>
      <c r="C264" t="s">
        <v>2256</v>
      </c>
      <c r="D264" t="s">
        <v>2268</v>
      </c>
      <c r="E264" t="s">
        <v>14</v>
      </c>
      <c r="F264" t="s">
        <v>15</v>
      </c>
      <c r="G264">
        <v>30882</v>
      </c>
      <c r="H264">
        <v>-992.93</v>
      </c>
      <c r="I264">
        <v>7</v>
      </c>
      <c r="J264" t="s">
        <v>16</v>
      </c>
      <c r="K264" s="8" t="s">
        <v>17</v>
      </c>
      <c r="L264" s="11">
        <f t="shared" si="22"/>
        <v>-3.2152386503464803E-2</v>
      </c>
      <c r="M264" s="16">
        <f t="shared" si="23"/>
        <v>30882</v>
      </c>
      <c r="N264" s="16">
        <f t="shared" si="24"/>
        <v>1</v>
      </c>
      <c r="O264" s="7" t="str">
        <f t="shared" si="20"/>
        <v>Feb</v>
      </c>
      <c r="P264" t="str">
        <f t="shared" si="21"/>
        <v>2024</v>
      </c>
    </row>
    <row r="265" spans="1:16" x14ac:dyDescent="0.3">
      <c r="A265" t="s">
        <v>297</v>
      </c>
      <c r="B265" s="6">
        <v>45143</v>
      </c>
      <c r="C265" t="s">
        <v>2257</v>
      </c>
      <c r="D265" t="s">
        <v>2264</v>
      </c>
      <c r="E265" t="s">
        <v>25</v>
      </c>
      <c r="F265" t="s">
        <v>26</v>
      </c>
      <c r="G265">
        <v>47852</v>
      </c>
      <c r="H265">
        <v>-4239.05</v>
      </c>
      <c r="I265">
        <v>1</v>
      </c>
      <c r="J265" t="s">
        <v>16</v>
      </c>
      <c r="K265" s="8" t="s">
        <v>17</v>
      </c>
      <c r="L265" s="11">
        <f t="shared" si="22"/>
        <v>-8.8586683942154978E-2</v>
      </c>
      <c r="M265" s="16">
        <f t="shared" si="23"/>
        <v>0</v>
      </c>
      <c r="N265" s="16">
        <f t="shared" si="24"/>
        <v>1</v>
      </c>
      <c r="O265" s="7" t="str">
        <f t="shared" si="20"/>
        <v>Aug</v>
      </c>
      <c r="P265" t="str">
        <f t="shared" si="21"/>
        <v>2023</v>
      </c>
    </row>
    <row r="266" spans="1:16" x14ac:dyDescent="0.3">
      <c r="A266" t="s">
        <v>298</v>
      </c>
      <c r="B266" s="6">
        <v>45447</v>
      </c>
      <c r="C266" t="s">
        <v>2257</v>
      </c>
      <c r="D266" t="s">
        <v>2265</v>
      </c>
      <c r="E266" t="s">
        <v>19</v>
      </c>
      <c r="F266" t="s">
        <v>34</v>
      </c>
      <c r="G266">
        <v>12959</v>
      </c>
      <c r="H266">
        <v>-649.71</v>
      </c>
      <c r="I266">
        <v>2</v>
      </c>
      <c r="J266" t="s">
        <v>10</v>
      </c>
      <c r="K266" s="8" t="s">
        <v>11</v>
      </c>
      <c r="L266" s="11">
        <f t="shared" si="22"/>
        <v>-5.0135812948529979E-2</v>
      </c>
      <c r="M266" s="16">
        <f t="shared" si="23"/>
        <v>0</v>
      </c>
      <c r="N266" s="16">
        <f t="shared" si="24"/>
        <v>1</v>
      </c>
      <c r="O266" s="7" t="str">
        <f t="shared" si="20"/>
        <v>Jun</v>
      </c>
      <c r="P266" t="str">
        <f t="shared" si="21"/>
        <v>2024</v>
      </c>
    </row>
    <row r="267" spans="1:16" x14ac:dyDescent="0.3">
      <c r="A267" t="s">
        <v>299</v>
      </c>
      <c r="B267" s="6">
        <v>45004</v>
      </c>
      <c r="C267" t="s">
        <v>2255</v>
      </c>
      <c r="D267" t="s">
        <v>2263</v>
      </c>
      <c r="E267" t="s">
        <v>19</v>
      </c>
      <c r="F267" t="s">
        <v>20</v>
      </c>
      <c r="G267">
        <v>13326</v>
      </c>
      <c r="H267">
        <v>824.46</v>
      </c>
      <c r="I267">
        <v>10</v>
      </c>
      <c r="J267" t="s">
        <v>16</v>
      </c>
      <c r="K267" s="8" t="s">
        <v>11</v>
      </c>
      <c r="L267" s="11">
        <f t="shared" si="22"/>
        <v>6.186852769022963E-2</v>
      </c>
      <c r="M267" s="16">
        <f t="shared" si="23"/>
        <v>0</v>
      </c>
      <c r="N267" s="16">
        <f t="shared" si="24"/>
        <v>0</v>
      </c>
      <c r="O267" s="7" t="str">
        <f t="shared" si="20"/>
        <v>Mar</v>
      </c>
      <c r="P267" t="str">
        <f t="shared" si="21"/>
        <v>2023</v>
      </c>
    </row>
    <row r="268" spans="1:16" x14ac:dyDescent="0.3">
      <c r="A268" t="s">
        <v>300</v>
      </c>
      <c r="B268" s="6">
        <v>45232</v>
      </c>
      <c r="C268" t="s">
        <v>2257</v>
      </c>
      <c r="D268" t="s">
        <v>2265</v>
      </c>
      <c r="E268" t="s">
        <v>8</v>
      </c>
      <c r="F268" t="s">
        <v>9</v>
      </c>
      <c r="G268">
        <v>18494</v>
      </c>
      <c r="H268">
        <v>-2810.3</v>
      </c>
      <c r="I268">
        <v>10</v>
      </c>
      <c r="J268" t="s">
        <v>16</v>
      </c>
      <c r="K268" s="8" t="s">
        <v>17</v>
      </c>
      <c r="L268" s="11">
        <f t="shared" si="22"/>
        <v>-0.15195739158646049</v>
      </c>
      <c r="M268" s="16">
        <f t="shared" si="23"/>
        <v>0</v>
      </c>
      <c r="N268" s="16">
        <f t="shared" si="24"/>
        <v>1</v>
      </c>
      <c r="O268" s="7" t="str">
        <f t="shared" si="20"/>
        <v>Nov</v>
      </c>
      <c r="P268" t="str">
        <f t="shared" si="21"/>
        <v>2023</v>
      </c>
    </row>
    <row r="269" spans="1:16" x14ac:dyDescent="0.3">
      <c r="A269" t="s">
        <v>301</v>
      </c>
      <c r="B269" s="6">
        <v>45053</v>
      </c>
      <c r="C269" t="s">
        <v>2255</v>
      </c>
      <c r="D269" t="s">
        <v>2262</v>
      </c>
      <c r="E269" t="s">
        <v>25</v>
      </c>
      <c r="F269" t="s">
        <v>46</v>
      </c>
      <c r="G269">
        <v>11486</v>
      </c>
      <c r="H269">
        <v>101.92</v>
      </c>
      <c r="I269">
        <v>2</v>
      </c>
      <c r="J269" t="s">
        <v>35</v>
      </c>
      <c r="K269" s="8" t="s">
        <v>27</v>
      </c>
      <c r="L269" s="11">
        <f t="shared" si="22"/>
        <v>8.8734111091763896E-3</v>
      </c>
      <c r="M269" s="16">
        <f t="shared" si="23"/>
        <v>0</v>
      </c>
      <c r="N269" s="16">
        <f t="shared" si="24"/>
        <v>0</v>
      </c>
      <c r="O269" s="7" t="str">
        <f t="shared" si="20"/>
        <v>May</v>
      </c>
      <c r="P269" t="str">
        <f t="shared" si="21"/>
        <v>2023</v>
      </c>
    </row>
    <row r="270" spans="1:16" x14ac:dyDescent="0.3">
      <c r="A270" t="s">
        <v>302</v>
      </c>
      <c r="B270" s="6">
        <v>45183</v>
      </c>
      <c r="C270" t="s">
        <v>2256</v>
      </c>
      <c r="D270" t="s">
        <v>2268</v>
      </c>
      <c r="E270" t="s">
        <v>19</v>
      </c>
      <c r="F270" t="s">
        <v>22</v>
      </c>
      <c r="G270">
        <v>23885</v>
      </c>
      <c r="H270">
        <v>1691.4</v>
      </c>
      <c r="I270">
        <v>8</v>
      </c>
      <c r="J270" t="s">
        <v>10</v>
      </c>
      <c r="K270" s="8" t="s">
        <v>27</v>
      </c>
      <c r="L270" s="11">
        <f t="shared" si="22"/>
        <v>7.0814318610006283E-2</v>
      </c>
      <c r="M270" s="16">
        <f t="shared" si="23"/>
        <v>0</v>
      </c>
      <c r="N270" s="16">
        <f t="shared" si="24"/>
        <v>0</v>
      </c>
      <c r="O270" s="7" t="str">
        <f t="shared" si="20"/>
        <v>Sep</v>
      </c>
      <c r="P270" t="str">
        <f t="shared" si="21"/>
        <v>2023</v>
      </c>
    </row>
    <row r="271" spans="1:16" x14ac:dyDescent="0.3">
      <c r="A271" t="s">
        <v>303</v>
      </c>
      <c r="B271" s="6">
        <v>45216</v>
      </c>
      <c r="C271" t="s">
        <v>2256</v>
      </c>
      <c r="D271" t="s">
        <v>2269</v>
      </c>
      <c r="E271" t="s">
        <v>19</v>
      </c>
      <c r="F271" t="s">
        <v>34</v>
      </c>
      <c r="G271">
        <v>19392</v>
      </c>
      <c r="H271">
        <v>192.24</v>
      </c>
      <c r="I271">
        <v>6</v>
      </c>
      <c r="J271" t="s">
        <v>16</v>
      </c>
      <c r="K271" s="8" t="s">
        <v>11</v>
      </c>
      <c r="L271" s="11">
        <f t="shared" si="22"/>
        <v>9.9133663366336635E-3</v>
      </c>
      <c r="M271" s="16">
        <f t="shared" si="23"/>
        <v>0</v>
      </c>
      <c r="N271" s="16">
        <f t="shared" si="24"/>
        <v>0</v>
      </c>
      <c r="O271" s="7" t="str">
        <f t="shared" si="20"/>
        <v>Oct</v>
      </c>
      <c r="P271" t="str">
        <f t="shared" si="21"/>
        <v>2023</v>
      </c>
    </row>
    <row r="272" spans="1:16" x14ac:dyDescent="0.3">
      <c r="A272" t="s">
        <v>304</v>
      </c>
      <c r="B272" s="6">
        <v>45515</v>
      </c>
      <c r="C272" t="s">
        <v>2259</v>
      </c>
      <c r="D272" t="s">
        <v>2267</v>
      </c>
      <c r="E272" t="s">
        <v>19</v>
      </c>
      <c r="F272" t="s">
        <v>34</v>
      </c>
      <c r="G272">
        <v>40395</v>
      </c>
      <c r="H272">
        <v>8909.5300000000007</v>
      </c>
      <c r="I272">
        <v>5</v>
      </c>
      <c r="J272" t="s">
        <v>35</v>
      </c>
      <c r="K272" s="8" t="s">
        <v>17</v>
      </c>
      <c r="L272" s="11">
        <f t="shared" si="22"/>
        <v>0.22056021784874366</v>
      </c>
      <c r="M272" s="16">
        <f t="shared" si="23"/>
        <v>0</v>
      </c>
      <c r="N272" s="16">
        <f t="shared" si="24"/>
        <v>0</v>
      </c>
      <c r="O272" s="7" t="str">
        <f t="shared" si="20"/>
        <v>Aug</v>
      </c>
      <c r="P272" t="str">
        <f t="shared" si="21"/>
        <v>2024</v>
      </c>
    </row>
    <row r="273" spans="1:16" x14ac:dyDescent="0.3">
      <c r="A273" t="s">
        <v>305</v>
      </c>
      <c r="B273" s="6">
        <v>45515</v>
      </c>
      <c r="C273" t="s">
        <v>2255</v>
      </c>
      <c r="D273" t="s">
        <v>2263</v>
      </c>
      <c r="E273" t="s">
        <v>19</v>
      </c>
      <c r="F273" t="s">
        <v>34</v>
      </c>
      <c r="G273">
        <v>44065</v>
      </c>
      <c r="H273">
        <v>6438.16</v>
      </c>
      <c r="I273">
        <v>8</v>
      </c>
      <c r="J273" t="s">
        <v>35</v>
      </c>
      <c r="K273" s="8" t="s">
        <v>17</v>
      </c>
      <c r="L273" s="11">
        <f t="shared" si="22"/>
        <v>0.1461059798025644</v>
      </c>
      <c r="M273" s="16">
        <f t="shared" si="23"/>
        <v>0</v>
      </c>
      <c r="N273" s="16">
        <f t="shared" si="24"/>
        <v>0</v>
      </c>
      <c r="O273" s="7" t="str">
        <f t="shared" si="20"/>
        <v>Aug</v>
      </c>
      <c r="P273" t="str">
        <f t="shared" si="21"/>
        <v>2024</v>
      </c>
    </row>
    <row r="274" spans="1:16" x14ac:dyDescent="0.3">
      <c r="A274" t="s">
        <v>306</v>
      </c>
      <c r="B274" s="6">
        <v>45101</v>
      </c>
      <c r="C274" t="s">
        <v>2258</v>
      </c>
      <c r="D274" t="s">
        <v>2270</v>
      </c>
      <c r="E274" t="s">
        <v>19</v>
      </c>
      <c r="F274" t="s">
        <v>20</v>
      </c>
      <c r="G274">
        <v>35809</v>
      </c>
      <c r="H274">
        <v>8367.1299999999992</v>
      </c>
      <c r="I274">
        <v>4</v>
      </c>
      <c r="J274" t="s">
        <v>35</v>
      </c>
      <c r="K274" s="8" t="s">
        <v>11</v>
      </c>
      <c r="L274" s="11">
        <f t="shared" si="22"/>
        <v>0.233659973749616</v>
      </c>
      <c r="M274" s="16">
        <f t="shared" si="23"/>
        <v>0</v>
      </c>
      <c r="N274" s="16">
        <f t="shared" si="24"/>
        <v>0</v>
      </c>
      <c r="O274" s="7" t="str">
        <f t="shared" si="20"/>
        <v>Jun</v>
      </c>
      <c r="P274" t="str">
        <f t="shared" si="21"/>
        <v>2023</v>
      </c>
    </row>
    <row r="275" spans="1:16" x14ac:dyDescent="0.3">
      <c r="A275" t="s">
        <v>307</v>
      </c>
      <c r="B275" s="6">
        <v>45150</v>
      </c>
      <c r="C275" t="s">
        <v>2259</v>
      </c>
      <c r="D275" t="s">
        <v>2266</v>
      </c>
      <c r="E275" t="s">
        <v>19</v>
      </c>
      <c r="F275" t="s">
        <v>34</v>
      </c>
      <c r="G275">
        <v>14887</v>
      </c>
      <c r="H275">
        <v>2724.98</v>
      </c>
      <c r="I275">
        <v>7</v>
      </c>
      <c r="J275" t="s">
        <v>35</v>
      </c>
      <c r="K275" s="8" t="s">
        <v>17</v>
      </c>
      <c r="L275" s="11">
        <f t="shared" si="22"/>
        <v>0.18304426680996844</v>
      </c>
      <c r="M275" s="16">
        <f t="shared" si="23"/>
        <v>0</v>
      </c>
      <c r="N275" s="16">
        <f t="shared" si="24"/>
        <v>0</v>
      </c>
      <c r="O275" s="7" t="str">
        <f t="shared" si="20"/>
        <v>Aug</v>
      </c>
      <c r="P275" t="str">
        <f t="shared" si="21"/>
        <v>2023</v>
      </c>
    </row>
    <row r="276" spans="1:16" x14ac:dyDescent="0.3">
      <c r="A276" t="s">
        <v>308</v>
      </c>
      <c r="B276" s="6">
        <v>45019</v>
      </c>
      <c r="C276" t="s">
        <v>2255</v>
      </c>
      <c r="D276" t="s">
        <v>2263</v>
      </c>
      <c r="E276" t="s">
        <v>14</v>
      </c>
      <c r="F276" t="s">
        <v>38</v>
      </c>
      <c r="G276">
        <v>31530</v>
      </c>
      <c r="H276">
        <v>9883.36</v>
      </c>
      <c r="I276">
        <v>2</v>
      </c>
      <c r="J276" t="s">
        <v>35</v>
      </c>
      <c r="K276" s="8" t="s">
        <v>27</v>
      </c>
      <c r="L276" s="11">
        <f t="shared" si="22"/>
        <v>0.31345892800507458</v>
      </c>
      <c r="M276" s="16">
        <f t="shared" si="23"/>
        <v>31530</v>
      </c>
      <c r="N276" s="16">
        <f t="shared" si="24"/>
        <v>0</v>
      </c>
      <c r="O276" s="7" t="str">
        <f t="shared" si="20"/>
        <v>Apr</v>
      </c>
      <c r="P276" t="str">
        <f t="shared" si="21"/>
        <v>2023</v>
      </c>
    </row>
    <row r="277" spans="1:16" x14ac:dyDescent="0.3">
      <c r="A277" t="s">
        <v>309</v>
      </c>
      <c r="B277" s="6">
        <v>45277</v>
      </c>
      <c r="C277" t="s">
        <v>2256</v>
      </c>
      <c r="D277" t="s">
        <v>2269</v>
      </c>
      <c r="E277" t="s">
        <v>19</v>
      </c>
      <c r="F277" t="s">
        <v>20</v>
      </c>
      <c r="G277">
        <v>39881</v>
      </c>
      <c r="H277">
        <v>7155.95</v>
      </c>
      <c r="I277">
        <v>2</v>
      </c>
      <c r="J277" t="s">
        <v>35</v>
      </c>
      <c r="K277" s="8" t="s">
        <v>11</v>
      </c>
      <c r="L277" s="11">
        <f t="shared" si="22"/>
        <v>0.17943256187156792</v>
      </c>
      <c r="M277" s="16">
        <f t="shared" si="23"/>
        <v>0</v>
      </c>
      <c r="N277" s="16">
        <f t="shared" si="24"/>
        <v>0</v>
      </c>
      <c r="O277" s="7" t="str">
        <f t="shared" si="20"/>
        <v>Dec</v>
      </c>
      <c r="P277" t="str">
        <f t="shared" si="21"/>
        <v>2023</v>
      </c>
    </row>
    <row r="278" spans="1:16" x14ac:dyDescent="0.3">
      <c r="A278" t="s">
        <v>310</v>
      </c>
      <c r="B278" s="6">
        <v>45270</v>
      </c>
      <c r="C278" t="s">
        <v>2257</v>
      </c>
      <c r="D278" t="s">
        <v>2264</v>
      </c>
      <c r="E278" t="s">
        <v>25</v>
      </c>
      <c r="F278" t="s">
        <v>53</v>
      </c>
      <c r="G278">
        <v>4611</v>
      </c>
      <c r="H278">
        <v>775.77</v>
      </c>
      <c r="I278">
        <v>8</v>
      </c>
      <c r="J278" t="s">
        <v>10</v>
      </c>
      <c r="K278" s="8" t="s">
        <v>17</v>
      </c>
      <c r="L278" s="11">
        <f t="shared" si="22"/>
        <v>0.16824333116460638</v>
      </c>
      <c r="M278" s="16">
        <f t="shared" si="23"/>
        <v>0</v>
      </c>
      <c r="N278" s="16">
        <f t="shared" si="24"/>
        <v>0</v>
      </c>
      <c r="O278" s="7" t="str">
        <f t="shared" si="20"/>
        <v>Dec</v>
      </c>
      <c r="P278" t="str">
        <f t="shared" si="21"/>
        <v>2023</v>
      </c>
    </row>
    <row r="279" spans="1:16" x14ac:dyDescent="0.3">
      <c r="A279" t="s">
        <v>311</v>
      </c>
      <c r="B279" s="6">
        <v>45187</v>
      </c>
      <c r="C279" t="s">
        <v>2259</v>
      </c>
      <c r="D279" t="s">
        <v>2266</v>
      </c>
      <c r="E279" t="s">
        <v>25</v>
      </c>
      <c r="F279" t="s">
        <v>46</v>
      </c>
      <c r="G279">
        <v>42858</v>
      </c>
      <c r="H279">
        <v>-8356.7900000000009</v>
      </c>
      <c r="I279">
        <v>10</v>
      </c>
      <c r="J279" t="s">
        <v>10</v>
      </c>
      <c r="K279" s="8" t="s">
        <v>17</v>
      </c>
      <c r="L279" s="11">
        <f t="shared" si="22"/>
        <v>-0.19498786690932851</v>
      </c>
      <c r="M279" s="16">
        <f t="shared" si="23"/>
        <v>0</v>
      </c>
      <c r="N279" s="16">
        <f t="shared" si="24"/>
        <v>1</v>
      </c>
      <c r="O279" s="7" t="str">
        <f t="shared" si="20"/>
        <v>Sep</v>
      </c>
      <c r="P279" t="str">
        <f t="shared" si="21"/>
        <v>2023</v>
      </c>
    </row>
    <row r="280" spans="1:16" x14ac:dyDescent="0.3">
      <c r="A280" t="s">
        <v>312</v>
      </c>
      <c r="B280" s="6">
        <v>45298</v>
      </c>
      <c r="C280" t="s">
        <v>2258</v>
      </c>
      <c r="D280" t="s">
        <v>2270</v>
      </c>
      <c r="E280" t="s">
        <v>25</v>
      </c>
      <c r="F280" t="s">
        <v>53</v>
      </c>
      <c r="G280">
        <v>44031</v>
      </c>
      <c r="H280">
        <v>9385.2000000000007</v>
      </c>
      <c r="I280">
        <v>5</v>
      </c>
      <c r="J280" t="s">
        <v>10</v>
      </c>
      <c r="K280" s="8" t="s">
        <v>11</v>
      </c>
      <c r="L280" s="11">
        <f t="shared" si="22"/>
        <v>0.21314982625877224</v>
      </c>
      <c r="M280" s="16">
        <f t="shared" si="23"/>
        <v>0</v>
      </c>
      <c r="N280" s="16">
        <f t="shared" si="24"/>
        <v>0</v>
      </c>
      <c r="O280" s="7" t="str">
        <f t="shared" si="20"/>
        <v>Jan</v>
      </c>
      <c r="P280" t="str">
        <f t="shared" si="21"/>
        <v>2024</v>
      </c>
    </row>
    <row r="281" spans="1:16" x14ac:dyDescent="0.3">
      <c r="A281" t="s">
        <v>313</v>
      </c>
      <c r="B281" s="6">
        <v>45620</v>
      </c>
      <c r="C281" t="s">
        <v>2258</v>
      </c>
      <c r="D281" t="s">
        <v>2271</v>
      </c>
      <c r="E281" t="s">
        <v>14</v>
      </c>
      <c r="F281" t="s">
        <v>15</v>
      </c>
      <c r="G281">
        <v>19723</v>
      </c>
      <c r="H281">
        <v>-893.77</v>
      </c>
      <c r="I281">
        <v>3</v>
      </c>
      <c r="J281" t="s">
        <v>10</v>
      </c>
      <c r="K281" s="8" t="s">
        <v>27</v>
      </c>
      <c r="L281" s="11">
        <f t="shared" si="22"/>
        <v>-4.5316128378035794E-2</v>
      </c>
      <c r="M281" s="16">
        <f t="shared" si="23"/>
        <v>19723</v>
      </c>
      <c r="N281" s="16">
        <f t="shared" si="24"/>
        <v>1</v>
      </c>
      <c r="O281" s="7" t="str">
        <f t="shared" si="20"/>
        <v>Nov</v>
      </c>
      <c r="P281" t="str">
        <f t="shared" si="21"/>
        <v>2024</v>
      </c>
    </row>
    <row r="282" spans="1:16" x14ac:dyDescent="0.3">
      <c r="A282" t="s">
        <v>314</v>
      </c>
      <c r="B282" s="6">
        <v>45403</v>
      </c>
      <c r="C282" t="s">
        <v>2259</v>
      </c>
      <c r="D282" t="s">
        <v>2266</v>
      </c>
      <c r="E282" t="s">
        <v>19</v>
      </c>
      <c r="F282" t="s">
        <v>22</v>
      </c>
      <c r="G282">
        <v>14165</v>
      </c>
      <c r="H282">
        <v>-2556.23</v>
      </c>
      <c r="I282">
        <v>3</v>
      </c>
      <c r="J282" t="s">
        <v>10</v>
      </c>
      <c r="K282" s="8" t="s">
        <v>36</v>
      </c>
      <c r="L282" s="11">
        <f t="shared" si="22"/>
        <v>-0.18046099541122484</v>
      </c>
      <c r="M282" s="16">
        <f t="shared" si="23"/>
        <v>0</v>
      </c>
      <c r="N282" s="16">
        <f t="shared" si="24"/>
        <v>1</v>
      </c>
      <c r="O282" s="7" t="str">
        <f t="shared" si="20"/>
        <v>Apr</v>
      </c>
      <c r="P282" t="str">
        <f t="shared" si="21"/>
        <v>2024</v>
      </c>
    </row>
    <row r="283" spans="1:16" x14ac:dyDescent="0.3">
      <c r="A283" t="s">
        <v>315</v>
      </c>
      <c r="B283" s="6">
        <v>44988</v>
      </c>
      <c r="C283" t="s">
        <v>2257</v>
      </c>
      <c r="D283" t="s">
        <v>2265</v>
      </c>
      <c r="E283" t="s">
        <v>8</v>
      </c>
      <c r="F283" t="s">
        <v>29</v>
      </c>
      <c r="G283">
        <v>3788</v>
      </c>
      <c r="H283">
        <v>-467</v>
      </c>
      <c r="I283">
        <v>4</v>
      </c>
      <c r="J283" t="s">
        <v>16</v>
      </c>
      <c r="K283" s="8" t="s">
        <v>11</v>
      </c>
      <c r="L283" s="11">
        <f t="shared" si="22"/>
        <v>-0.12328405491024287</v>
      </c>
      <c r="M283" s="16">
        <f t="shared" si="23"/>
        <v>0</v>
      </c>
      <c r="N283" s="16">
        <f t="shared" si="24"/>
        <v>1</v>
      </c>
      <c r="O283" s="7" t="str">
        <f t="shared" si="20"/>
        <v>Mar</v>
      </c>
      <c r="P283" t="str">
        <f t="shared" si="21"/>
        <v>2023</v>
      </c>
    </row>
    <row r="284" spans="1:16" x14ac:dyDescent="0.3">
      <c r="A284" t="s">
        <v>316</v>
      </c>
      <c r="B284" s="6">
        <v>44964</v>
      </c>
      <c r="C284" t="s">
        <v>2257</v>
      </c>
      <c r="D284" t="s">
        <v>2264</v>
      </c>
      <c r="E284" t="s">
        <v>14</v>
      </c>
      <c r="F284" t="s">
        <v>15</v>
      </c>
      <c r="G284">
        <v>22333</v>
      </c>
      <c r="H284">
        <v>5205.75</v>
      </c>
      <c r="I284">
        <v>1</v>
      </c>
      <c r="J284" t="s">
        <v>10</v>
      </c>
      <c r="K284" s="8" t="s">
        <v>11</v>
      </c>
      <c r="L284" s="11">
        <f t="shared" si="22"/>
        <v>0.23309676263824833</v>
      </c>
      <c r="M284" s="16">
        <f t="shared" si="23"/>
        <v>22333</v>
      </c>
      <c r="N284" s="16">
        <f t="shared" si="24"/>
        <v>0</v>
      </c>
      <c r="O284" s="7" t="str">
        <f t="shared" si="20"/>
        <v>Feb</v>
      </c>
      <c r="P284" t="str">
        <f t="shared" si="21"/>
        <v>2023</v>
      </c>
    </row>
    <row r="285" spans="1:16" x14ac:dyDescent="0.3">
      <c r="A285" t="s">
        <v>317</v>
      </c>
      <c r="B285" s="6">
        <v>45399</v>
      </c>
      <c r="C285" t="s">
        <v>2257</v>
      </c>
      <c r="D285" t="s">
        <v>2264</v>
      </c>
      <c r="E285" t="s">
        <v>8</v>
      </c>
      <c r="F285" t="s">
        <v>29</v>
      </c>
      <c r="G285">
        <v>23797</v>
      </c>
      <c r="H285">
        <v>1802.07</v>
      </c>
      <c r="I285">
        <v>6</v>
      </c>
      <c r="J285" t="s">
        <v>35</v>
      </c>
      <c r="K285" s="8" t="s">
        <v>27</v>
      </c>
      <c r="L285" s="11">
        <f t="shared" si="22"/>
        <v>7.5726772282220439E-2</v>
      </c>
      <c r="M285" s="16">
        <f t="shared" si="23"/>
        <v>0</v>
      </c>
      <c r="N285" s="16">
        <f t="shared" si="24"/>
        <v>0</v>
      </c>
      <c r="O285" s="7" t="str">
        <f t="shared" si="20"/>
        <v>Apr</v>
      </c>
      <c r="P285" t="str">
        <f t="shared" si="21"/>
        <v>2024</v>
      </c>
    </row>
    <row r="286" spans="1:16" x14ac:dyDescent="0.3">
      <c r="A286" t="s">
        <v>318</v>
      </c>
      <c r="B286" s="6">
        <v>45418</v>
      </c>
      <c r="C286" t="s">
        <v>2257</v>
      </c>
      <c r="D286" t="s">
        <v>2264</v>
      </c>
      <c r="E286" t="s">
        <v>25</v>
      </c>
      <c r="F286" t="s">
        <v>46</v>
      </c>
      <c r="G286">
        <v>25482</v>
      </c>
      <c r="H286">
        <v>1306.1400000000001</v>
      </c>
      <c r="I286">
        <v>9</v>
      </c>
      <c r="J286" t="s">
        <v>35</v>
      </c>
      <c r="K286" s="8" t="s">
        <v>11</v>
      </c>
      <c r="L286" s="11">
        <f t="shared" si="22"/>
        <v>5.1257358135154231E-2</v>
      </c>
      <c r="M286" s="16">
        <f t="shared" si="23"/>
        <v>0</v>
      </c>
      <c r="N286" s="16">
        <f t="shared" si="24"/>
        <v>0</v>
      </c>
      <c r="O286" s="7" t="str">
        <f t="shared" si="20"/>
        <v>May</v>
      </c>
      <c r="P286" t="str">
        <f t="shared" si="21"/>
        <v>2024</v>
      </c>
    </row>
    <row r="287" spans="1:16" x14ac:dyDescent="0.3">
      <c r="A287" t="s">
        <v>319</v>
      </c>
      <c r="B287" s="6">
        <v>45021</v>
      </c>
      <c r="C287" t="s">
        <v>2255</v>
      </c>
      <c r="D287" t="s">
        <v>2262</v>
      </c>
      <c r="E287" t="s">
        <v>19</v>
      </c>
      <c r="F287" t="s">
        <v>20</v>
      </c>
      <c r="G287">
        <v>41263</v>
      </c>
      <c r="H287">
        <v>10981.02</v>
      </c>
      <c r="I287">
        <v>1</v>
      </c>
      <c r="J287" t="s">
        <v>35</v>
      </c>
      <c r="K287" s="8" t="s">
        <v>36</v>
      </c>
      <c r="L287" s="11">
        <f t="shared" si="22"/>
        <v>0.26612267648983351</v>
      </c>
      <c r="M287" s="16">
        <f t="shared" si="23"/>
        <v>0</v>
      </c>
      <c r="N287" s="16">
        <f t="shared" si="24"/>
        <v>0</v>
      </c>
      <c r="O287" s="7" t="str">
        <f t="shared" si="20"/>
        <v>Apr</v>
      </c>
      <c r="P287" t="str">
        <f t="shared" si="21"/>
        <v>2023</v>
      </c>
    </row>
    <row r="288" spans="1:16" x14ac:dyDescent="0.3">
      <c r="A288" t="s">
        <v>320</v>
      </c>
      <c r="B288" s="6">
        <v>45004</v>
      </c>
      <c r="C288" t="s">
        <v>2258</v>
      </c>
      <c r="D288" t="s">
        <v>2270</v>
      </c>
      <c r="E288" t="s">
        <v>25</v>
      </c>
      <c r="F288" t="s">
        <v>26</v>
      </c>
      <c r="G288">
        <v>45276</v>
      </c>
      <c r="H288">
        <v>-5612.07</v>
      </c>
      <c r="I288">
        <v>10</v>
      </c>
      <c r="J288" t="s">
        <v>35</v>
      </c>
      <c r="K288" s="8" t="s">
        <v>11</v>
      </c>
      <c r="L288" s="11">
        <f t="shared" si="22"/>
        <v>-0.12395242512589451</v>
      </c>
      <c r="M288" s="16">
        <f t="shared" si="23"/>
        <v>0</v>
      </c>
      <c r="N288" s="16">
        <f t="shared" si="24"/>
        <v>1</v>
      </c>
      <c r="O288" s="7" t="str">
        <f t="shared" si="20"/>
        <v>Mar</v>
      </c>
      <c r="P288" t="str">
        <f t="shared" si="21"/>
        <v>2023</v>
      </c>
    </row>
    <row r="289" spans="1:16" x14ac:dyDescent="0.3">
      <c r="A289" t="s">
        <v>321</v>
      </c>
      <c r="B289" s="6">
        <v>45564</v>
      </c>
      <c r="C289" t="s">
        <v>2259</v>
      </c>
      <c r="D289" t="s">
        <v>2267</v>
      </c>
      <c r="E289" t="s">
        <v>25</v>
      </c>
      <c r="F289" t="s">
        <v>46</v>
      </c>
      <c r="G289">
        <v>36832</v>
      </c>
      <c r="H289">
        <v>6996.57</v>
      </c>
      <c r="I289">
        <v>2</v>
      </c>
      <c r="J289" t="s">
        <v>16</v>
      </c>
      <c r="K289" s="8" t="s">
        <v>27</v>
      </c>
      <c r="L289" s="11">
        <f t="shared" si="22"/>
        <v>0.18995900304083405</v>
      </c>
      <c r="M289" s="16">
        <f t="shared" si="23"/>
        <v>0</v>
      </c>
      <c r="N289" s="16">
        <f t="shared" si="24"/>
        <v>0</v>
      </c>
      <c r="O289" s="7" t="str">
        <f t="shared" si="20"/>
        <v>Sep</v>
      </c>
      <c r="P289" t="str">
        <f t="shared" si="21"/>
        <v>2024</v>
      </c>
    </row>
    <row r="290" spans="1:16" x14ac:dyDescent="0.3">
      <c r="A290" t="s">
        <v>322</v>
      </c>
      <c r="B290" s="6">
        <v>45366</v>
      </c>
      <c r="C290" t="s">
        <v>2255</v>
      </c>
      <c r="D290" t="s">
        <v>2262</v>
      </c>
      <c r="E290" t="s">
        <v>19</v>
      </c>
      <c r="F290" t="s">
        <v>20</v>
      </c>
      <c r="G290">
        <v>7692</v>
      </c>
      <c r="H290">
        <v>1620.1</v>
      </c>
      <c r="I290">
        <v>5</v>
      </c>
      <c r="J290" t="s">
        <v>16</v>
      </c>
      <c r="K290" s="8" t="s">
        <v>27</v>
      </c>
      <c r="L290" s="11">
        <f t="shared" si="22"/>
        <v>0.21062142485699425</v>
      </c>
      <c r="M290" s="16">
        <f t="shared" si="23"/>
        <v>0</v>
      </c>
      <c r="N290" s="16">
        <f t="shared" si="24"/>
        <v>0</v>
      </c>
      <c r="O290" s="7" t="str">
        <f t="shared" si="20"/>
        <v>Mar</v>
      </c>
      <c r="P290" t="str">
        <f t="shared" si="21"/>
        <v>2024</v>
      </c>
    </row>
    <row r="291" spans="1:16" x14ac:dyDescent="0.3">
      <c r="A291" t="s">
        <v>323</v>
      </c>
      <c r="B291" s="6">
        <v>45398</v>
      </c>
      <c r="C291" t="s">
        <v>2258</v>
      </c>
      <c r="D291" t="s">
        <v>2270</v>
      </c>
      <c r="E291" t="s">
        <v>8</v>
      </c>
      <c r="F291" t="s">
        <v>9</v>
      </c>
      <c r="G291">
        <v>41402</v>
      </c>
      <c r="H291">
        <v>11641.27</v>
      </c>
      <c r="I291">
        <v>5</v>
      </c>
      <c r="J291" t="s">
        <v>10</v>
      </c>
      <c r="K291" s="8" t="s">
        <v>27</v>
      </c>
      <c r="L291" s="11">
        <f t="shared" si="22"/>
        <v>0.28117651321192216</v>
      </c>
      <c r="M291" s="16">
        <f t="shared" si="23"/>
        <v>0</v>
      </c>
      <c r="N291" s="16">
        <f t="shared" si="24"/>
        <v>0</v>
      </c>
      <c r="O291" s="7" t="str">
        <f t="shared" si="20"/>
        <v>Apr</v>
      </c>
      <c r="P291" t="str">
        <f t="shared" si="21"/>
        <v>2024</v>
      </c>
    </row>
    <row r="292" spans="1:16" x14ac:dyDescent="0.3">
      <c r="A292" t="s">
        <v>324</v>
      </c>
      <c r="B292" s="6">
        <v>45540</v>
      </c>
      <c r="C292" t="s">
        <v>2259</v>
      </c>
      <c r="D292" t="s">
        <v>2266</v>
      </c>
      <c r="E292" t="s">
        <v>14</v>
      </c>
      <c r="F292" t="s">
        <v>38</v>
      </c>
      <c r="G292">
        <v>43922</v>
      </c>
      <c r="H292">
        <v>-8533.5400000000009</v>
      </c>
      <c r="I292">
        <v>4</v>
      </c>
      <c r="J292" t="s">
        <v>10</v>
      </c>
      <c r="K292" s="8" t="s">
        <v>36</v>
      </c>
      <c r="L292" s="11">
        <f t="shared" si="22"/>
        <v>-0.1942885114521197</v>
      </c>
      <c r="M292" s="16">
        <f t="shared" si="23"/>
        <v>43922</v>
      </c>
      <c r="N292" s="16">
        <f t="shared" si="24"/>
        <v>1</v>
      </c>
      <c r="O292" s="7" t="str">
        <f t="shared" si="20"/>
        <v>Sep</v>
      </c>
      <c r="P292" t="str">
        <f t="shared" si="21"/>
        <v>2024</v>
      </c>
    </row>
    <row r="293" spans="1:16" x14ac:dyDescent="0.3">
      <c r="A293" t="s">
        <v>325</v>
      </c>
      <c r="B293" s="6">
        <v>45034</v>
      </c>
      <c r="C293" t="s">
        <v>2255</v>
      </c>
      <c r="D293" t="s">
        <v>2263</v>
      </c>
      <c r="E293" t="s">
        <v>19</v>
      </c>
      <c r="F293" t="s">
        <v>34</v>
      </c>
      <c r="G293">
        <v>13615</v>
      </c>
      <c r="H293">
        <v>-1742.07</v>
      </c>
      <c r="I293">
        <v>8</v>
      </c>
      <c r="J293" t="s">
        <v>35</v>
      </c>
      <c r="K293" s="8" t="s">
        <v>17</v>
      </c>
      <c r="L293" s="11">
        <f t="shared" si="22"/>
        <v>-0.12795225853837677</v>
      </c>
      <c r="M293" s="16">
        <f t="shared" si="23"/>
        <v>0</v>
      </c>
      <c r="N293" s="16">
        <f t="shared" si="24"/>
        <v>1</v>
      </c>
      <c r="O293" s="7" t="str">
        <f t="shared" si="20"/>
        <v>Apr</v>
      </c>
      <c r="P293" t="str">
        <f t="shared" si="21"/>
        <v>2023</v>
      </c>
    </row>
    <row r="294" spans="1:16" x14ac:dyDescent="0.3">
      <c r="A294" t="s">
        <v>326</v>
      </c>
      <c r="B294" s="6">
        <v>45487</v>
      </c>
      <c r="C294" t="s">
        <v>2258</v>
      </c>
      <c r="D294" t="s">
        <v>2270</v>
      </c>
      <c r="E294" t="s">
        <v>14</v>
      </c>
      <c r="F294" t="s">
        <v>15</v>
      </c>
      <c r="G294">
        <v>22646</v>
      </c>
      <c r="H294">
        <v>1370.52</v>
      </c>
      <c r="I294">
        <v>4</v>
      </c>
      <c r="J294" t="s">
        <v>10</v>
      </c>
      <c r="K294" s="8" t="s">
        <v>36</v>
      </c>
      <c r="L294" s="11">
        <f t="shared" si="22"/>
        <v>6.0519297006093792E-2</v>
      </c>
      <c r="M294" s="16">
        <f t="shared" si="23"/>
        <v>22646</v>
      </c>
      <c r="N294" s="16">
        <f t="shared" si="24"/>
        <v>0</v>
      </c>
      <c r="O294" s="7" t="str">
        <f t="shared" si="20"/>
        <v>Jul</v>
      </c>
      <c r="P294" t="str">
        <f t="shared" si="21"/>
        <v>2024</v>
      </c>
    </row>
    <row r="295" spans="1:16" x14ac:dyDescent="0.3">
      <c r="A295" t="s">
        <v>327</v>
      </c>
      <c r="B295" s="6">
        <v>45381</v>
      </c>
      <c r="C295" t="s">
        <v>2259</v>
      </c>
      <c r="D295" t="s">
        <v>2267</v>
      </c>
      <c r="E295" t="s">
        <v>19</v>
      </c>
      <c r="F295" t="s">
        <v>34</v>
      </c>
      <c r="G295">
        <v>30023</v>
      </c>
      <c r="H295">
        <v>-5097</v>
      </c>
      <c r="I295">
        <v>1</v>
      </c>
      <c r="J295" t="s">
        <v>35</v>
      </c>
      <c r="K295" s="8" t="s">
        <v>17</v>
      </c>
      <c r="L295" s="11">
        <f t="shared" si="22"/>
        <v>-0.16976984312027446</v>
      </c>
      <c r="M295" s="16">
        <f t="shared" si="23"/>
        <v>0</v>
      </c>
      <c r="N295" s="16">
        <f t="shared" si="24"/>
        <v>1</v>
      </c>
      <c r="O295" s="7" t="str">
        <f t="shared" si="20"/>
        <v>Mar</v>
      </c>
      <c r="P295" t="str">
        <f t="shared" si="21"/>
        <v>2024</v>
      </c>
    </row>
    <row r="296" spans="1:16" x14ac:dyDescent="0.3">
      <c r="A296" t="s">
        <v>328</v>
      </c>
      <c r="B296" s="6">
        <v>45007</v>
      </c>
      <c r="C296" t="s">
        <v>2259</v>
      </c>
      <c r="D296" t="s">
        <v>2267</v>
      </c>
      <c r="E296" t="s">
        <v>25</v>
      </c>
      <c r="F296" t="s">
        <v>53</v>
      </c>
      <c r="G296">
        <v>22382</v>
      </c>
      <c r="H296">
        <v>3171.1</v>
      </c>
      <c r="I296">
        <v>3</v>
      </c>
      <c r="J296" t="s">
        <v>10</v>
      </c>
      <c r="K296" s="8" t="s">
        <v>11</v>
      </c>
      <c r="L296" s="11">
        <f t="shared" si="22"/>
        <v>0.14168081494057724</v>
      </c>
      <c r="M296" s="16">
        <f t="shared" si="23"/>
        <v>0</v>
      </c>
      <c r="N296" s="16">
        <f t="shared" si="24"/>
        <v>0</v>
      </c>
      <c r="O296" s="7" t="str">
        <f t="shared" si="20"/>
        <v>Mar</v>
      </c>
      <c r="P296" t="str">
        <f t="shared" si="21"/>
        <v>2023</v>
      </c>
    </row>
    <row r="297" spans="1:16" x14ac:dyDescent="0.3">
      <c r="A297" t="s">
        <v>329</v>
      </c>
      <c r="B297" s="6">
        <v>45323</v>
      </c>
      <c r="C297" t="s">
        <v>2259</v>
      </c>
      <c r="D297" t="s">
        <v>2266</v>
      </c>
      <c r="E297" t="s">
        <v>8</v>
      </c>
      <c r="F297" t="s">
        <v>9</v>
      </c>
      <c r="G297">
        <v>5082</v>
      </c>
      <c r="H297">
        <v>1323.14</v>
      </c>
      <c r="I297">
        <v>1</v>
      </c>
      <c r="J297" t="s">
        <v>16</v>
      </c>
      <c r="K297" s="8" t="s">
        <v>36</v>
      </c>
      <c r="L297" s="11">
        <f t="shared" si="22"/>
        <v>0.26035812672176312</v>
      </c>
      <c r="M297" s="16">
        <f t="shared" si="23"/>
        <v>0</v>
      </c>
      <c r="N297" s="16">
        <f t="shared" si="24"/>
        <v>0</v>
      </c>
      <c r="O297" s="7" t="str">
        <f t="shared" si="20"/>
        <v>Feb</v>
      </c>
      <c r="P297" t="str">
        <f t="shared" si="21"/>
        <v>2024</v>
      </c>
    </row>
    <row r="298" spans="1:16" x14ac:dyDescent="0.3">
      <c r="A298" t="s">
        <v>330</v>
      </c>
      <c r="B298" s="6">
        <v>45036</v>
      </c>
      <c r="C298" t="s">
        <v>2255</v>
      </c>
      <c r="D298" t="s">
        <v>2263</v>
      </c>
      <c r="E298" t="s">
        <v>19</v>
      </c>
      <c r="F298" t="s">
        <v>34</v>
      </c>
      <c r="G298">
        <v>442</v>
      </c>
      <c r="H298">
        <v>44.61</v>
      </c>
      <c r="I298">
        <v>1</v>
      </c>
      <c r="J298" t="s">
        <v>35</v>
      </c>
      <c r="K298" s="8" t="s">
        <v>11</v>
      </c>
      <c r="L298" s="11">
        <f t="shared" si="22"/>
        <v>0.10092760180995475</v>
      </c>
      <c r="M298" s="16">
        <f t="shared" si="23"/>
        <v>0</v>
      </c>
      <c r="N298" s="16">
        <f t="shared" si="24"/>
        <v>0</v>
      </c>
      <c r="O298" s="7" t="str">
        <f t="shared" si="20"/>
        <v>Apr</v>
      </c>
      <c r="P298" t="str">
        <f t="shared" si="21"/>
        <v>2023</v>
      </c>
    </row>
    <row r="299" spans="1:16" x14ac:dyDescent="0.3">
      <c r="A299" t="s">
        <v>331</v>
      </c>
      <c r="B299" s="6">
        <v>45394</v>
      </c>
      <c r="C299" t="s">
        <v>2258</v>
      </c>
      <c r="D299" t="s">
        <v>2271</v>
      </c>
      <c r="E299" t="s">
        <v>14</v>
      </c>
      <c r="F299" t="s">
        <v>38</v>
      </c>
      <c r="G299">
        <v>14330</v>
      </c>
      <c r="H299">
        <v>1245.3800000000001</v>
      </c>
      <c r="I299">
        <v>6</v>
      </c>
      <c r="J299" t="s">
        <v>35</v>
      </c>
      <c r="K299" s="8" t="s">
        <v>17</v>
      </c>
      <c r="L299" s="11">
        <f t="shared" si="22"/>
        <v>8.6907187718073972E-2</v>
      </c>
      <c r="M299" s="16">
        <f t="shared" si="23"/>
        <v>14330</v>
      </c>
      <c r="N299" s="16">
        <f t="shared" si="24"/>
        <v>0</v>
      </c>
      <c r="O299" s="7" t="str">
        <f t="shared" si="20"/>
        <v>Apr</v>
      </c>
      <c r="P299" t="str">
        <f t="shared" si="21"/>
        <v>2024</v>
      </c>
    </row>
    <row r="300" spans="1:16" x14ac:dyDescent="0.3">
      <c r="A300" t="s">
        <v>332</v>
      </c>
      <c r="B300" s="6">
        <v>45080</v>
      </c>
      <c r="C300" t="s">
        <v>2256</v>
      </c>
      <c r="D300" t="s">
        <v>2268</v>
      </c>
      <c r="E300" t="s">
        <v>19</v>
      </c>
      <c r="F300" t="s">
        <v>20</v>
      </c>
      <c r="G300">
        <v>19399</v>
      </c>
      <c r="H300">
        <v>1361.41</v>
      </c>
      <c r="I300">
        <v>4</v>
      </c>
      <c r="J300" t="s">
        <v>10</v>
      </c>
      <c r="K300" s="8" t="s">
        <v>17</v>
      </c>
      <c r="L300" s="11">
        <f t="shared" si="22"/>
        <v>7.0179390690241775E-2</v>
      </c>
      <c r="M300" s="16">
        <f t="shared" si="23"/>
        <v>0</v>
      </c>
      <c r="N300" s="16">
        <f t="shared" si="24"/>
        <v>0</v>
      </c>
      <c r="O300" s="7" t="str">
        <f t="shared" si="20"/>
        <v>Jun</v>
      </c>
      <c r="P300" t="str">
        <f t="shared" si="21"/>
        <v>2023</v>
      </c>
    </row>
    <row r="301" spans="1:16" x14ac:dyDescent="0.3">
      <c r="A301" t="s">
        <v>333</v>
      </c>
      <c r="B301" s="6">
        <v>45008</v>
      </c>
      <c r="C301" t="s">
        <v>2257</v>
      </c>
      <c r="D301" t="s">
        <v>2264</v>
      </c>
      <c r="E301" t="s">
        <v>19</v>
      </c>
      <c r="F301" t="s">
        <v>20</v>
      </c>
      <c r="G301">
        <v>18897</v>
      </c>
      <c r="H301">
        <v>-489</v>
      </c>
      <c r="I301">
        <v>1</v>
      </c>
      <c r="J301" t="s">
        <v>16</v>
      </c>
      <c r="K301" s="8" t="s">
        <v>17</v>
      </c>
      <c r="L301" s="11">
        <f t="shared" si="22"/>
        <v>-2.5877123352913162E-2</v>
      </c>
      <c r="M301" s="16">
        <f t="shared" si="23"/>
        <v>0</v>
      </c>
      <c r="N301" s="16">
        <f t="shared" si="24"/>
        <v>1</v>
      </c>
      <c r="O301" s="7" t="str">
        <f t="shared" si="20"/>
        <v>Mar</v>
      </c>
      <c r="P301" t="str">
        <f t="shared" si="21"/>
        <v>2023</v>
      </c>
    </row>
    <row r="302" spans="1:16" x14ac:dyDescent="0.3">
      <c r="A302" t="s">
        <v>334</v>
      </c>
      <c r="B302" s="6">
        <v>45054</v>
      </c>
      <c r="C302" t="s">
        <v>2257</v>
      </c>
      <c r="D302" t="s">
        <v>2265</v>
      </c>
      <c r="E302" t="s">
        <v>19</v>
      </c>
      <c r="F302" t="s">
        <v>34</v>
      </c>
      <c r="G302">
        <v>43401</v>
      </c>
      <c r="H302">
        <v>1267.97</v>
      </c>
      <c r="I302">
        <v>7</v>
      </c>
      <c r="J302" t="s">
        <v>10</v>
      </c>
      <c r="K302" s="8" t="s">
        <v>11</v>
      </c>
      <c r="L302" s="11">
        <f t="shared" si="22"/>
        <v>2.9215225455634663E-2</v>
      </c>
      <c r="M302" s="16">
        <f t="shared" si="23"/>
        <v>0</v>
      </c>
      <c r="N302" s="16">
        <f t="shared" si="24"/>
        <v>0</v>
      </c>
      <c r="O302" s="7" t="str">
        <f t="shared" si="20"/>
        <v>May</v>
      </c>
      <c r="P302" t="str">
        <f t="shared" si="21"/>
        <v>2023</v>
      </c>
    </row>
    <row r="303" spans="1:16" x14ac:dyDescent="0.3">
      <c r="A303" t="s">
        <v>335</v>
      </c>
      <c r="B303" s="6">
        <v>45410</v>
      </c>
      <c r="C303" t="s">
        <v>2258</v>
      </c>
      <c r="D303" t="s">
        <v>2271</v>
      </c>
      <c r="E303" t="s">
        <v>14</v>
      </c>
      <c r="F303" t="s">
        <v>51</v>
      </c>
      <c r="G303">
        <v>34104</v>
      </c>
      <c r="H303">
        <v>5320.68</v>
      </c>
      <c r="I303">
        <v>2</v>
      </c>
      <c r="J303" t="s">
        <v>35</v>
      </c>
      <c r="K303" s="8" t="s">
        <v>17</v>
      </c>
      <c r="L303" s="11">
        <f t="shared" si="22"/>
        <v>0.15601337086558761</v>
      </c>
      <c r="M303" s="16">
        <f t="shared" si="23"/>
        <v>34104</v>
      </c>
      <c r="N303" s="16">
        <f t="shared" si="24"/>
        <v>0</v>
      </c>
      <c r="O303" s="7" t="str">
        <f t="shared" si="20"/>
        <v>Apr</v>
      </c>
      <c r="P303" t="str">
        <f t="shared" si="21"/>
        <v>2024</v>
      </c>
    </row>
    <row r="304" spans="1:16" x14ac:dyDescent="0.3">
      <c r="A304" t="s">
        <v>336</v>
      </c>
      <c r="B304" s="6">
        <v>44970</v>
      </c>
      <c r="C304" t="s">
        <v>2256</v>
      </c>
      <c r="D304" t="s">
        <v>2268</v>
      </c>
      <c r="E304" t="s">
        <v>25</v>
      </c>
      <c r="F304" t="s">
        <v>26</v>
      </c>
      <c r="G304">
        <v>1542</v>
      </c>
      <c r="H304">
        <v>-266.70999999999998</v>
      </c>
      <c r="I304">
        <v>4</v>
      </c>
      <c r="J304" t="s">
        <v>10</v>
      </c>
      <c r="K304" s="8" t="s">
        <v>27</v>
      </c>
      <c r="L304" s="11">
        <f t="shared" si="22"/>
        <v>-0.17296368352788585</v>
      </c>
      <c r="M304" s="16">
        <f t="shared" si="23"/>
        <v>0</v>
      </c>
      <c r="N304" s="16">
        <f t="shared" si="24"/>
        <v>1</v>
      </c>
      <c r="O304" s="7" t="str">
        <f t="shared" si="20"/>
        <v>Feb</v>
      </c>
      <c r="P304" t="str">
        <f t="shared" si="21"/>
        <v>2023</v>
      </c>
    </row>
    <row r="305" spans="1:16" x14ac:dyDescent="0.3">
      <c r="A305" t="s">
        <v>337</v>
      </c>
      <c r="B305" s="6">
        <v>45037</v>
      </c>
      <c r="C305" t="s">
        <v>2258</v>
      </c>
      <c r="D305" t="s">
        <v>2270</v>
      </c>
      <c r="E305" t="s">
        <v>8</v>
      </c>
      <c r="F305" t="s">
        <v>29</v>
      </c>
      <c r="G305">
        <v>35019</v>
      </c>
      <c r="H305">
        <v>4360.29</v>
      </c>
      <c r="I305">
        <v>6</v>
      </c>
      <c r="J305" t="s">
        <v>35</v>
      </c>
      <c r="K305" s="8" t="s">
        <v>27</v>
      </c>
      <c r="L305" s="11">
        <f t="shared" si="22"/>
        <v>0.12451212199091921</v>
      </c>
      <c r="M305" s="16">
        <f t="shared" si="23"/>
        <v>0</v>
      </c>
      <c r="N305" s="16">
        <f t="shared" si="24"/>
        <v>0</v>
      </c>
      <c r="O305" s="7" t="str">
        <f t="shared" si="20"/>
        <v>Apr</v>
      </c>
      <c r="P305" t="str">
        <f t="shared" si="21"/>
        <v>2023</v>
      </c>
    </row>
    <row r="306" spans="1:16" x14ac:dyDescent="0.3">
      <c r="A306" t="s">
        <v>338</v>
      </c>
      <c r="B306" s="6">
        <v>45602</v>
      </c>
      <c r="C306" t="s">
        <v>2258</v>
      </c>
      <c r="D306" t="s">
        <v>2271</v>
      </c>
      <c r="E306" t="s">
        <v>8</v>
      </c>
      <c r="F306" t="s">
        <v>29</v>
      </c>
      <c r="G306">
        <v>9565</v>
      </c>
      <c r="H306">
        <v>-1494.49</v>
      </c>
      <c r="I306">
        <v>4</v>
      </c>
      <c r="J306" t="s">
        <v>10</v>
      </c>
      <c r="K306" s="8" t="s">
        <v>36</v>
      </c>
      <c r="L306" s="11">
        <f t="shared" si="22"/>
        <v>-0.15624568740198641</v>
      </c>
      <c r="M306" s="16">
        <f t="shared" si="23"/>
        <v>0</v>
      </c>
      <c r="N306" s="16">
        <f t="shared" si="24"/>
        <v>1</v>
      </c>
      <c r="O306" s="7" t="str">
        <f t="shared" si="20"/>
        <v>Nov</v>
      </c>
      <c r="P306" t="str">
        <f t="shared" si="21"/>
        <v>2024</v>
      </c>
    </row>
    <row r="307" spans="1:16" x14ac:dyDescent="0.3">
      <c r="A307" t="s">
        <v>339</v>
      </c>
      <c r="B307" s="6">
        <v>45401</v>
      </c>
      <c r="C307" t="s">
        <v>2255</v>
      </c>
      <c r="D307" t="s">
        <v>2262</v>
      </c>
      <c r="E307" t="s">
        <v>19</v>
      </c>
      <c r="F307" t="s">
        <v>22</v>
      </c>
      <c r="G307">
        <v>17424</v>
      </c>
      <c r="H307">
        <v>4547.6899999999996</v>
      </c>
      <c r="I307">
        <v>8</v>
      </c>
      <c r="J307" t="s">
        <v>16</v>
      </c>
      <c r="K307" s="8" t="s">
        <v>36</v>
      </c>
      <c r="L307" s="11">
        <f t="shared" si="22"/>
        <v>0.261001492194674</v>
      </c>
      <c r="M307" s="16">
        <f t="shared" si="23"/>
        <v>0</v>
      </c>
      <c r="N307" s="16">
        <f t="shared" si="24"/>
        <v>0</v>
      </c>
      <c r="O307" s="7" t="str">
        <f t="shared" si="20"/>
        <v>Apr</v>
      </c>
      <c r="P307" t="str">
        <f t="shared" si="21"/>
        <v>2024</v>
      </c>
    </row>
    <row r="308" spans="1:16" x14ac:dyDescent="0.3">
      <c r="A308" t="s">
        <v>340</v>
      </c>
      <c r="B308" s="6">
        <v>45545</v>
      </c>
      <c r="C308" t="s">
        <v>2256</v>
      </c>
      <c r="D308" t="s">
        <v>2269</v>
      </c>
      <c r="E308" t="s">
        <v>19</v>
      </c>
      <c r="F308" t="s">
        <v>22</v>
      </c>
      <c r="G308">
        <v>10524</v>
      </c>
      <c r="H308">
        <v>111.01</v>
      </c>
      <c r="I308">
        <v>4</v>
      </c>
      <c r="J308" t="s">
        <v>10</v>
      </c>
      <c r="K308" s="8" t="s">
        <v>11</v>
      </c>
      <c r="L308" s="11">
        <f t="shared" si="22"/>
        <v>1.0548270619536299E-2</v>
      </c>
      <c r="M308" s="16">
        <f t="shared" si="23"/>
        <v>0</v>
      </c>
      <c r="N308" s="16">
        <f t="shared" si="24"/>
        <v>0</v>
      </c>
      <c r="O308" s="7" t="str">
        <f t="shared" si="20"/>
        <v>Sep</v>
      </c>
      <c r="P308" t="str">
        <f t="shared" si="21"/>
        <v>2024</v>
      </c>
    </row>
    <row r="309" spans="1:16" x14ac:dyDescent="0.3">
      <c r="A309" t="s">
        <v>341</v>
      </c>
      <c r="B309" s="6">
        <v>45560</v>
      </c>
      <c r="C309" t="s">
        <v>2256</v>
      </c>
      <c r="D309" t="s">
        <v>2268</v>
      </c>
      <c r="E309" t="s">
        <v>8</v>
      </c>
      <c r="F309" t="s">
        <v>31</v>
      </c>
      <c r="G309">
        <v>49956</v>
      </c>
      <c r="H309">
        <v>-9083.17</v>
      </c>
      <c r="I309">
        <v>8</v>
      </c>
      <c r="J309" t="s">
        <v>10</v>
      </c>
      <c r="K309" s="8" t="s">
        <v>27</v>
      </c>
      <c r="L309" s="11">
        <f t="shared" si="22"/>
        <v>-0.18182340459604451</v>
      </c>
      <c r="M309" s="16">
        <f t="shared" si="23"/>
        <v>0</v>
      </c>
      <c r="N309" s="16">
        <f t="shared" si="24"/>
        <v>1</v>
      </c>
      <c r="O309" s="7" t="str">
        <f t="shared" si="20"/>
        <v>Sep</v>
      </c>
      <c r="P309" t="str">
        <f t="shared" si="21"/>
        <v>2024</v>
      </c>
    </row>
    <row r="310" spans="1:16" x14ac:dyDescent="0.3">
      <c r="A310" t="s">
        <v>342</v>
      </c>
      <c r="B310" s="6">
        <v>45610</v>
      </c>
      <c r="C310" t="s">
        <v>2255</v>
      </c>
      <c r="D310" t="s">
        <v>2262</v>
      </c>
      <c r="E310" t="s">
        <v>14</v>
      </c>
      <c r="F310" t="s">
        <v>38</v>
      </c>
      <c r="G310">
        <v>41417</v>
      </c>
      <c r="H310">
        <v>1698.22</v>
      </c>
      <c r="I310">
        <v>10</v>
      </c>
      <c r="J310" t="s">
        <v>35</v>
      </c>
      <c r="K310" s="8" t="s">
        <v>27</v>
      </c>
      <c r="L310" s="11">
        <f t="shared" si="22"/>
        <v>4.1002969795011709E-2</v>
      </c>
      <c r="M310" s="16">
        <f t="shared" si="23"/>
        <v>41417</v>
      </c>
      <c r="N310" s="16">
        <f t="shared" si="24"/>
        <v>0</v>
      </c>
      <c r="O310" s="7" t="str">
        <f t="shared" si="20"/>
        <v>Nov</v>
      </c>
      <c r="P310" t="str">
        <f t="shared" si="21"/>
        <v>2024</v>
      </c>
    </row>
    <row r="311" spans="1:16" x14ac:dyDescent="0.3">
      <c r="A311" t="s">
        <v>343</v>
      </c>
      <c r="B311" s="6">
        <v>45493</v>
      </c>
      <c r="C311" t="s">
        <v>2257</v>
      </c>
      <c r="D311" t="s">
        <v>2265</v>
      </c>
      <c r="E311" t="s">
        <v>25</v>
      </c>
      <c r="F311" t="s">
        <v>26</v>
      </c>
      <c r="G311">
        <v>11854</v>
      </c>
      <c r="H311">
        <v>3119.36</v>
      </c>
      <c r="I311">
        <v>7</v>
      </c>
      <c r="J311" t="s">
        <v>10</v>
      </c>
      <c r="K311" s="8" t="s">
        <v>27</v>
      </c>
      <c r="L311" s="11">
        <f t="shared" si="22"/>
        <v>0.263148304369833</v>
      </c>
      <c r="M311" s="16">
        <f t="shared" si="23"/>
        <v>0</v>
      </c>
      <c r="N311" s="16">
        <f t="shared" si="24"/>
        <v>0</v>
      </c>
      <c r="O311" s="7" t="str">
        <f t="shared" si="20"/>
        <v>Jul</v>
      </c>
      <c r="P311" t="str">
        <f t="shared" si="21"/>
        <v>2024</v>
      </c>
    </row>
    <row r="312" spans="1:16" x14ac:dyDescent="0.3">
      <c r="A312" t="s">
        <v>344</v>
      </c>
      <c r="B312" s="6">
        <v>45296</v>
      </c>
      <c r="C312" t="s">
        <v>2257</v>
      </c>
      <c r="D312" t="s">
        <v>2264</v>
      </c>
      <c r="E312" t="s">
        <v>19</v>
      </c>
      <c r="F312" t="s">
        <v>22</v>
      </c>
      <c r="G312">
        <v>39172</v>
      </c>
      <c r="H312">
        <v>12440.38</v>
      </c>
      <c r="I312">
        <v>9</v>
      </c>
      <c r="J312" t="s">
        <v>35</v>
      </c>
      <c r="K312" s="8" t="s">
        <v>36</v>
      </c>
      <c r="L312" s="11">
        <f t="shared" si="22"/>
        <v>0.31758347799448583</v>
      </c>
      <c r="M312" s="16">
        <f t="shared" si="23"/>
        <v>0</v>
      </c>
      <c r="N312" s="16">
        <f t="shared" si="24"/>
        <v>0</v>
      </c>
      <c r="O312" s="7" t="str">
        <f t="shared" si="20"/>
        <v>Jan</v>
      </c>
      <c r="P312" t="str">
        <f t="shared" si="21"/>
        <v>2024</v>
      </c>
    </row>
    <row r="313" spans="1:16" x14ac:dyDescent="0.3">
      <c r="A313" t="s">
        <v>345</v>
      </c>
      <c r="B313" s="6">
        <v>45358</v>
      </c>
      <c r="C313" t="s">
        <v>2256</v>
      </c>
      <c r="D313" t="s">
        <v>2269</v>
      </c>
      <c r="E313" t="s">
        <v>25</v>
      </c>
      <c r="F313" t="s">
        <v>46</v>
      </c>
      <c r="G313">
        <v>28341</v>
      </c>
      <c r="H313">
        <v>-2678.99</v>
      </c>
      <c r="I313">
        <v>7</v>
      </c>
      <c r="J313" t="s">
        <v>10</v>
      </c>
      <c r="K313" s="8" t="s">
        <v>27</v>
      </c>
      <c r="L313" s="11">
        <f t="shared" si="22"/>
        <v>-9.4527010338379014E-2</v>
      </c>
      <c r="M313" s="16">
        <f t="shared" si="23"/>
        <v>0</v>
      </c>
      <c r="N313" s="16">
        <f t="shared" si="24"/>
        <v>1</v>
      </c>
      <c r="O313" s="7" t="str">
        <f t="shared" si="20"/>
        <v>Mar</v>
      </c>
      <c r="P313" t="str">
        <f t="shared" si="21"/>
        <v>2024</v>
      </c>
    </row>
    <row r="314" spans="1:16" x14ac:dyDescent="0.3">
      <c r="A314" t="s">
        <v>346</v>
      </c>
      <c r="B314" s="6">
        <v>45365</v>
      </c>
      <c r="C314" t="s">
        <v>2255</v>
      </c>
      <c r="D314" t="s">
        <v>2262</v>
      </c>
      <c r="E314" t="s">
        <v>14</v>
      </c>
      <c r="F314" t="s">
        <v>15</v>
      </c>
      <c r="G314">
        <v>42977</v>
      </c>
      <c r="H314">
        <v>-8499.2099999999991</v>
      </c>
      <c r="I314">
        <v>1</v>
      </c>
      <c r="J314" t="s">
        <v>10</v>
      </c>
      <c r="K314" s="8" t="s">
        <v>36</v>
      </c>
      <c r="L314" s="11">
        <f t="shared" si="22"/>
        <v>-0.19776182609302648</v>
      </c>
      <c r="M314" s="16">
        <f t="shared" si="23"/>
        <v>42977</v>
      </c>
      <c r="N314" s="16">
        <f t="shared" si="24"/>
        <v>1</v>
      </c>
      <c r="O314" s="7" t="str">
        <f t="shared" si="20"/>
        <v>Mar</v>
      </c>
      <c r="P314" t="str">
        <f t="shared" si="21"/>
        <v>2024</v>
      </c>
    </row>
    <row r="315" spans="1:16" x14ac:dyDescent="0.3">
      <c r="A315" t="s">
        <v>347</v>
      </c>
      <c r="B315" s="6">
        <v>45416</v>
      </c>
      <c r="C315" t="s">
        <v>2257</v>
      </c>
      <c r="D315" t="s">
        <v>2265</v>
      </c>
      <c r="E315" t="s">
        <v>19</v>
      </c>
      <c r="F315" t="s">
        <v>34</v>
      </c>
      <c r="G315">
        <v>10174</v>
      </c>
      <c r="H315">
        <v>503.61</v>
      </c>
      <c r="I315">
        <v>5</v>
      </c>
      <c r="J315" t="s">
        <v>10</v>
      </c>
      <c r="K315" s="8" t="s">
        <v>27</v>
      </c>
      <c r="L315" s="11">
        <f t="shared" si="22"/>
        <v>4.949970513072538E-2</v>
      </c>
      <c r="M315" s="16">
        <f t="shared" si="23"/>
        <v>0</v>
      </c>
      <c r="N315" s="16">
        <f t="shared" si="24"/>
        <v>0</v>
      </c>
      <c r="O315" s="7" t="str">
        <f t="shared" si="20"/>
        <v>May</v>
      </c>
      <c r="P315" t="str">
        <f t="shared" si="21"/>
        <v>2024</v>
      </c>
    </row>
    <row r="316" spans="1:16" x14ac:dyDescent="0.3">
      <c r="A316" t="s">
        <v>348</v>
      </c>
      <c r="B316" s="6">
        <v>45375</v>
      </c>
      <c r="C316" t="s">
        <v>2257</v>
      </c>
      <c r="D316" t="s">
        <v>2264</v>
      </c>
      <c r="E316" t="s">
        <v>8</v>
      </c>
      <c r="F316" t="s">
        <v>9</v>
      </c>
      <c r="G316">
        <v>16622</v>
      </c>
      <c r="H316">
        <v>-979.36</v>
      </c>
      <c r="I316">
        <v>3</v>
      </c>
      <c r="J316" t="s">
        <v>10</v>
      </c>
      <c r="K316" s="8" t="s">
        <v>17</v>
      </c>
      <c r="L316" s="11">
        <f t="shared" si="22"/>
        <v>-5.891950427144748E-2</v>
      </c>
      <c r="M316" s="16">
        <f t="shared" si="23"/>
        <v>0</v>
      </c>
      <c r="N316" s="16">
        <f t="shared" si="24"/>
        <v>1</v>
      </c>
      <c r="O316" s="7" t="str">
        <f t="shared" si="20"/>
        <v>Mar</v>
      </c>
      <c r="P316" t="str">
        <f t="shared" si="21"/>
        <v>2024</v>
      </c>
    </row>
    <row r="317" spans="1:16" x14ac:dyDescent="0.3">
      <c r="A317" t="s">
        <v>349</v>
      </c>
      <c r="B317" s="6">
        <v>45356</v>
      </c>
      <c r="C317" t="s">
        <v>2259</v>
      </c>
      <c r="D317" t="s">
        <v>2266</v>
      </c>
      <c r="E317" t="s">
        <v>14</v>
      </c>
      <c r="F317" t="s">
        <v>51</v>
      </c>
      <c r="G317">
        <v>13889</v>
      </c>
      <c r="H317">
        <v>2582.2600000000002</v>
      </c>
      <c r="I317">
        <v>5</v>
      </c>
      <c r="J317" t="s">
        <v>10</v>
      </c>
      <c r="K317" s="8" t="s">
        <v>36</v>
      </c>
      <c r="L317" s="11">
        <f t="shared" si="22"/>
        <v>0.18592123263013899</v>
      </c>
      <c r="M317" s="16">
        <f t="shared" si="23"/>
        <v>13889</v>
      </c>
      <c r="N317" s="16">
        <f t="shared" si="24"/>
        <v>0</v>
      </c>
      <c r="O317" s="7" t="str">
        <f t="shared" si="20"/>
        <v>Mar</v>
      </c>
      <c r="P317" t="str">
        <f t="shared" si="21"/>
        <v>2024</v>
      </c>
    </row>
    <row r="318" spans="1:16" x14ac:dyDescent="0.3">
      <c r="A318" t="s">
        <v>350</v>
      </c>
      <c r="B318" s="6">
        <v>45541</v>
      </c>
      <c r="C318" t="s">
        <v>2255</v>
      </c>
      <c r="D318" t="s">
        <v>2263</v>
      </c>
      <c r="E318" t="s">
        <v>14</v>
      </c>
      <c r="F318" t="s">
        <v>15</v>
      </c>
      <c r="G318">
        <v>11384</v>
      </c>
      <c r="H318">
        <v>-696.33</v>
      </c>
      <c r="I318">
        <v>10</v>
      </c>
      <c r="J318" t="s">
        <v>35</v>
      </c>
      <c r="K318" s="8" t="s">
        <v>17</v>
      </c>
      <c r="L318" s="11">
        <f t="shared" si="22"/>
        <v>-6.116742796907941E-2</v>
      </c>
      <c r="M318" s="16">
        <f t="shared" si="23"/>
        <v>11384</v>
      </c>
      <c r="N318" s="16">
        <f t="shared" si="24"/>
        <v>1</v>
      </c>
      <c r="O318" s="7" t="str">
        <f t="shared" si="20"/>
        <v>Sep</v>
      </c>
      <c r="P318" t="str">
        <f t="shared" si="21"/>
        <v>2024</v>
      </c>
    </row>
    <row r="319" spans="1:16" x14ac:dyDescent="0.3">
      <c r="A319" t="s">
        <v>351</v>
      </c>
      <c r="B319" s="6">
        <v>45581</v>
      </c>
      <c r="C319" t="s">
        <v>2259</v>
      </c>
      <c r="D319" t="s">
        <v>2267</v>
      </c>
      <c r="E319" t="s">
        <v>14</v>
      </c>
      <c r="F319" t="s">
        <v>38</v>
      </c>
      <c r="G319">
        <v>46740</v>
      </c>
      <c r="H319">
        <v>-5603.47</v>
      </c>
      <c r="I319">
        <v>7</v>
      </c>
      <c r="J319" t="s">
        <v>10</v>
      </c>
      <c r="K319" s="8" t="s">
        <v>27</v>
      </c>
      <c r="L319" s="11">
        <f t="shared" si="22"/>
        <v>-0.11988596491228071</v>
      </c>
      <c r="M319" s="16">
        <f t="shared" si="23"/>
        <v>46740</v>
      </c>
      <c r="N319" s="16">
        <f t="shared" si="24"/>
        <v>1</v>
      </c>
      <c r="O319" s="7" t="str">
        <f t="shared" si="20"/>
        <v>Oct</v>
      </c>
      <c r="P319" t="str">
        <f t="shared" si="21"/>
        <v>2024</v>
      </c>
    </row>
    <row r="320" spans="1:16" x14ac:dyDescent="0.3">
      <c r="A320" t="s">
        <v>352</v>
      </c>
      <c r="B320" s="6">
        <v>45063</v>
      </c>
      <c r="C320" t="s">
        <v>2259</v>
      </c>
      <c r="D320" t="s">
        <v>2266</v>
      </c>
      <c r="E320" t="s">
        <v>14</v>
      </c>
      <c r="F320" t="s">
        <v>15</v>
      </c>
      <c r="G320">
        <v>41377</v>
      </c>
      <c r="H320">
        <v>7293.76</v>
      </c>
      <c r="I320">
        <v>8</v>
      </c>
      <c r="J320" t="s">
        <v>16</v>
      </c>
      <c r="K320" s="8" t="s">
        <v>36</v>
      </c>
      <c r="L320" s="11">
        <f t="shared" si="22"/>
        <v>0.1762757087270706</v>
      </c>
      <c r="M320" s="16">
        <f t="shared" si="23"/>
        <v>41377</v>
      </c>
      <c r="N320" s="16">
        <f t="shared" si="24"/>
        <v>0</v>
      </c>
      <c r="O320" s="7" t="str">
        <f t="shared" si="20"/>
        <v>May</v>
      </c>
      <c r="P320" t="str">
        <f t="shared" si="21"/>
        <v>2023</v>
      </c>
    </row>
    <row r="321" spans="1:16" x14ac:dyDescent="0.3">
      <c r="A321" t="s">
        <v>353</v>
      </c>
      <c r="B321" s="6">
        <v>45058</v>
      </c>
      <c r="C321" t="s">
        <v>2257</v>
      </c>
      <c r="D321" t="s">
        <v>2264</v>
      </c>
      <c r="E321" t="s">
        <v>14</v>
      </c>
      <c r="F321" t="s">
        <v>51</v>
      </c>
      <c r="G321">
        <v>24479</v>
      </c>
      <c r="H321">
        <v>469.27</v>
      </c>
      <c r="I321">
        <v>2</v>
      </c>
      <c r="J321" t="s">
        <v>35</v>
      </c>
      <c r="K321" s="8" t="s">
        <v>17</v>
      </c>
      <c r="L321" s="11">
        <f t="shared" si="22"/>
        <v>1.9170309244658686E-2</v>
      </c>
      <c r="M321" s="16">
        <f t="shared" si="23"/>
        <v>24479</v>
      </c>
      <c r="N321" s="16">
        <f t="shared" si="24"/>
        <v>0</v>
      </c>
      <c r="O321" s="7" t="str">
        <f t="shared" si="20"/>
        <v>May</v>
      </c>
      <c r="P321" t="str">
        <f t="shared" si="21"/>
        <v>2023</v>
      </c>
    </row>
    <row r="322" spans="1:16" x14ac:dyDescent="0.3">
      <c r="A322" t="s">
        <v>354</v>
      </c>
      <c r="B322" s="6">
        <v>45550</v>
      </c>
      <c r="C322" t="s">
        <v>2255</v>
      </c>
      <c r="D322" t="s">
        <v>2262</v>
      </c>
      <c r="E322" t="s">
        <v>25</v>
      </c>
      <c r="F322" t="s">
        <v>26</v>
      </c>
      <c r="G322">
        <v>18588</v>
      </c>
      <c r="H322">
        <v>-657.8</v>
      </c>
      <c r="I322">
        <v>8</v>
      </c>
      <c r="J322" t="s">
        <v>16</v>
      </c>
      <c r="K322" s="8" t="s">
        <v>17</v>
      </c>
      <c r="L322" s="11">
        <f t="shared" si="22"/>
        <v>-3.5388422638261238E-2</v>
      </c>
      <c r="M322" s="16">
        <f t="shared" si="23"/>
        <v>0</v>
      </c>
      <c r="N322" s="16">
        <f t="shared" si="24"/>
        <v>1</v>
      </c>
      <c r="O322" s="7" t="str">
        <f t="shared" ref="O322:O385" si="25">TEXT(B322,"MMM")</f>
        <v>Sep</v>
      </c>
      <c r="P322" t="str">
        <f t="shared" ref="P322:P385" si="26">TEXT(B322,"YYYY")</f>
        <v>2024</v>
      </c>
    </row>
    <row r="323" spans="1:16" x14ac:dyDescent="0.3">
      <c r="A323" t="s">
        <v>355</v>
      </c>
      <c r="B323" s="6">
        <v>45447</v>
      </c>
      <c r="C323" t="s">
        <v>2257</v>
      </c>
      <c r="D323" t="s">
        <v>2265</v>
      </c>
      <c r="E323" t="s">
        <v>8</v>
      </c>
      <c r="F323" t="s">
        <v>9</v>
      </c>
      <c r="G323">
        <v>1772</v>
      </c>
      <c r="H323">
        <v>-159.24</v>
      </c>
      <c r="I323">
        <v>7</v>
      </c>
      <c r="J323" t="s">
        <v>16</v>
      </c>
      <c r="K323" s="8" t="s">
        <v>11</v>
      </c>
      <c r="L323" s="11">
        <f t="shared" ref="L323:L386" si="27">H323/G323</f>
        <v>-8.9864559819413103E-2</v>
      </c>
      <c r="M323" s="16">
        <f t="shared" ref="M323:M386" si="28">IF(E323="Clothing",G323,0)</f>
        <v>0</v>
      </c>
      <c r="N323" s="16">
        <f t="shared" ref="N323:N386" si="29">IF(H323&lt;0,1,0)</f>
        <v>1</v>
      </c>
      <c r="O323" s="7" t="str">
        <f t="shared" si="25"/>
        <v>Jun</v>
      </c>
      <c r="P323" t="str">
        <f t="shared" si="26"/>
        <v>2024</v>
      </c>
    </row>
    <row r="324" spans="1:16" x14ac:dyDescent="0.3">
      <c r="A324" t="s">
        <v>356</v>
      </c>
      <c r="B324" s="6">
        <v>45004</v>
      </c>
      <c r="C324" t="s">
        <v>2257</v>
      </c>
      <c r="D324" t="s">
        <v>2265</v>
      </c>
      <c r="E324" t="s">
        <v>14</v>
      </c>
      <c r="F324" t="s">
        <v>15</v>
      </c>
      <c r="G324">
        <v>7078</v>
      </c>
      <c r="H324">
        <v>227.38</v>
      </c>
      <c r="I324">
        <v>1</v>
      </c>
      <c r="J324" t="s">
        <v>35</v>
      </c>
      <c r="K324" s="8" t="s">
        <v>11</v>
      </c>
      <c r="L324" s="11">
        <f t="shared" si="27"/>
        <v>3.2124894037863803E-2</v>
      </c>
      <c r="M324" s="16">
        <f t="shared" si="28"/>
        <v>7078</v>
      </c>
      <c r="N324" s="16">
        <f t="shared" si="29"/>
        <v>0</v>
      </c>
      <c r="O324" s="7" t="str">
        <f t="shared" si="25"/>
        <v>Mar</v>
      </c>
      <c r="P324" t="str">
        <f t="shared" si="26"/>
        <v>2023</v>
      </c>
    </row>
    <row r="325" spans="1:16" x14ac:dyDescent="0.3">
      <c r="A325" t="s">
        <v>357</v>
      </c>
      <c r="B325" s="6">
        <v>45001</v>
      </c>
      <c r="C325" t="s">
        <v>2255</v>
      </c>
      <c r="D325" t="s">
        <v>2263</v>
      </c>
      <c r="E325" t="s">
        <v>14</v>
      </c>
      <c r="F325" t="s">
        <v>51</v>
      </c>
      <c r="G325">
        <v>18069</v>
      </c>
      <c r="H325">
        <v>-1278.21</v>
      </c>
      <c r="I325">
        <v>3</v>
      </c>
      <c r="J325" t="s">
        <v>16</v>
      </c>
      <c r="K325" s="8" t="s">
        <v>27</v>
      </c>
      <c r="L325" s="11">
        <f t="shared" si="27"/>
        <v>-7.0740494770048151E-2</v>
      </c>
      <c r="M325" s="16">
        <f t="shared" si="28"/>
        <v>18069</v>
      </c>
      <c r="N325" s="16">
        <f t="shared" si="29"/>
        <v>1</v>
      </c>
      <c r="O325" s="7" t="str">
        <f t="shared" si="25"/>
        <v>Mar</v>
      </c>
      <c r="P325" t="str">
        <f t="shared" si="26"/>
        <v>2023</v>
      </c>
    </row>
    <row r="326" spans="1:16" x14ac:dyDescent="0.3">
      <c r="A326" t="s">
        <v>358</v>
      </c>
      <c r="B326" s="6">
        <v>45657</v>
      </c>
      <c r="C326" t="s">
        <v>2259</v>
      </c>
      <c r="D326" t="s">
        <v>2266</v>
      </c>
      <c r="E326" t="s">
        <v>8</v>
      </c>
      <c r="F326" t="s">
        <v>31</v>
      </c>
      <c r="G326">
        <v>15542</v>
      </c>
      <c r="H326">
        <v>4545.59</v>
      </c>
      <c r="I326">
        <v>7</v>
      </c>
      <c r="J326" t="s">
        <v>16</v>
      </c>
      <c r="K326" s="8" t="s">
        <v>36</v>
      </c>
      <c r="L326" s="11">
        <f t="shared" si="27"/>
        <v>0.29247136790631839</v>
      </c>
      <c r="M326" s="16">
        <f t="shared" si="28"/>
        <v>0</v>
      </c>
      <c r="N326" s="16">
        <f t="shared" si="29"/>
        <v>0</v>
      </c>
      <c r="O326" s="7" t="str">
        <f t="shared" si="25"/>
        <v>Dec</v>
      </c>
      <c r="P326" t="str">
        <f t="shared" si="26"/>
        <v>2024</v>
      </c>
    </row>
    <row r="327" spans="1:16" x14ac:dyDescent="0.3">
      <c r="A327" t="s">
        <v>359</v>
      </c>
      <c r="B327" s="6">
        <v>45124</v>
      </c>
      <c r="C327" t="s">
        <v>2258</v>
      </c>
      <c r="D327" t="s">
        <v>2270</v>
      </c>
      <c r="E327" t="s">
        <v>8</v>
      </c>
      <c r="F327" t="s">
        <v>9</v>
      </c>
      <c r="G327">
        <v>39570</v>
      </c>
      <c r="H327">
        <v>-7791.5</v>
      </c>
      <c r="I327">
        <v>7</v>
      </c>
      <c r="J327" t="s">
        <v>16</v>
      </c>
      <c r="K327" s="8" t="s">
        <v>17</v>
      </c>
      <c r="L327" s="11">
        <f t="shared" si="27"/>
        <v>-0.19690422036896638</v>
      </c>
      <c r="M327" s="16">
        <f t="shared" si="28"/>
        <v>0</v>
      </c>
      <c r="N327" s="16">
        <f t="shared" si="29"/>
        <v>1</v>
      </c>
      <c r="O327" s="7" t="str">
        <f t="shared" si="25"/>
        <v>Jul</v>
      </c>
      <c r="P327" t="str">
        <f t="shared" si="26"/>
        <v>2023</v>
      </c>
    </row>
    <row r="328" spans="1:16" x14ac:dyDescent="0.3">
      <c r="A328" t="s">
        <v>360</v>
      </c>
      <c r="B328" s="6">
        <v>45568</v>
      </c>
      <c r="C328" t="s">
        <v>2259</v>
      </c>
      <c r="D328" t="s">
        <v>2267</v>
      </c>
      <c r="E328" t="s">
        <v>19</v>
      </c>
      <c r="F328" t="s">
        <v>20</v>
      </c>
      <c r="G328">
        <v>28428</v>
      </c>
      <c r="H328">
        <v>6760.81</v>
      </c>
      <c r="I328">
        <v>9</v>
      </c>
      <c r="J328" t="s">
        <v>35</v>
      </c>
      <c r="K328" s="8" t="s">
        <v>17</v>
      </c>
      <c r="L328" s="11">
        <f t="shared" si="27"/>
        <v>0.23782221753201072</v>
      </c>
      <c r="M328" s="16">
        <f t="shared" si="28"/>
        <v>0</v>
      </c>
      <c r="N328" s="16">
        <f t="shared" si="29"/>
        <v>0</v>
      </c>
      <c r="O328" s="7" t="str">
        <f t="shared" si="25"/>
        <v>Oct</v>
      </c>
      <c r="P328" t="str">
        <f t="shared" si="26"/>
        <v>2024</v>
      </c>
    </row>
    <row r="329" spans="1:16" x14ac:dyDescent="0.3">
      <c r="A329" t="s">
        <v>361</v>
      </c>
      <c r="B329" s="6">
        <v>45079</v>
      </c>
      <c r="C329" t="s">
        <v>2256</v>
      </c>
      <c r="D329" t="s">
        <v>2268</v>
      </c>
      <c r="E329" t="s">
        <v>19</v>
      </c>
      <c r="F329" t="s">
        <v>20</v>
      </c>
      <c r="G329">
        <v>18553</v>
      </c>
      <c r="H329">
        <v>4444.01</v>
      </c>
      <c r="I329">
        <v>2</v>
      </c>
      <c r="J329" t="s">
        <v>16</v>
      </c>
      <c r="K329" s="8" t="s">
        <v>27</v>
      </c>
      <c r="L329" s="11">
        <f t="shared" si="27"/>
        <v>0.23953053414542125</v>
      </c>
      <c r="M329" s="16">
        <f t="shared" si="28"/>
        <v>0</v>
      </c>
      <c r="N329" s="16">
        <f t="shared" si="29"/>
        <v>0</v>
      </c>
      <c r="O329" s="7" t="str">
        <f t="shared" si="25"/>
        <v>Jun</v>
      </c>
      <c r="P329" t="str">
        <f t="shared" si="26"/>
        <v>2023</v>
      </c>
    </row>
    <row r="330" spans="1:16" x14ac:dyDescent="0.3">
      <c r="A330" t="s">
        <v>362</v>
      </c>
      <c r="B330" s="6">
        <v>45279</v>
      </c>
      <c r="C330" t="s">
        <v>2256</v>
      </c>
      <c r="D330" t="s">
        <v>2268</v>
      </c>
      <c r="E330" t="s">
        <v>19</v>
      </c>
      <c r="F330" t="s">
        <v>20</v>
      </c>
      <c r="G330">
        <v>19687</v>
      </c>
      <c r="H330">
        <v>-1659.71</v>
      </c>
      <c r="I330">
        <v>7</v>
      </c>
      <c r="J330" t="s">
        <v>35</v>
      </c>
      <c r="K330" s="8" t="s">
        <v>17</v>
      </c>
      <c r="L330" s="11">
        <f t="shared" si="27"/>
        <v>-8.430487123482501E-2</v>
      </c>
      <c r="M330" s="16">
        <f t="shared" si="28"/>
        <v>0</v>
      </c>
      <c r="N330" s="16">
        <f t="shared" si="29"/>
        <v>1</v>
      </c>
      <c r="O330" s="7" t="str">
        <f t="shared" si="25"/>
        <v>Dec</v>
      </c>
      <c r="P330" t="str">
        <f t="shared" si="26"/>
        <v>2023</v>
      </c>
    </row>
    <row r="331" spans="1:16" x14ac:dyDescent="0.3">
      <c r="A331" t="s">
        <v>363</v>
      </c>
      <c r="B331" s="6">
        <v>45466</v>
      </c>
      <c r="C331" t="s">
        <v>2255</v>
      </c>
      <c r="D331" t="s">
        <v>2262</v>
      </c>
      <c r="E331" t="s">
        <v>8</v>
      </c>
      <c r="F331" t="s">
        <v>9</v>
      </c>
      <c r="G331">
        <v>25527</v>
      </c>
      <c r="H331">
        <v>1663.93</v>
      </c>
      <c r="I331">
        <v>4</v>
      </c>
      <c r="J331" t="s">
        <v>35</v>
      </c>
      <c r="K331" s="8" t="s">
        <v>17</v>
      </c>
      <c r="L331" s="11">
        <f t="shared" si="27"/>
        <v>6.5183139421005218E-2</v>
      </c>
      <c r="M331" s="16">
        <f t="shared" si="28"/>
        <v>0</v>
      </c>
      <c r="N331" s="16">
        <f t="shared" si="29"/>
        <v>0</v>
      </c>
      <c r="O331" s="7" t="str">
        <f t="shared" si="25"/>
        <v>Jun</v>
      </c>
      <c r="P331" t="str">
        <f t="shared" si="26"/>
        <v>2024</v>
      </c>
    </row>
    <row r="332" spans="1:16" x14ac:dyDescent="0.3">
      <c r="A332" t="s">
        <v>364</v>
      </c>
      <c r="B332" s="6">
        <v>45325</v>
      </c>
      <c r="C332" t="s">
        <v>2257</v>
      </c>
      <c r="D332" t="s">
        <v>2264</v>
      </c>
      <c r="E332" t="s">
        <v>19</v>
      </c>
      <c r="F332" t="s">
        <v>20</v>
      </c>
      <c r="G332">
        <v>20622</v>
      </c>
      <c r="H332">
        <v>133.72</v>
      </c>
      <c r="I332">
        <v>4</v>
      </c>
      <c r="J332" t="s">
        <v>35</v>
      </c>
      <c r="K332" s="8" t="s">
        <v>17</v>
      </c>
      <c r="L332" s="11">
        <f t="shared" si="27"/>
        <v>6.484337115701678E-3</v>
      </c>
      <c r="M332" s="16">
        <f t="shared" si="28"/>
        <v>0</v>
      </c>
      <c r="N332" s="16">
        <f t="shared" si="29"/>
        <v>0</v>
      </c>
      <c r="O332" s="7" t="str">
        <f t="shared" si="25"/>
        <v>Feb</v>
      </c>
      <c r="P332" t="str">
        <f t="shared" si="26"/>
        <v>2024</v>
      </c>
    </row>
    <row r="333" spans="1:16" x14ac:dyDescent="0.3">
      <c r="A333" t="s">
        <v>365</v>
      </c>
      <c r="B333" s="6">
        <v>45105</v>
      </c>
      <c r="C333" t="s">
        <v>2256</v>
      </c>
      <c r="D333" t="s">
        <v>2269</v>
      </c>
      <c r="E333" t="s">
        <v>14</v>
      </c>
      <c r="F333" t="s">
        <v>38</v>
      </c>
      <c r="G333">
        <v>9898</v>
      </c>
      <c r="H333">
        <v>-894.18</v>
      </c>
      <c r="I333">
        <v>9</v>
      </c>
      <c r="J333" t="s">
        <v>35</v>
      </c>
      <c r="K333" s="8" t="s">
        <v>17</v>
      </c>
      <c r="L333" s="11">
        <f t="shared" si="27"/>
        <v>-9.0339462517680338E-2</v>
      </c>
      <c r="M333" s="16">
        <f t="shared" si="28"/>
        <v>9898</v>
      </c>
      <c r="N333" s="16">
        <f t="shared" si="29"/>
        <v>1</v>
      </c>
      <c r="O333" s="7" t="str">
        <f t="shared" si="25"/>
        <v>Jun</v>
      </c>
      <c r="P333" t="str">
        <f t="shared" si="26"/>
        <v>2023</v>
      </c>
    </row>
    <row r="334" spans="1:16" x14ac:dyDescent="0.3">
      <c r="A334" t="s">
        <v>366</v>
      </c>
      <c r="B334" s="6">
        <v>45336</v>
      </c>
      <c r="C334" t="s">
        <v>2255</v>
      </c>
      <c r="D334" t="s">
        <v>2262</v>
      </c>
      <c r="E334" t="s">
        <v>25</v>
      </c>
      <c r="F334" t="s">
        <v>26</v>
      </c>
      <c r="G334">
        <v>36233</v>
      </c>
      <c r="H334">
        <v>-288.77999999999997</v>
      </c>
      <c r="I334">
        <v>9</v>
      </c>
      <c r="J334" t="s">
        <v>10</v>
      </c>
      <c r="K334" s="8" t="s">
        <v>36</v>
      </c>
      <c r="L334" s="11">
        <f t="shared" si="27"/>
        <v>-7.9700825214583382E-3</v>
      </c>
      <c r="M334" s="16">
        <f t="shared" si="28"/>
        <v>0</v>
      </c>
      <c r="N334" s="16">
        <f t="shared" si="29"/>
        <v>1</v>
      </c>
      <c r="O334" s="7" t="str">
        <f t="shared" si="25"/>
        <v>Feb</v>
      </c>
      <c r="P334" t="str">
        <f t="shared" si="26"/>
        <v>2024</v>
      </c>
    </row>
    <row r="335" spans="1:16" x14ac:dyDescent="0.3">
      <c r="A335" t="s">
        <v>367</v>
      </c>
      <c r="B335" s="6">
        <v>44974</v>
      </c>
      <c r="C335" t="s">
        <v>2259</v>
      </c>
      <c r="D335" t="s">
        <v>2266</v>
      </c>
      <c r="E335" t="s">
        <v>19</v>
      </c>
      <c r="F335" t="s">
        <v>22</v>
      </c>
      <c r="G335">
        <v>15697</v>
      </c>
      <c r="H335">
        <v>410.75</v>
      </c>
      <c r="I335">
        <v>3</v>
      </c>
      <c r="J335" t="s">
        <v>16</v>
      </c>
      <c r="K335" s="8" t="s">
        <v>27</v>
      </c>
      <c r="L335" s="11">
        <f t="shared" si="27"/>
        <v>2.61674205262152E-2</v>
      </c>
      <c r="M335" s="16">
        <f t="shared" si="28"/>
        <v>0</v>
      </c>
      <c r="N335" s="16">
        <f t="shared" si="29"/>
        <v>0</v>
      </c>
      <c r="O335" s="7" t="str">
        <f t="shared" si="25"/>
        <v>Feb</v>
      </c>
      <c r="P335" t="str">
        <f t="shared" si="26"/>
        <v>2023</v>
      </c>
    </row>
    <row r="336" spans="1:16" x14ac:dyDescent="0.3">
      <c r="A336" t="s">
        <v>368</v>
      </c>
      <c r="B336" s="6">
        <v>45391</v>
      </c>
      <c r="C336" t="s">
        <v>2259</v>
      </c>
      <c r="D336" t="s">
        <v>2267</v>
      </c>
      <c r="E336" t="s">
        <v>19</v>
      </c>
      <c r="F336" t="s">
        <v>22</v>
      </c>
      <c r="G336">
        <v>35806</v>
      </c>
      <c r="H336">
        <v>7253.3</v>
      </c>
      <c r="I336">
        <v>2</v>
      </c>
      <c r="J336" t="s">
        <v>10</v>
      </c>
      <c r="K336" s="8" t="s">
        <v>27</v>
      </c>
      <c r="L336" s="11">
        <f t="shared" si="27"/>
        <v>0.20257219460425627</v>
      </c>
      <c r="M336" s="16">
        <f t="shared" si="28"/>
        <v>0</v>
      </c>
      <c r="N336" s="16">
        <f t="shared" si="29"/>
        <v>0</v>
      </c>
      <c r="O336" s="7" t="str">
        <f t="shared" si="25"/>
        <v>Apr</v>
      </c>
      <c r="P336" t="str">
        <f t="shared" si="26"/>
        <v>2024</v>
      </c>
    </row>
    <row r="337" spans="1:16" x14ac:dyDescent="0.3">
      <c r="A337" t="s">
        <v>369</v>
      </c>
      <c r="B337" s="6">
        <v>45399</v>
      </c>
      <c r="C337" t="s">
        <v>2257</v>
      </c>
      <c r="D337" t="s">
        <v>2264</v>
      </c>
      <c r="E337" t="s">
        <v>8</v>
      </c>
      <c r="F337" t="s">
        <v>31</v>
      </c>
      <c r="G337">
        <v>24541</v>
      </c>
      <c r="H337">
        <v>7976.16</v>
      </c>
      <c r="I337">
        <v>5</v>
      </c>
      <c r="J337" t="s">
        <v>16</v>
      </c>
      <c r="K337" s="8" t="s">
        <v>27</v>
      </c>
      <c r="L337" s="11">
        <f t="shared" si="27"/>
        <v>0.32501365062548387</v>
      </c>
      <c r="M337" s="16">
        <f t="shared" si="28"/>
        <v>0</v>
      </c>
      <c r="N337" s="16">
        <f t="shared" si="29"/>
        <v>0</v>
      </c>
      <c r="O337" s="7" t="str">
        <f t="shared" si="25"/>
        <v>Apr</v>
      </c>
      <c r="P337" t="str">
        <f t="shared" si="26"/>
        <v>2024</v>
      </c>
    </row>
    <row r="338" spans="1:16" x14ac:dyDescent="0.3">
      <c r="A338" t="s">
        <v>370</v>
      </c>
      <c r="B338" s="6">
        <v>45655</v>
      </c>
      <c r="C338" t="s">
        <v>2259</v>
      </c>
      <c r="D338" t="s">
        <v>2267</v>
      </c>
      <c r="E338" t="s">
        <v>25</v>
      </c>
      <c r="F338" t="s">
        <v>26</v>
      </c>
      <c r="G338">
        <v>13463</v>
      </c>
      <c r="H338">
        <v>1630.84</v>
      </c>
      <c r="I338">
        <v>5</v>
      </c>
      <c r="J338" t="s">
        <v>16</v>
      </c>
      <c r="K338" s="8" t="s">
        <v>36</v>
      </c>
      <c r="L338" s="11">
        <f t="shared" si="27"/>
        <v>0.12113496248978682</v>
      </c>
      <c r="M338" s="16">
        <f t="shared" si="28"/>
        <v>0</v>
      </c>
      <c r="N338" s="16">
        <f t="shared" si="29"/>
        <v>0</v>
      </c>
      <c r="O338" s="7" t="str">
        <f t="shared" si="25"/>
        <v>Dec</v>
      </c>
      <c r="P338" t="str">
        <f t="shared" si="26"/>
        <v>2024</v>
      </c>
    </row>
    <row r="339" spans="1:16" x14ac:dyDescent="0.3">
      <c r="A339" t="s">
        <v>371</v>
      </c>
      <c r="B339" s="6">
        <v>45573</v>
      </c>
      <c r="C339" t="s">
        <v>2257</v>
      </c>
      <c r="D339" t="s">
        <v>2264</v>
      </c>
      <c r="E339" t="s">
        <v>8</v>
      </c>
      <c r="F339" t="s">
        <v>29</v>
      </c>
      <c r="G339">
        <v>22978</v>
      </c>
      <c r="H339">
        <v>1068.33</v>
      </c>
      <c r="I339">
        <v>6</v>
      </c>
      <c r="J339" t="s">
        <v>16</v>
      </c>
      <c r="K339" s="8" t="s">
        <v>11</v>
      </c>
      <c r="L339" s="11">
        <f t="shared" si="27"/>
        <v>4.6493602576377399E-2</v>
      </c>
      <c r="M339" s="16">
        <f t="shared" si="28"/>
        <v>0</v>
      </c>
      <c r="N339" s="16">
        <f t="shared" si="29"/>
        <v>0</v>
      </c>
      <c r="O339" s="7" t="str">
        <f t="shared" si="25"/>
        <v>Oct</v>
      </c>
      <c r="P339" t="str">
        <f t="shared" si="26"/>
        <v>2024</v>
      </c>
    </row>
    <row r="340" spans="1:16" x14ac:dyDescent="0.3">
      <c r="A340" t="s">
        <v>372</v>
      </c>
      <c r="B340" s="6">
        <v>45368</v>
      </c>
      <c r="C340" t="s">
        <v>2256</v>
      </c>
      <c r="D340" t="s">
        <v>2268</v>
      </c>
      <c r="E340" t="s">
        <v>19</v>
      </c>
      <c r="F340" t="s">
        <v>20</v>
      </c>
      <c r="G340">
        <v>29709</v>
      </c>
      <c r="H340">
        <v>-3146.08</v>
      </c>
      <c r="I340">
        <v>5</v>
      </c>
      <c r="J340" t="s">
        <v>35</v>
      </c>
      <c r="K340" s="8" t="s">
        <v>36</v>
      </c>
      <c r="L340" s="11">
        <f t="shared" si="27"/>
        <v>-0.10589652967114342</v>
      </c>
      <c r="M340" s="16">
        <f t="shared" si="28"/>
        <v>0</v>
      </c>
      <c r="N340" s="16">
        <f t="shared" si="29"/>
        <v>1</v>
      </c>
      <c r="O340" s="7" t="str">
        <f t="shared" si="25"/>
        <v>Mar</v>
      </c>
      <c r="P340" t="str">
        <f t="shared" si="26"/>
        <v>2024</v>
      </c>
    </row>
    <row r="341" spans="1:16" x14ac:dyDescent="0.3">
      <c r="A341" t="s">
        <v>373</v>
      </c>
      <c r="B341" s="6">
        <v>45261</v>
      </c>
      <c r="C341" t="s">
        <v>2257</v>
      </c>
      <c r="D341" t="s">
        <v>2264</v>
      </c>
      <c r="E341" t="s">
        <v>19</v>
      </c>
      <c r="F341" t="s">
        <v>20</v>
      </c>
      <c r="G341">
        <v>4468</v>
      </c>
      <c r="H341">
        <v>657.25</v>
      </c>
      <c r="I341">
        <v>9</v>
      </c>
      <c r="J341" t="s">
        <v>10</v>
      </c>
      <c r="K341" s="8" t="s">
        <v>27</v>
      </c>
      <c r="L341" s="11">
        <f t="shared" si="27"/>
        <v>0.1471016114592659</v>
      </c>
      <c r="M341" s="16">
        <f t="shared" si="28"/>
        <v>0</v>
      </c>
      <c r="N341" s="16">
        <f t="shared" si="29"/>
        <v>0</v>
      </c>
      <c r="O341" s="7" t="str">
        <f t="shared" si="25"/>
        <v>Dec</v>
      </c>
      <c r="P341" t="str">
        <f t="shared" si="26"/>
        <v>2023</v>
      </c>
    </row>
    <row r="342" spans="1:16" x14ac:dyDescent="0.3">
      <c r="A342" t="s">
        <v>374</v>
      </c>
      <c r="B342" s="6">
        <v>45506</v>
      </c>
      <c r="C342" t="s">
        <v>2257</v>
      </c>
      <c r="D342" t="s">
        <v>2265</v>
      </c>
      <c r="E342" t="s">
        <v>14</v>
      </c>
      <c r="F342" t="s">
        <v>51</v>
      </c>
      <c r="G342">
        <v>903</v>
      </c>
      <c r="H342">
        <v>229.42</v>
      </c>
      <c r="I342">
        <v>9</v>
      </c>
      <c r="J342" t="s">
        <v>16</v>
      </c>
      <c r="K342" s="8" t="s">
        <v>17</v>
      </c>
      <c r="L342" s="11">
        <f t="shared" si="27"/>
        <v>0.25406423034330011</v>
      </c>
      <c r="M342" s="16">
        <f t="shared" si="28"/>
        <v>903</v>
      </c>
      <c r="N342" s="16">
        <f t="shared" si="29"/>
        <v>0</v>
      </c>
      <c r="O342" s="7" t="str">
        <f t="shared" si="25"/>
        <v>Aug</v>
      </c>
      <c r="P342" t="str">
        <f t="shared" si="26"/>
        <v>2024</v>
      </c>
    </row>
    <row r="343" spans="1:16" x14ac:dyDescent="0.3">
      <c r="A343" t="s">
        <v>375</v>
      </c>
      <c r="B343" s="6">
        <v>45172</v>
      </c>
      <c r="C343" t="s">
        <v>2259</v>
      </c>
      <c r="D343" t="s">
        <v>2266</v>
      </c>
      <c r="E343" t="s">
        <v>8</v>
      </c>
      <c r="F343" t="s">
        <v>31</v>
      </c>
      <c r="G343">
        <v>37470</v>
      </c>
      <c r="H343">
        <v>579.4</v>
      </c>
      <c r="I343">
        <v>7</v>
      </c>
      <c r="J343" t="s">
        <v>16</v>
      </c>
      <c r="K343" s="8" t="s">
        <v>27</v>
      </c>
      <c r="L343" s="11">
        <f t="shared" si="27"/>
        <v>1.5463037096343741E-2</v>
      </c>
      <c r="M343" s="16">
        <f t="shared" si="28"/>
        <v>0</v>
      </c>
      <c r="N343" s="16">
        <f t="shared" si="29"/>
        <v>0</v>
      </c>
      <c r="O343" s="7" t="str">
        <f t="shared" si="25"/>
        <v>Sep</v>
      </c>
      <c r="P343" t="str">
        <f t="shared" si="26"/>
        <v>2023</v>
      </c>
    </row>
    <row r="344" spans="1:16" x14ac:dyDescent="0.3">
      <c r="A344" t="s">
        <v>376</v>
      </c>
      <c r="B344" s="6">
        <v>45637</v>
      </c>
      <c r="C344" t="s">
        <v>2259</v>
      </c>
      <c r="D344" t="s">
        <v>2267</v>
      </c>
      <c r="E344" t="s">
        <v>14</v>
      </c>
      <c r="F344" t="s">
        <v>15</v>
      </c>
      <c r="G344">
        <v>27750</v>
      </c>
      <c r="H344">
        <v>4189.26</v>
      </c>
      <c r="I344">
        <v>1</v>
      </c>
      <c r="J344" t="s">
        <v>10</v>
      </c>
      <c r="K344" s="8" t="s">
        <v>36</v>
      </c>
      <c r="L344" s="11">
        <f t="shared" si="27"/>
        <v>0.15096432432432433</v>
      </c>
      <c r="M344" s="16">
        <f t="shared" si="28"/>
        <v>27750</v>
      </c>
      <c r="N344" s="16">
        <f t="shared" si="29"/>
        <v>0</v>
      </c>
      <c r="O344" s="7" t="str">
        <f t="shared" si="25"/>
        <v>Dec</v>
      </c>
      <c r="P344" t="str">
        <f t="shared" si="26"/>
        <v>2024</v>
      </c>
    </row>
    <row r="345" spans="1:16" x14ac:dyDescent="0.3">
      <c r="A345" t="s">
        <v>377</v>
      </c>
      <c r="B345" s="6">
        <v>45130</v>
      </c>
      <c r="C345" t="s">
        <v>2259</v>
      </c>
      <c r="D345" t="s">
        <v>2267</v>
      </c>
      <c r="E345" t="s">
        <v>8</v>
      </c>
      <c r="F345" t="s">
        <v>29</v>
      </c>
      <c r="G345">
        <v>34255</v>
      </c>
      <c r="H345">
        <v>-1864.09</v>
      </c>
      <c r="I345">
        <v>9</v>
      </c>
      <c r="J345" t="s">
        <v>10</v>
      </c>
      <c r="K345" s="8" t="s">
        <v>11</v>
      </c>
      <c r="L345" s="11">
        <f t="shared" si="27"/>
        <v>-5.4418041161874174E-2</v>
      </c>
      <c r="M345" s="16">
        <f t="shared" si="28"/>
        <v>0</v>
      </c>
      <c r="N345" s="16">
        <f t="shared" si="29"/>
        <v>1</v>
      </c>
      <c r="O345" s="7" t="str">
        <f t="shared" si="25"/>
        <v>Jul</v>
      </c>
      <c r="P345" t="str">
        <f t="shared" si="26"/>
        <v>2023</v>
      </c>
    </row>
    <row r="346" spans="1:16" x14ac:dyDescent="0.3">
      <c r="A346" t="s">
        <v>378</v>
      </c>
      <c r="B346" s="6">
        <v>45396</v>
      </c>
      <c r="C346" t="s">
        <v>2259</v>
      </c>
      <c r="D346" t="s">
        <v>2266</v>
      </c>
      <c r="E346" t="s">
        <v>25</v>
      </c>
      <c r="F346" t="s">
        <v>53</v>
      </c>
      <c r="G346">
        <v>15317</v>
      </c>
      <c r="H346">
        <v>5238.87</v>
      </c>
      <c r="I346">
        <v>8</v>
      </c>
      <c r="J346" t="s">
        <v>35</v>
      </c>
      <c r="K346" s="8" t="s">
        <v>17</v>
      </c>
      <c r="L346" s="11">
        <f t="shared" si="27"/>
        <v>0.34202977084285435</v>
      </c>
      <c r="M346" s="16">
        <f t="shared" si="28"/>
        <v>0</v>
      </c>
      <c r="N346" s="16">
        <f t="shared" si="29"/>
        <v>0</v>
      </c>
      <c r="O346" s="7" t="str">
        <f t="shared" si="25"/>
        <v>Apr</v>
      </c>
      <c r="P346" t="str">
        <f t="shared" si="26"/>
        <v>2024</v>
      </c>
    </row>
    <row r="347" spans="1:16" x14ac:dyDescent="0.3">
      <c r="A347" t="s">
        <v>379</v>
      </c>
      <c r="B347" s="6">
        <v>45200</v>
      </c>
      <c r="C347" t="s">
        <v>2259</v>
      </c>
      <c r="D347" t="s">
        <v>2266</v>
      </c>
      <c r="E347" t="s">
        <v>25</v>
      </c>
      <c r="F347" t="s">
        <v>46</v>
      </c>
      <c r="G347">
        <v>38002</v>
      </c>
      <c r="H347">
        <v>8098.54</v>
      </c>
      <c r="I347">
        <v>10</v>
      </c>
      <c r="J347" t="s">
        <v>16</v>
      </c>
      <c r="K347" s="8" t="s">
        <v>17</v>
      </c>
      <c r="L347" s="11">
        <f t="shared" si="27"/>
        <v>0.21310825746013368</v>
      </c>
      <c r="M347" s="16">
        <f t="shared" si="28"/>
        <v>0</v>
      </c>
      <c r="N347" s="16">
        <f t="shared" si="29"/>
        <v>0</v>
      </c>
      <c r="O347" s="7" t="str">
        <f t="shared" si="25"/>
        <v>Oct</v>
      </c>
      <c r="P347" t="str">
        <f t="shared" si="26"/>
        <v>2023</v>
      </c>
    </row>
    <row r="348" spans="1:16" x14ac:dyDescent="0.3">
      <c r="A348" t="s">
        <v>380</v>
      </c>
      <c r="B348" s="6">
        <v>45472</v>
      </c>
      <c r="C348" t="s">
        <v>2258</v>
      </c>
      <c r="D348" t="s">
        <v>2270</v>
      </c>
      <c r="E348" t="s">
        <v>25</v>
      </c>
      <c r="F348" t="s">
        <v>26</v>
      </c>
      <c r="G348">
        <v>31457</v>
      </c>
      <c r="H348">
        <v>930.57</v>
      </c>
      <c r="I348">
        <v>9</v>
      </c>
      <c r="J348" t="s">
        <v>16</v>
      </c>
      <c r="K348" s="8" t="s">
        <v>27</v>
      </c>
      <c r="L348" s="11">
        <f t="shared" si="27"/>
        <v>2.9582286931366629E-2</v>
      </c>
      <c r="M348" s="16">
        <f t="shared" si="28"/>
        <v>0</v>
      </c>
      <c r="N348" s="16">
        <f t="shared" si="29"/>
        <v>0</v>
      </c>
      <c r="O348" s="7" t="str">
        <f t="shared" si="25"/>
        <v>Jun</v>
      </c>
      <c r="P348" t="str">
        <f t="shared" si="26"/>
        <v>2024</v>
      </c>
    </row>
    <row r="349" spans="1:16" x14ac:dyDescent="0.3">
      <c r="A349" t="s">
        <v>381</v>
      </c>
      <c r="B349" s="6">
        <v>45509</v>
      </c>
      <c r="C349" t="s">
        <v>2259</v>
      </c>
      <c r="D349" t="s">
        <v>2266</v>
      </c>
      <c r="E349" t="s">
        <v>19</v>
      </c>
      <c r="F349" t="s">
        <v>20</v>
      </c>
      <c r="G349">
        <v>14821</v>
      </c>
      <c r="H349">
        <v>-415.8</v>
      </c>
      <c r="I349">
        <v>9</v>
      </c>
      <c r="J349" t="s">
        <v>35</v>
      </c>
      <c r="K349" s="8" t="s">
        <v>36</v>
      </c>
      <c r="L349" s="11">
        <f t="shared" si="27"/>
        <v>-2.8054787126374738E-2</v>
      </c>
      <c r="M349" s="16">
        <f t="shared" si="28"/>
        <v>0</v>
      </c>
      <c r="N349" s="16">
        <f t="shared" si="29"/>
        <v>1</v>
      </c>
      <c r="O349" s="7" t="str">
        <f t="shared" si="25"/>
        <v>Aug</v>
      </c>
      <c r="P349" t="str">
        <f t="shared" si="26"/>
        <v>2024</v>
      </c>
    </row>
    <row r="350" spans="1:16" x14ac:dyDescent="0.3">
      <c r="A350" t="s">
        <v>382</v>
      </c>
      <c r="B350" s="6">
        <v>45530</v>
      </c>
      <c r="C350" t="s">
        <v>2258</v>
      </c>
      <c r="D350" t="s">
        <v>2271</v>
      </c>
      <c r="E350" t="s">
        <v>25</v>
      </c>
      <c r="F350" t="s">
        <v>26</v>
      </c>
      <c r="G350">
        <v>35615</v>
      </c>
      <c r="H350">
        <v>9146.75</v>
      </c>
      <c r="I350">
        <v>6</v>
      </c>
      <c r="J350" t="s">
        <v>35</v>
      </c>
      <c r="K350" s="8" t="s">
        <v>36</v>
      </c>
      <c r="L350" s="11">
        <f t="shared" si="27"/>
        <v>0.25682296785062475</v>
      </c>
      <c r="M350" s="16">
        <f t="shared" si="28"/>
        <v>0</v>
      </c>
      <c r="N350" s="16">
        <f t="shared" si="29"/>
        <v>0</v>
      </c>
      <c r="O350" s="7" t="str">
        <f t="shared" si="25"/>
        <v>Aug</v>
      </c>
      <c r="P350" t="str">
        <f t="shared" si="26"/>
        <v>2024</v>
      </c>
    </row>
    <row r="351" spans="1:16" x14ac:dyDescent="0.3">
      <c r="A351" t="s">
        <v>383</v>
      </c>
      <c r="B351" s="6">
        <v>45515</v>
      </c>
      <c r="C351" t="s">
        <v>2256</v>
      </c>
      <c r="D351" t="s">
        <v>2269</v>
      </c>
      <c r="E351" t="s">
        <v>14</v>
      </c>
      <c r="F351" t="s">
        <v>38</v>
      </c>
      <c r="G351">
        <v>28726</v>
      </c>
      <c r="H351">
        <v>7041.87</v>
      </c>
      <c r="I351">
        <v>7</v>
      </c>
      <c r="J351" t="s">
        <v>16</v>
      </c>
      <c r="K351" s="8" t="s">
        <v>11</v>
      </c>
      <c r="L351" s="11">
        <f t="shared" si="27"/>
        <v>0.24513924667548562</v>
      </c>
      <c r="M351" s="16">
        <f t="shared" si="28"/>
        <v>28726</v>
      </c>
      <c r="N351" s="16">
        <f t="shared" si="29"/>
        <v>0</v>
      </c>
      <c r="O351" s="7" t="str">
        <f t="shared" si="25"/>
        <v>Aug</v>
      </c>
      <c r="P351" t="str">
        <f t="shared" si="26"/>
        <v>2024</v>
      </c>
    </row>
    <row r="352" spans="1:16" x14ac:dyDescent="0.3">
      <c r="A352" t="s">
        <v>384</v>
      </c>
      <c r="B352" s="6">
        <v>45449</v>
      </c>
      <c r="C352" t="s">
        <v>2257</v>
      </c>
      <c r="D352" t="s">
        <v>2265</v>
      </c>
      <c r="E352" t="s">
        <v>25</v>
      </c>
      <c r="F352" t="s">
        <v>26</v>
      </c>
      <c r="G352">
        <v>43270</v>
      </c>
      <c r="H352">
        <v>-6647.24</v>
      </c>
      <c r="I352">
        <v>4</v>
      </c>
      <c r="J352" t="s">
        <v>35</v>
      </c>
      <c r="K352" s="8" t="s">
        <v>36</v>
      </c>
      <c r="L352" s="11">
        <f t="shared" si="27"/>
        <v>-0.15362237115784608</v>
      </c>
      <c r="M352" s="16">
        <f t="shared" si="28"/>
        <v>0</v>
      </c>
      <c r="N352" s="16">
        <f t="shared" si="29"/>
        <v>1</v>
      </c>
      <c r="O352" s="7" t="str">
        <f t="shared" si="25"/>
        <v>Jun</v>
      </c>
      <c r="P352" t="str">
        <f t="shared" si="26"/>
        <v>2024</v>
      </c>
    </row>
    <row r="353" spans="1:16" x14ac:dyDescent="0.3">
      <c r="A353" t="s">
        <v>385</v>
      </c>
      <c r="B353" s="6">
        <v>45593</v>
      </c>
      <c r="C353" t="s">
        <v>2256</v>
      </c>
      <c r="D353" t="s">
        <v>2269</v>
      </c>
      <c r="E353" t="s">
        <v>25</v>
      </c>
      <c r="F353" t="s">
        <v>26</v>
      </c>
      <c r="G353">
        <v>32734</v>
      </c>
      <c r="H353">
        <v>3792.52</v>
      </c>
      <c r="I353">
        <v>9</v>
      </c>
      <c r="J353" t="s">
        <v>10</v>
      </c>
      <c r="K353" s="8" t="s">
        <v>17</v>
      </c>
      <c r="L353" s="11">
        <f t="shared" si="27"/>
        <v>0.11585874014785849</v>
      </c>
      <c r="M353" s="16">
        <f t="shared" si="28"/>
        <v>0</v>
      </c>
      <c r="N353" s="16">
        <f t="shared" si="29"/>
        <v>0</v>
      </c>
      <c r="O353" s="7" t="str">
        <f t="shared" si="25"/>
        <v>Oct</v>
      </c>
      <c r="P353" t="str">
        <f t="shared" si="26"/>
        <v>2024</v>
      </c>
    </row>
    <row r="354" spans="1:16" x14ac:dyDescent="0.3">
      <c r="A354" t="s">
        <v>386</v>
      </c>
      <c r="B354" s="6">
        <v>45121</v>
      </c>
      <c r="C354" t="s">
        <v>2258</v>
      </c>
      <c r="D354" t="s">
        <v>2271</v>
      </c>
      <c r="E354" t="s">
        <v>25</v>
      </c>
      <c r="F354" t="s">
        <v>53</v>
      </c>
      <c r="G354">
        <v>5068</v>
      </c>
      <c r="H354">
        <v>-2.44</v>
      </c>
      <c r="I354">
        <v>5</v>
      </c>
      <c r="J354" t="s">
        <v>35</v>
      </c>
      <c r="K354" s="8" t="s">
        <v>27</v>
      </c>
      <c r="L354" s="11">
        <f t="shared" si="27"/>
        <v>-4.8145224940805052E-4</v>
      </c>
      <c r="M354" s="16">
        <f t="shared" si="28"/>
        <v>0</v>
      </c>
      <c r="N354" s="16">
        <f t="shared" si="29"/>
        <v>1</v>
      </c>
      <c r="O354" s="7" t="str">
        <f t="shared" si="25"/>
        <v>Jul</v>
      </c>
      <c r="P354" t="str">
        <f t="shared" si="26"/>
        <v>2023</v>
      </c>
    </row>
    <row r="355" spans="1:16" x14ac:dyDescent="0.3">
      <c r="A355" t="s">
        <v>387</v>
      </c>
      <c r="B355" s="6">
        <v>45627</v>
      </c>
      <c r="C355" t="s">
        <v>2259</v>
      </c>
      <c r="D355" t="s">
        <v>2267</v>
      </c>
      <c r="E355" t="s">
        <v>14</v>
      </c>
      <c r="F355" t="s">
        <v>51</v>
      </c>
      <c r="G355">
        <v>33992</v>
      </c>
      <c r="H355">
        <v>3093.49</v>
      </c>
      <c r="I355">
        <v>3</v>
      </c>
      <c r="J355" t="s">
        <v>35</v>
      </c>
      <c r="K355" s="8" t="s">
        <v>17</v>
      </c>
      <c r="L355" s="11">
        <f t="shared" si="27"/>
        <v>9.1006413273711451E-2</v>
      </c>
      <c r="M355" s="16">
        <f t="shared" si="28"/>
        <v>33992</v>
      </c>
      <c r="N355" s="16">
        <f t="shared" si="29"/>
        <v>0</v>
      </c>
      <c r="O355" s="7" t="str">
        <f t="shared" si="25"/>
        <v>Dec</v>
      </c>
      <c r="P355" t="str">
        <f t="shared" si="26"/>
        <v>2024</v>
      </c>
    </row>
    <row r="356" spans="1:16" x14ac:dyDescent="0.3">
      <c r="A356" t="s">
        <v>388</v>
      </c>
      <c r="B356" s="6">
        <v>45651</v>
      </c>
      <c r="C356" t="s">
        <v>2258</v>
      </c>
      <c r="D356" t="s">
        <v>2270</v>
      </c>
      <c r="E356" t="s">
        <v>14</v>
      </c>
      <c r="F356" t="s">
        <v>15</v>
      </c>
      <c r="G356">
        <v>4049</v>
      </c>
      <c r="H356">
        <v>-540.66</v>
      </c>
      <c r="I356">
        <v>3</v>
      </c>
      <c r="J356" t="s">
        <v>10</v>
      </c>
      <c r="K356" s="8" t="s">
        <v>36</v>
      </c>
      <c r="L356" s="11">
        <f t="shared" si="27"/>
        <v>-0.13352926648555197</v>
      </c>
      <c r="M356" s="16">
        <f t="shared" si="28"/>
        <v>4049</v>
      </c>
      <c r="N356" s="16">
        <f t="shared" si="29"/>
        <v>1</v>
      </c>
      <c r="O356" s="7" t="str">
        <f t="shared" si="25"/>
        <v>Dec</v>
      </c>
      <c r="P356" t="str">
        <f t="shared" si="26"/>
        <v>2024</v>
      </c>
    </row>
    <row r="357" spans="1:16" x14ac:dyDescent="0.3">
      <c r="A357" t="s">
        <v>389</v>
      </c>
      <c r="B357" s="6">
        <v>45171</v>
      </c>
      <c r="C357" t="s">
        <v>2256</v>
      </c>
      <c r="D357" t="s">
        <v>2269</v>
      </c>
      <c r="E357" t="s">
        <v>25</v>
      </c>
      <c r="F357" t="s">
        <v>53</v>
      </c>
      <c r="G357">
        <v>12238</v>
      </c>
      <c r="H357">
        <v>-2125.4699999999998</v>
      </c>
      <c r="I357">
        <v>2</v>
      </c>
      <c r="J357" t="s">
        <v>16</v>
      </c>
      <c r="K357" s="8" t="s">
        <v>17</v>
      </c>
      <c r="L357" s="11">
        <f t="shared" si="27"/>
        <v>-0.17367788854387969</v>
      </c>
      <c r="M357" s="16">
        <f t="shared" si="28"/>
        <v>0</v>
      </c>
      <c r="N357" s="16">
        <f t="shared" si="29"/>
        <v>1</v>
      </c>
      <c r="O357" s="7" t="str">
        <f t="shared" si="25"/>
        <v>Sep</v>
      </c>
      <c r="P357" t="str">
        <f t="shared" si="26"/>
        <v>2023</v>
      </c>
    </row>
    <row r="358" spans="1:16" x14ac:dyDescent="0.3">
      <c r="A358" t="s">
        <v>390</v>
      </c>
      <c r="B358" s="6">
        <v>45031</v>
      </c>
      <c r="C358" t="s">
        <v>2258</v>
      </c>
      <c r="D358" t="s">
        <v>2270</v>
      </c>
      <c r="E358" t="s">
        <v>8</v>
      </c>
      <c r="F358" t="s">
        <v>9</v>
      </c>
      <c r="G358">
        <v>20729</v>
      </c>
      <c r="H358">
        <v>-1703.97</v>
      </c>
      <c r="I358">
        <v>6</v>
      </c>
      <c r="J358" t="s">
        <v>16</v>
      </c>
      <c r="K358" s="8" t="s">
        <v>27</v>
      </c>
      <c r="L358" s="11">
        <f t="shared" si="27"/>
        <v>-8.2202228761638282E-2</v>
      </c>
      <c r="M358" s="16">
        <f t="shared" si="28"/>
        <v>0</v>
      </c>
      <c r="N358" s="16">
        <f t="shared" si="29"/>
        <v>1</v>
      </c>
      <c r="O358" s="7" t="str">
        <f t="shared" si="25"/>
        <v>Apr</v>
      </c>
      <c r="P358" t="str">
        <f t="shared" si="26"/>
        <v>2023</v>
      </c>
    </row>
    <row r="359" spans="1:16" x14ac:dyDescent="0.3">
      <c r="A359" t="s">
        <v>391</v>
      </c>
      <c r="B359" s="6">
        <v>44980</v>
      </c>
      <c r="C359" t="s">
        <v>2259</v>
      </c>
      <c r="D359" t="s">
        <v>2267</v>
      </c>
      <c r="E359" t="s">
        <v>8</v>
      </c>
      <c r="F359" t="s">
        <v>9</v>
      </c>
      <c r="G359">
        <v>16860</v>
      </c>
      <c r="H359">
        <v>367.08</v>
      </c>
      <c r="I359">
        <v>9</v>
      </c>
      <c r="J359" t="s">
        <v>16</v>
      </c>
      <c r="K359" s="8" t="s">
        <v>11</v>
      </c>
      <c r="L359" s="11">
        <f t="shared" si="27"/>
        <v>2.1772241992882562E-2</v>
      </c>
      <c r="M359" s="16">
        <f t="shared" si="28"/>
        <v>0</v>
      </c>
      <c r="N359" s="16">
        <f t="shared" si="29"/>
        <v>0</v>
      </c>
      <c r="O359" s="7" t="str">
        <f t="shared" si="25"/>
        <v>Feb</v>
      </c>
      <c r="P359" t="str">
        <f t="shared" si="26"/>
        <v>2023</v>
      </c>
    </row>
    <row r="360" spans="1:16" x14ac:dyDescent="0.3">
      <c r="A360" t="s">
        <v>392</v>
      </c>
      <c r="B360" s="6">
        <v>44980</v>
      </c>
      <c r="C360" t="s">
        <v>2256</v>
      </c>
      <c r="D360" t="s">
        <v>2268</v>
      </c>
      <c r="E360" t="s">
        <v>8</v>
      </c>
      <c r="F360" t="s">
        <v>29</v>
      </c>
      <c r="G360">
        <v>3918</v>
      </c>
      <c r="H360">
        <v>1028.93</v>
      </c>
      <c r="I360">
        <v>4</v>
      </c>
      <c r="J360" t="s">
        <v>35</v>
      </c>
      <c r="K360" s="8" t="s">
        <v>27</v>
      </c>
      <c r="L360" s="11">
        <f t="shared" si="27"/>
        <v>0.26261613067891781</v>
      </c>
      <c r="M360" s="16">
        <f t="shared" si="28"/>
        <v>0</v>
      </c>
      <c r="N360" s="16">
        <f t="shared" si="29"/>
        <v>0</v>
      </c>
      <c r="O360" s="7" t="str">
        <f t="shared" si="25"/>
        <v>Feb</v>
      </c>
      <c r="P360" t="str">
        <f t="shared" si="26"/>
        <v>2023</v>
      </c>
    </row>
    <row r="361" spans="1:16" x14ac:dyDescent="0.3">
      <c r="A361" t="s">
        <v>393</v>
      </c>
      <c r="B361" s="6">
        <v>45127</v>
      </c>
      <c r="C361" t="s">
        <v>2259</v>
      </c>
      <c r="D361" t="s">
        <v>2267</v>
      </c>
      <c r="E361" t="s">
        <v>25</v>
      </c>
      <c r="F361" t="s">
        <v>46</v>
      </c>
      <c r="G361">
        <v>45796</v>
      </c>
      <c r="H361">
        <v>7095.4</v>
      </c>
      <c r="I361">
        <v>5</v>
      </c>
      <c r="J361" t="s">
        <v>35</v>
      </c>
      <c r="K361" s="8" t="s">
        <v>17</v>
      </c>
      <c r="L361" s="11">
        <f t="shared" si="27"/>
        <v>0.15493492881474363</v>
      </c>
      <c r="M361" s="16">
        <f t="shared" si="28"/>
        <v>0</v>
      </c>
      <c r="N361" s="16">
        <f t="shared" si="29"/>
        <v>0</v>
      </c>
      <c r="O361" s="7" t="str">
        <f t="shared" si="25"/>
        <v>Jul</v>
      </c>
      <c r="P361" t="str">
        <f t="shared" si="26"/>
        <v>2023</v>
      </c>
    </row>
    <row r="362" spans="1:16" x14ac:dyDescent="0.3">
      <c r="A362" t="s">
        <v>394</v>
      </c>
      <c r="B362" s="6">
        <v>45362</v>
      </c>
      <c r="C362" t="s">
        <v>2258</v>
      </c>
      <c r="D362" t="s">
        <v>2271</v>
      </c>
      <c r="E362" t="s">
        <v>25</v>
      </c>
      <c r="F362" t="s">
        <v>26</v>
      </c>
      <c r="G362">
        <v>13736</v>
      </c>
      <c r="H362">
        <v>3928.85</v>
      </c>
      <c r="I362">
        <v>10</v>
      </c>
      <c r="J362" t="s">
        <v>10</v>
      </c>
      <c r="K362" s="8" t="s">
        <v>36</v>
      </c>
      <c r="L362" s="11">
        <f t="shared" si="27"/>
        <v>0.28602577169481652</v>
      </c>
      <c r="M362" s="16">
        <f t="shared" si="28"/>
        <v>0</v>
      </c>
      <c r="N362" s="16">
        <f t="shared" si="29"/>
        <v>0</v>
      </c>
      <c r="O362" s="7" t="str">
        <f t="shared" si="25"/>
        <v>Mar</v>
      </c>
      <c r="P362" t="str">
        <f t="shared" si="26"/>
        <v>2024</v>
      </c>
    </row>
    <row r="363" spans="1:16" x14ac:dyDescent="0.3">
      <c r="A363" t="s">
        <v>395</v>
      </c>
      <c r="B363" s="6">
        <v>45406</v>
      </c>
      <c r="C363" t="s">
        <v>2256</v>
      </c>
      <c r="D363" t="s">
        <v>2269</v>
      </c>
      <c r="E363" t="s">
        <v>19</v>
      </c>
      <c r="F363" t="s">
        <v>20</v>
      </c>
      <c r="G363">
        <v>18732</v>
      </c>
      <c r="H363">
        <v>-3246.07</v>
      </c>
      <c r="I363">
        <v>5</v>
      </c>
      <c r="J363" t="s">
        <v>10</v>
      </c>
      <c r="K363" s="8" t="s">
        <v>11</v>
      </c>
      <c r="L363" s="11">
        <f t="shared" si="27"/>
        <v>-0.17329009182148197</v>
      </c>
      <c r="M363" s="16">
        <f t="shared" si="28"/>
        <v>0</v>
      </c>
      <c r="N363" s="16">
        <f t="shared" si="29"/>
        <v>1</v>
      </c>
      <c r="O363" s="7" t="str">
        <f t="shared" si="25"/>
        <v>Apr</v>
      </c>
      <c r="P363" t="str">
        <f t="shared" si="26"/>
        <v>2024</v>
      </c>
    </row>
    <row r="364" spans="1:16" x14ac:dyDescent="0.3">
      <c r="A364" t="s">
        <v>396</v>
      </c>
      <c r="B364" s="6">
        <v>45268</v>
      </c>
      <c r="C364" t="s">
        <v>2256</v>
      </c>
      <c r="D364" t="s">
        <v>2269</v>
      </c>
      <c r="E364" t="s">
        <v>8</v>
      </c>
      <c r="F364" t="s">
        <v>29</v>
      </c>
      <c r="G364">
        <v>14244</v>
      </c>
      <c r="H364">
        <v>-608.15</v>
      </c>
      <c r="I364">
        <v>7</v>
      </c>
      <c r="J364" t="s">
        <v>35</v>
      </c>
      <c r="K364" s="8" t="s">
        <v>17</v>
      </c>
      <c r="L364" s="11">
        <f t="shared" si="27"/>
        <v>-4.2695169896096598E-2</v>
      </c>
      <c r="M364" s="16">
        <f t="shared" si="28"/>
        <v>0</v>
      </c>
      <c r="N364" s="16">
        <f t="shared" si="29"/>
        <v>1</v>
      </c>
      <c r="O364" s="7" t="str">
        <f t="shared" si="25"/>
        <v>Dec</v>
      </c>
      <c r="P364" t="str">
        <f t="shared" si="26"/>
        <v>2023</v>
      </c>
    </row>
    <row r="365" spans="1:16" x14ac:dyDescent="0.3">
      <c r="A365" t="s">
        <v>397</v>
      </c>
      <c r="B365" s="6">
        <v>45605</v>
      </c>
      <c r="C365" t="s">
        <v>2258</v>
      </c>
      <c r="D365" t="s">
        <v>2270</v>
      </c>
      <c r="E365" t="s">
        <v>8</v>
      </c>
      <c r="F365" t="s">
        <v>29</v>
      </c>
      <c r="G365">
        <v>9750</v>
      </c>
      <c r="H365">
        <v>-359.79</v>
      </c>
      <c r="I365">
        <v>5</v>
      </c>
      <c r="J365" t="s">
        <v>35</v>
      </c>
      <c r="K365" s="8" t="s">
        <v>11</v>
      </c>
      <c r="L365" s="11">
        <f t="shared" si="27"/>
        <v>-3.6901538461538465E-2</v>
      </c>
      <c r="M365" s="16">
        <f t="shared" si="28"/>
        <v>0</v>
      </c>
      <c r="N365" s="16">
        <f t="shared" si="29"/>
        <v>1</v>
      </c>
      <c r="O365" s="7" t="str">
        <f t="shared" si="25"/>
        <v>Nov</v>
      </c>
      <c r="P365" t="str">
        <f t="shared" si="26"/>
        <v>2024</v>
      </c>
    </row>
    <row r="366" spans="1:16" x14ac:dyDescent="0.3">
      <c r="A366" t="s">
        <v>398</v>
      </c>
      <c r="B366" s="6">
        <v>45166</v>
      </c>
      <c r="C366" t="s">
        <v>2258</v>
      </c>
      <c r="D366" t="s">
        <v>2271</v>
      </c>
      <c r="E366" t="s">
        <v>25</v>
      </c>
      <c r="F366" t="s">
        <v>46</v>
      </c>
      <c r="G366">
        <v>41293</v>
      </c>
      <c r="H366">
        <v>12119.86</v>
      </c>
      <c r="I366">
        <v>4</v>
      </c>
      <c r="J366" t="s">
        <v>35</v>
      </c>
      <c r="K366" s="8" t="s">
        <v>27</v>
      </c>
      <c r="L366" s="11">
        <f t="shared" si="27"/>
        <v>0.29350882716198873</v>
      </c>
      <c r="M366" s="16">
        <f t="shared" si="28"/>
        <v>0</v>
      </c>
      <c r="N366" s="16">
        <f t="shared" si="29"/>
        <v>0</v>
      </c>
      <c r="O366" s="7" t="str">
        <f t="shared" si="25"/>
        <v>Aug</v>
      </c>
      <c r="P366" t="str">
        <f t="shared" si="26"/>
        <v>2023</v>
      </c>
    </row>
    <row r="367" spans="1:16" x14ac:dyDescent="0.3">
      <c r="A367" t="s">
        <v>399</v>
      </c>
      <c r="B367" s="6">
        <v>45169</v>
      </c>
      <c r="C367" t="s">
        <v>2258</v>
      </c>
      <c r="D367" t="s">
        <v>2271</v>
      </c>
      <c r="E367" t="s">
        <v>8</v>
      </c>
      <c r="F367" t="s">
        <v>31</v>
      </c>
      <c r="G367">
        <v>42566</v>
      </c>
      <c r="H367">
        <v>8016.35</v>
      </c>
      <c r="I367">
        <v>2</v>
      </c>
      <c r="J367" t="s">
        <v>10</v>
      </c>
      <c r="K367" s="8" t="s">
        <v>11</v>
      </c>
      <c r="L367" s="11">
        <f t="shared" si="27"/>
        <v>0.18832753841093833</v>
      </c>
      <c r="M367" s="16">
        <f t="shared" si="28"/>
        <v>0</v>
      </c>
      <c r="N367" s="16">
        <f t="shared" si="29"/>
        <v>0</v>
      </c>
      <c r="O367" s="7" t="str">
        <f t="shared" si="25"/>
        <v>Aug</v>
      </c>
      <c r="P367" t="str">
        <f t="shared" si="26"/>
        <v>2023</v>
      </c>
    </row>
    <row r="368" spans="1:16" x14ac:dyDescent="0.3">
      <c r="A368" t="s">
        <v>400</v>
      </c>
      <c r="B368" s="6">
        <v>45500</v>
      </c>
      <c r="C368" t="s">
        <v>2257</v>
      </c>
      <c r="D368" t="s">
        <v>2264</v>
      </c>
      <c r="E368" t="s">
        <v>14</v>
      </c>
      <c r="F368" t="s">
        <v>51</v>
      </c>
      <c r="G368">
        <v>8667</v>
      </c>
      <c r="H368">
        <v>-1096.1300000000001</v>
      </c>
      <c r="I368">
        <v>6</v>
      </c>
      <c r="J368" t="s">
        <v>16</v>
      </c>
      <c r="K368" s="8" t="s">
        <v>27</v>
      </c>
      <c r="L368" s="11">
        <f t="shared" si="27"/>
        <v>-0.12647167416637822</v>
      </c>
      <c r="M368" s="16">
        <f t="shared" si="28"/>
        <v>8667</v>
      </c>
      <c r="N368" s="16">
        <f t="shared" si="29"/>
        <v>1</v>
      </c>
      <c r="O368" s="7" t="str">
        <f t="shared" si="25"/>
        <v>Jul</v>
      </c>
      <c r="P368" t="str">
        <f t="shared" si="26"/>
        <v>2024</v>
      </c>
    </row>
    <row r="369" spans="1:16" x14ac:dyDescent="0.3">
      <c r="A369" t="s">
        <v>401</v>
      </c>
      <c r="B369" s="6">
        <v>44979</v>
      </c>
      <c r="C369" t="s">
        <v>2259</v>
      </c>
      <c r="D369" t="s">
        <v>2267</v>
      </c>
      <c r="E369" t="s">
        <v>19</v>
      </c>
      <c r="F369" t="s">
        <v>20</v>
      </c>
      <c r="G369">
        <v>46206</v>
      </c>
      <c r="H369">
        <v>-6196.44</v>
      </c>
      <c r="I369">
        <v>9</v>
      </c>
      <c r="J369" t="s">
        <v>35</v>
      </c>
      <c r="K369" s="8" t="s">
        <v>17</v>
      </c>
      <c r="L369" s="11">
        <f t="shared" si="27"/>
        <v>-0.13410466173224256</v>
      </c>
      <c r="M369" s="16">
        <f t="shared" si="28"/>
        <v>0</v>
      </c>
      <c r="N369" s="16">
        <f t="shared" si="29"/>
        <v>1</v>
      </c>
      <c r="O369" s="7" t="str">
        <f t="shared" si="25"/>
        <v>Feb</v>
      </c>
      <c r="P369" t="str">
        <f t="shared" si="26"/>
        <v>2023</v>
      </c>
    </row>
    <row r="370" spans="1:16" x14ac:dyDescent="0.3">
      <c r="A370" t="s">
        <v>402</v>
      </c>
      <c r="B370" s="6">
        <v>45570</v>
      </c>
      <c r="C370" t="s">
        <v>2258</v>
      </c>
      <c r="D370" t="s">
        <v>2271</v>
      </c>
      <c r="E370" t="s">
        <v>19</v>
      </c>
      <c r="F370" t="s">
        <v>20</v>
      </c>
      <c r="G370">
        <v>41536</v>
      </c>
      <c r="H370">
        <v>8315.2199999999993</v>
      </c>
      <c r="I370">
        <v>5</v>
      </c>
      <c r="J370" t="s">
        <v>16</v>
      </c>
      <c r="K370" s="8" t="s">
        <v>36</v>
      </c>
      <c r="L370" s="11">
        <f t="shared" si="27"/>
        <v>0.20019308551617873</v>
      </c>
      <c r="M370" s="16">
        <f t="shared" si="28"/>
        <v>0</v>
      </c>
      <c r="N370" s="16">
        <f t="shared" si="29"/>
        <v>0</v>
      </c>
      <c r="O370" s="7" t="str">
        <f t="shared" si="25"/>
        <v>Oct</v>
      </c>
      <c r="P370" t="str">
        <f t="shared" si="26"/>
        <v>2024</v>
      </c>
    </row>
    <row r="371" spans="1:16" x14ac:dyDescent="0.3">
      <c r="A371" t="s">
        <v>403</v>
      </c>
      <c r="B371" s="6">
        <v>45344</v>
      </c>
      <c r="C371" t="s">
        <v>2255</v>
      </c>
      <c r="D371" t="s">
        <v>2263</v>
      </c>
      <c r="E371" t="s">
        <v>8</v>
      </c>
      <c r="F371" t="s">
        <v>29</v>
      </c>
      <c r="G371">
        <v>5030</v>
      </c>
      <c r="H371">
        <v>69.650000000000006</v>
      </c>
      <c r="I371">
        <v>10</v>
      </c>
      <c r="J371" t="s">
        <v>35</v>
      </c>
      <c r="K371" s="8" t="s">
        <v>36</v>
      </c>
      <c r="L371" s="11">
        <f t="shared" si="27"/>
        <v>1.3846918489065607E-2</v>
      </c>
      <c r="M371" s="16">
        <f t="shared" si="28"/>
        <v>0</v>
      </c>
      <c r="N371" s="16">
        <f t="shared" si="29"/>
        <v>0</v>
      </c>
      <c r="O371" s="7" t="str">
        <f t="shared" si="25"/>
        <v>Feb</v>
      </c>
      <c r="P371" t="str">
        <f t="shared" si="26"/>
        <v>2024</v>
      </c>
    </row>
    <row r="372" spans="1:16" x14ac:dyDescent="0.3">
      <c r="A372" t="s">
        <v>404</v>
      </c>
      <c r="B372" s="6">
        <v>45461</v>
      </c>
      <c r="C372" t="s">
        <v>2259</v>
      </c>
      <c r="D372" t="s">
        <v>2266</v>
      </c>
      <c r="E372" t="s">
        <v>19</v>
      </c>
      <c r="F372" t="s">
        <v>34</v>
      </c>
      <c r="G372">
        <v>7269</v>
      </c>
      <c r="H372">
        <v>2162.5300000000002</v>
      </c>
      <c r="I372">
        <v>4</v>
      </c>
      <c r="J372" t="s">
        <v>16</v>
      </c>
      <c r="K372" s="8" t="s">
        <v>36</v>
      </c>
      <c r="L372" s="11">
        <f t="shared" si="27"/>
        <v>0.29750034392626223</v>
      </c>
      <c r="M372" s="16">
        <f t="shared" si="28"/>
        <v>0</v>
      </c>
      <c r="N372" s="16">
        <f t="shared" si="29"/>
        <v>0</v>
      </c>
      <c r="O372" s="7" t="str">
        <f t="shared" si="25"/>
        <v>Jun</v>
      </c>
      <c r="P372" t="str">
        <f t="shared" si="26"/>
        <v>2024</v>
      </c>
    </row>
    <row r="373" spans="1:16" x14ac:dyDescent="0.3">
      <c r="A373" t="s">
        <v>405</v>
      </c>
      <c r="B373" s="6">
        <v>45226</v>
      </c>
      <c r="C373" t="s">
        <v>2259</v>
      </c>
      <c r="D373" t="s">
        <v>2267</v>
      </c>
      <c r="E373" t="s">
        <v>8</v>
      </c>
      <c r="F373" t="s">
        <v>9</v>
      </c>
      <c r="G373">
        <v>3131</v>
      </c>
      <c r="H373">
        <v>784.96</v>
      </c>
      <c r="I373">
        <v>8</v>
      </c>
      <c r="J373" t="s">
        <v>10</v>
      </c>
      <c r="K373" s="8" t="s">
        <v>27</v>
      </c>
      <c r="L373" s="11">
        <f t="shared" si="27"/>
        <v>0.25070584477802621</v>
      </c>
      <c r="M373" s="16">
        <f t="shared" si="28"/>
        <v>0</v>
      </c>
      <c r="N373" s="16">
        <f t="shared" si="29"/>
        <v>0</v>
      </c>
      <c r="O373" s="7" t="str">
        <f t="shared" si="25"/>
        <v>Oct</v>
      </c>
      <c r="P373" t="str">
        <f t="shared" si="26"/>
        <v>2023</v>
      </c>
    </row>
    <row r="374" spans="1:16" x14ac:dyDescent="0.3">
      <c r="A374" t="s">
        <v>406</v>
      </c>
      <c r="B374" s="6">
        <v>45027</v>
      </c>
      <c r="C374" t="s">
        <v>2255</v>
      </c>
      <c r="D374" t="s">
        <v>2263</v>
      </c>
      <c r="E374" t="s">
        <v>19</v>
      </c>
      <c r="F374" t="s">
        <v>22</v>
      </c>
      <c r="G374">
        <v>4596</v>
      </c>
      <c r="H374">
        <v>62.45</v>
      </c>
      <c r="I374">
        <v>9</v>
      </c>
      <c r="J374" t="s">
        <v>16</v>
      </c>
      <c r="K374" s="8" t="s">
        <v>27</v>
      </c>
      <c r="L374" s="11">
        <f t="shared" si="27"/>
        <v>1.3587902523933855E-2</v>
      </c>
      <c r="M374" s="16">
        <f t="shared" si="28"/>
        <v>0</v>
      </c>
      <c r="N374" s="16">
        <f t="shared" si="29"/>
        <v>0</v>
      </c>
      <c r="O374" s="7" t="str">
        <f t="shared" si="25"/>
        <v>Apr</v>
      </c>
      <c r="P374" t="str">
        <f t="shared" si="26"/>
        <v>2023</v>
      </c>
    </row>
    <row r="375" spans="1:16" x14ac:dyDescent="0.3">
      <c r="A375" t="s">
        <v>407</v>
      </c>
      <c r="B375" s="6">
        <v>44968</v>
      </c>
      <c r="C375" t="s">
        <v>2256</v>
      </c>
      <c r="D375" t="s">
        <v>2269</v>
      </c>
      <c r="E375" t="s">
        <v>25</v>
      </c>
      <c r="F375" t="s">
        <v>26</v>
      </c>
      <c r="G375">
        <v>45521</v>
      </c>
      <c r="H375">
        <v>-5327.64</v>
      </c>
      <c r="I375">
        <v>8</v>
      </c>
      <c r="J375" t="s">
        <v>10</v>
      </c>
      <c r="K375" s="8" t="s">
        <v>27</v>
      </c>
      <c r="L375" s="11">
        <f t="shared" si="27"/>
        <v>-0.11703697194701347</v>
      </c>
      <c r="M375" s="16">
        <f t="shared" si="28"/>
        <v>0</v>
      </c>
      <c r="N375" s="16">
        <f t="shared" si="29"/>
        <v>1</v>
      </c>
      <c r="O375" s="7" t="str">
        <f t="shared" si="25"/>
        <v>Feb</v>
      </c>
      <c r="P375" t="str">
        <f t="shared" si="26"/>
        <v>2023</v>
      </c>
    </row>
    <row r="376" spans="1:16" x14ac:dyDescent="0.3">
      <c r="A376" t="s">
        <v>408</v>
      </c>
      <c r="B376" s="6">
        <v>45573</v>
      </c>
      <c r="C376" t="s">
        <v>2256</v>
      </c>
      <c r="D376" t="s">
        <v>2268</v>
      </c>
      <c r="E376" t="s">
        <v>19</v>
      </c>
      <c r="F376" t="s">
        <v>34</v>
      </c>
      <c r="G376">
        <v>12378</v>
      </c>
      <c r="H376">
        <v>-725.75</v>
      </c>
      <c r="I376">
        <v>5</v>
      </c>
      <c r="J376" t="s">
        <v>10</v>
      </c>
      <c r="K376" s="8" t="s">
        <v>17</v>
      </c>
      <c r="L376" s="11">
        <f t="shared" si="27"/>
        <v>-5.8632250767490707E-2</v>
      </c>
      <c r="M376" s="16">
        <f t="shared" si="28"/>
        <v>0</v>
      </c>
      <c r="N376" s="16">
        <f t="shared" si="29"/>
        <v>1</v>
      </c>
      <c r="O376" s="7" t="str">
        <f t="shared" si="25"/>
        <v>Oct</v>
      </c>
      <c r="P376" t="str">
        <f t="shared" si="26"/>
        <v>2024</v>
      </c>
    </row>
    <row r="377" spans="1:16" x14ac:dyDescent="0.3">
      <c r="A377" t="s">
        <v>409</v>
      </c>
      <c r="B377" s="6">
        <v>45377</v>
      </c>
      <c r="C377" t="s">
        <v>2256</v>
      </c>
      <c r="D377" t="s">
        <v>2269</v>
      </c>
      <c r="E377" t="s">
        <v>8</v>
      </c>
      <c r="F377" t="s">
        <v>29</v>
      </c>
      <c r="G377">
        <v>16305</v>
      </c>
      <c r="H377">
        <v>3435.94</v>
      </c>
      <c r="I377">
        <v>9</v>
      </c>
      <c r="J377" t="s">
        <v>35</v>
      </c>
      <c r="K377" s="8" t="s">
        <v>27</v>
      </c>
      <c r="L377" s="11">
        <f t="shared" si="27"/>
        <v>0.21072922416436676</v>
      </c>
      <c r="M377" s="16">
        <f t="shared" si="28"/>
        <v>0</v>
      </c>
      <c r="N377" s="16">
        <f t="shared" si="29"/>
        <v>0</v>
      </c>
      <c r="O377" s="7" t="str">
        <f t="shared" si="25"/>
        <v>Mar</v>
      </c>
      <c r="P377" t="str">
        <f t="shared" si="26"/>
        <v>2024</v>
      </c>
    </row>
    <row r="378" spans="1:16" x14ac:dyDescent="0.3">
      <c r="A378" t="s">
        <v>410</v>
      </c>
      <c r="B378" s="6">
        <v>44997</v>
      </c>
      <c r="C378" t="s">
        <v>2257</v>
      </c>
      <c r="D378" t="s">
        <v>2264</v>
      </c>
      <c r="E378" t="s">
        <v>19</v>
      </c>
      <c r="F378" t="s">
        <v>20</v>
      </c>
      <c r="G378">
        <v>38602</v>
      </c>
      <c r="H378">
        <v>2291.42</v>
      </c>
      <c r="I378">
        <v>1</v>
      </c>
      <c r="J378" t="s">
        <v>35</v>
      </c>
      <c r="K378" s="8" t="s">
        <v>36</v>
      </c>
      <c r="L378" s="11">
        <f t="shared" si="27"/>
        <v>5.9360136780477697E-2</v>
      </c>
      <c r="M378" s="16">
        <f t="shared" si="28"/>
        <v>0</v>
      </c>
      <c r="N378" s="16">
        <f t="shared" si="29"/>
        <v>0</v>
      </c>
      <c r="O378" s="7" t="str">
        <f t="shared" si="25"/>
        <v>Mar</v>
      </c>
      <c r="P378" t="str">
        <f t="shared" si="26"/>
        <v>2023</v>
      </c>
    </row>
    <row r="379" spans="1:16" x14ac:dyDescent="0.3">
      <c r="A379" t="s">
        <v>411</v>
      </c>
      <c r="B379" s="6">
        <v>44983</v>
      </c>
      <c r="C379" t="s">
        <v>2257</v>
      </c>
      <c r="D379" t="s">
        <v>2265</v>
      </c>
      <c r="E379" t="s">
        <v>25</v>
      </c>
      <c r="F379" t="s">
        <v>46</v>
      </c>
      <c r="G379">
        <v>27966</v>
      </c>
      <c r="H379">
        <v>2819.73</v>
      </c>
      <c r="I379">
        <v>6</v>
      </c>
      <c r="J379" t="s">
        <v>10</v>
      </c>
      <c r="K379" s="8" t="s">
        <v>11</v>
      </c>
      <c r="L379" s="11">
        <f t="shared" si="27"/>
        <v>0.10082707573482086</v>
      </c>
      <c r="M379" s="16">
        <f t="shared" si="28"/>
        <v>0</v>
      </c>
      <c r="N379" s="16">
        <f t="shared" si="29"/>
        <v>0</v>
      </c>
      <c r="O379" s="7" t="str">
        <f t="shared" si="25"/>
        <v>Feb</v>
      </c>
      <c r="P379" t="str">
        <f t="shared" si="26"/>
        <v>2023</v>
      </c>
    </row>
    <row r="380" spans="1:16" x14ac:dyDescent="0.3">
      <c r="A380" t="s">
        <v>412</v>
      </c>
      <c r="B380" s="6">
        <v>45006</v>
      </c>
      <c r="C380" t="s">
        <v>2258</v>
      </c>
      <c r="D380" t="s">
        <v>2271</v>
      </c>
      <c r="E380" t="s">
        <v>25</v>
      </c>
      <c r="F380" t="s">
        <v>26</v>
      </c>
      <c r="G380">
        <v>19972</v>
      </c>
      <c r="H380">
        <v>2692.58</v>
      </c>
      <c r="I380">
        <v>9</v>
      </c>
      <c r="J380" t="s">
        <v>16</v>
      </c>
      <c r="K380" s="8" t="s">
        <v>27</v>
      </c>
      <c r="L380" s="11">
        <f t="shared" si="27"/>
        <v>0.13481774484277989</v>
      </c>
      <c r="M380" s="16">
        <f t="shared" si="28"/>
        <v>0</v>
      </c>
      <c r="N380" s="16">
        <f t="shared" si="29"/>
        <v>0</v>
      </c>
      <c r="O380" s="7" t="str">
        <f t="shared" si="25"/>
        <v>Mar</v>
      </c>
      <c r="P380" t="str">
        <f t="shared" si="26"/>
        <v>2023</v>
      </c>
    </row>
    <row r="381" spans="1:16" x14ac:dyDescent="0.3">
      <c r="A381" t="s">
        <v>413</v>
      </c>
      <c r="B381" s="6">
        <v>45101</v>
      </c>
      <c r="C381" t="s">
        <v>2256</v>
      </c>
      <c r="D381" t="s">
        <v>2269</v>
      </c>
      <c r="E381" t="s">
        <v>19</v>
      </c>
      <c r="F381" t="s">
        <v>34</v>
      </c>
      <c r="G381">
        <v>4414</v>
      </c>
      <c r="H381">
        <v>102.03</v>
      </c>
      <c r="I381">
        <v>3</v>
      </c>
      <c r="J381" t="s">
        <v>10</v>
      </c>
      <c r="K381" s="8" t="s">
        <v>36</v>
      </c>
      <c r="L381" s="11">
        <f t="shared" si="27"/>
        <v>2.3115088355233349E-2</v>
      </c>
      <c r="M381" s="16">
        <f t="shared" si="28"/>
        <v>0</v>
      </c>
      <c r="N381" s="16">
        <f t="shared" si="29"/>
        <v>0</v>
      </c>
      <c r="O381" s="7" t="str">
        <f t="shared" si="25"/>
        <v>Jun</v>
      </c>
      <c r="P381" t="str">
        <f t="shared" si="26"/>
        <v>2023</v>
      </c>
    </row>
    <row r="382" spans="1:16" x14ac:dyDescent="0.3">
      <c r="A382" t="s">
        <v>414</v>
      </c>
      <c r="B382" s="6">
        <v>45132</v>
      </c>
      <c r="C382" t="s">
        <v>2256</v>
      </c>
      <c r="D382" t="s">
        <v>2268</v>
      </c>
      <c r="E382" t="s">
        <v>25</v>
      </c>
      <c r="F382" t="s">
        <v>26</v>
      </c>
      <c r="G382">
        <v>11236</v>
      </c>
      <c r="H382">
        <v>1830.42</v>
      </c>
      <c r="I382">
        <v>9</v>
      </c>
      <c r="J382" t="s">
        <v>10</v>
      </c>
      <c r="K382" s="8" t="s">
        <v>27</v>
      </c>
      <c r="L382" s="11">
        <f t="shared" si="27"/>
        <v>0.16290672837308651</v>
      </c>
      <c r="M382" s="16">
        <f t="shared" si="28"/>
        <v>0</v>
      </c>
      <c r="N382" s="16">
        <f t="shared" si="29"/>
        <v>0</v>
      </c>
      <c r="O382" s="7" t="str">
        <f t="shared" si="25"/>
        <v>Jul</v>
      </c>
      <c r="P382" t="str">
        <f t="shared" si="26"/>
        <v>2023</v>
      </c>
    </row>
    <row r="383" spans="1:16" x14ac:dyDescent="0.3">
      <c r="A383" t="s">
        <v>415</v>
      </c>
      <c r="B383" s="6">
        <v>45003</v>
      </c>
      <c r="C383" t="s">
        <v>2255</v>
      </c>
      <c r="D383" t="s">
        <v>2262</v>
      </c>
      <c r="E383" t="s">
        <v>25</v>
      </c>
      <c r="F383" t="s">
        <v>46</v>
      </c>
      <c r="G383">
        <v>31910</v>
      </c>
      <c r="H383">
        <v>967.7</v>
      </c>
      <c r="I383">
        <v>6</v>
      </c>
      <c r="J383" t="s">
        <v>35</v>
      </c>
      <c r="K383" s="8" t="s">
        <v>17</v>
      </c>
      <c r="L383" s="11">
        <f t="shared" si="27"/>
        <v>3.0325916640551554E-2</v>
      </c>
      <c r="M383" s="16">
        <f t="shared" si="28"/>
        <v>0</v>
      </c>
      <c r="N383" s="16">
        <f t="shared" si="29"/>
        <v>0</v>
      </c>
      <c r="O383" s="7" t="str">
        <f t="shared" si="25"/>
        <v>Mar</v>
      </c>
      <c r="P383" t="str">
        <f t="shared" si="26"/>
        <v>2023</v>
      </c>
    </row>
    <row r="384" spans="1:16" x14ac:dyDescent="0.3">
      <c r="A384" t="s">
        <v>416</v>
      </c>
      <c r="B384" s="6">
        <v>45197</v>
      </c>
      <c r="C384" t="s">
        <v>2257</v>
      </c>
      <c r="D384" t="s">
        <v>2265</v>
      </c>
      <c r="E384" t="s">
        <v>14</v>
      </c>
      <c r="F384" t="s">
        <v>51</v>
      </c>
      <c r="G384">
        <v>27954</v>
      </c>
      <c r="H384">
        <v>8079.53</v>
      </c>
      <c r="I384">
        <v>8</v>
      </c>
      <c r="J384" t="s">
        <v>10</v>
      </c>
      <c r="K384" s="8" t="s">
        <v>17</v>
      </c>
      <c r="L384" s="11">
        <f t="shared" si="27"/>
        <v>0.28902947699792514</v>
      </c>
      <c r="M384" s="16">
        <f t="shared" si="28"/>
        <v>27954</v>
      </c>
      <c r="N384" s="16">
        <f t="shared" si="29"/>
        <v>0</v>
      </c>
      <c r="O384" s="7" t="str">
        <f t="shared" si="25"/>
        <v>Sep</v>
      </c>
      <c r="P384" t="str">
        <f t="shared" si="26"/>
        <v>2023</v>
      </c>
    </row>
    <row r="385" spans="1:16" x14ac:dyDescent="0.3">
      <c r="A385" t="s">
        <v>417</v>
      </c>
      <c r="B385" s="6">
        <v>45013</v>
      </c>
      <c r="C385" t="s">
        <v>2257</v>
      </c>
      <c r="D385" t="s">
        <v>2265</v>
      </c>
      <c r="E385" t="s">
        <v>8</v>
      </c>
      <c r="F385" t="s">
        <v>29</v>
      </c>
      <c r="G385">
        <v>41423</v>
      </c>
      <c r="H385">
        <v>14186.35</v>
      </c>
      <c r="I385">
        <v>4</v>
      </c>
      <c r="J385" t="s">
        <v>35</v>
      </c>
      <c r="K385" s="8" t="s">
        <v>27</v>
      </c>
      <c r="L385" s="11">
        <f t="shared" si="27"/>
        <v>0.34247519494000916</v>
      </c>
      <c r="M385" s="16">
        <f t="shared" si="28"/>
        <v>0</v>
      </c>
      <c r="N385" s="16">
        <f t="shared" si="29"/>
        <v>0</v>
      </c>
      <c r="O385" s="7" t="str">
        <f t="shared" si="25"/>
        <v>Mar</v>
      </c>
      <c r="P385" t="str">
        <f t="shared" si="26"/>
        <v>2023</v>
      </c>
    </row>
    <row r="386" spans="1:16" x14ac:dyDescent="0.3">
      <c r="A386" t="s">
        <v>418</v>
      </c>
      <c r="B386" s="6">
        <v>45125</v>
      </c>
      <c r="C386" t="s">
        <v>2255</v>
      </c>
      <c r="D386" t="s">
        <v>2263</v>
      </c>
      <c r="E386" t="s">
        <v>14</v>
      </c>
      <c r="F386" t="s">
        <v>51</v>
      </c>
      <c r="G386">
        <v>36601</v>
      </c>
      <c r="H386">
        <v>11703.37</v>
      </c>
      <c r="I386">
        <v>7</v>
      </c>
      <c r="J386" t="s">
        <v>10</v>
      </c>
      <c r="K386" s="8" t="s">
        <v>27</v>
      </c>
      <c r="L386" s="11">
        <f t="shared" si="27"/>
        <v>0.31975547116199016</v>
      </c>
      <c r="M386" s="16">
        <f t="shared" si="28"/>
        <v>36601</v>
      </c>
      <c r="N386" s="16">
        <f t="shared" si="29"/>
        <v>0</v>
      </c>
      <c r="O386" s="7" t="str">
        <f t="shared" ref="O386:O449" si="30">TEXT(B386,"MMM")</f>
        <v>Jul</v>
      </c>
      <c r="P386" t="str">
        <f t="shared" ref="P386:P449" si="31">TEXT(B386,"YYYY")</f>
        <v>2023</v>
      </c>
    </row>
    <row r="387" spans="1:16" x14ac:dyDescent="0.3">
      <c r="A387" t="s">
        <v>419</v>
      </c>
      <c r="B387" s="6">
        <v>45308</v>
      </c>
      <c r="C387" t="s">
        <v>2258</v>
      </c>
      <c r="D387" t="s">
        <v>2271</v>
      </c>
      <c r="E387" t="s">
        <v>25</v>
      </c>
      <c r="F387" t="s">
        <v>53</v>
      </c>
      <c r="G387">
        <v>6914</v>
      </c>
      <c r="H387">
        <v>-151.6</v>
      </c>
      <c r="I387">
        <v>3</v>
      </c>
      <c r="J387" t="s">
        <v>35</v>
      </c>
      <c r="K387" s="8" t="s">
        <v>27</v>
      </c>
      <c r="L387" s="11">
        <f t="shared" ref="L387:L450" si="32">H387/G387</f>
        <v>-2.1926525889499567E-2</v>
      </c>
      <c r="M387" s="16">
        <f t="shared" ref="M387:M450" si="33">IF(E387="Clothing",G387,0)</f>
        <v>0</v>
      </c>
      <c r="N387" s="16">
        <f t="shared" ref="N387:N450" si="34">IF(H387&lt;0,1,0)</f>
        <v>1</v>
      </c>
      <c r="O387" s="7" t="str">
        <f t="shared" si="30"/>
        <v>Jan</v>
      </c>
      <c r="P387" t="str">
        <f t="shared" si="31"/>
        <v>2024</v>
      </c>
    </row>
    <row r="388" spans="1:16" x14ac:dyDescent="0.3">
      <c r="A388" t="s">
        <v>420</v>
      </c>
      <c r="B388" s="6">
        <v>45002</v>
      </c>
      <c r="C388" t="s">
        <v>2258</v>
      </c>
      <c r="D388" t="s">
        <v>2270</v>
      </c>
      <c r="E388" t="s">
        <v>8</v>
      </c>
      <c r="F388" t="s">
        <v>9</v>
      </c>
      <c r="G388">
        <v>34169</v>
      </c>
      <c r="H388">
        <v>-4045.28</v>
      </c>
      <c r="I388">
        <v>7</v>
      </c>
      <c r="J388" t="s">
        <v>10</v>
      </c>
      <c r="K388" s="8" t="s">
        <v>27</v>
      </c>
      <c r="L388" s="11">
        <f t="shared" si="32"/>
        <v>-0.11839035382949457</v>
      </c>
      <c r="M388" s="16">
        <f t="shared" si="33"/>
        <v>0</v>
      </c>
      <c r="N388" s="16">
        <f t="shared" si="34"/>
        <v>1</v>
      </c>
      <c r="O388" s="7" t="str">
        <f t="shared" si="30"/>
        <v>Mar</v>
      </c>
      <c r="P388" t="str">
        <f t="shared" si="31"/>
        <v>2023</v>
      </c>
    </row>
    <row r="389" spans="1:16" x14ac:dyDescent="0.3">
      <c r="A389" t="s">
        <v>421</v>
      </c>
      <c r="B389" s="6">
        <v>45263</v>
      </c>
      <c r="C389" t="s">
        <v>2257</v>
      </c>
      <c r="D389" t="s">
        <v>2264</v>
      </c>
      <c r="E389" t="s">
        <v>19</v>
      </c>
      <c r="F389" t="s">
        <v>22</v>
      </c>
      <c r="G389">
        <v>22169</v>
      </c>
      <c r="H389">
        <v>6911.86</v>
      </c>
      <c r="I389">
        <v>1</v>
      </c>
      <c r="J389" t="s">
        <v>35</v>
      </c>
      <c r="K389" s="8" t="s">
        <v>27</v>
      </c>
      <c r="L389" s="11">
        <f t="shared" si="32"/>
        <v>0.31178041409174972</v>
      </c>
      <c r="M389" s="16">
        <f t="shared" si="33"/>
        <v>0</v>
      </c>
      <c r="N389" s="16">
        <f t="shared" si="34"/>
        <v>0</v>
      </c>
      <c r="O389" s="7" t="str">
        <f t="shared" si="30"/>
        <v>Dec</v>
      </c>
      <c r="P389" t="str">
        <f t="shared" si="31"/>
        <v>2023</v>
      </c>
    </row>
    <row r="390" spans="1:16" x14ac:dyDescent="0.3">
      <c r="A390" t="s">
        <v>422</v>
      </c>
      <c r="B390" s="6">
        <v>45546</v>
      </c>
      <c r="C390" t="s">
        <v>2259</v>
      </c>
      <c r="D390" t="s">
        <v>2266</v>
      </c>
      <c r="E390" t="s">
        <v>25</v>
      </c>
      <c r="F390" t="s">
        <v>46</v>
      </c>
      <c r="G390">
        <v>24181</v>
      </c>
      <c r="H390">
        <v>5236.32</v>
      </c>
      <c r="I390">
        <v>5</v>
      </c>
      <c r="J390" t="s">
        <v>35</v>
      </c>
      <c r="K390" s="8" t="s">
        <v>27</v>
      </c>
      <c r="L390" s="11">
        <f t="shared" si="32"/>
        <v>0.21654687564616848</v>
      </c>
      <c r="M390" s="16">
        <f t="shared" si="33"/>
        <v>0</v>
      </c>
      <c r="N390" s="16">
        <f t="shared" si="34"/>
        <v>0</v>
      </c>
      <c r="O390" s="7" t="str">
        <f t="shared" si="30"/>
        <v>Sep</v>
      </c>
      <c r="P390" t="str">
        <f t="shared" si="31"/>
        <v>2024</v>
      </c>
    </row>
    <row r="391" spans="1:16" x14ac:dyDescent="0.3">
      <c r="A391" t="s">
        <v>423</v>
      </c>
      <c r="B391" s="6">
        <v>45074</v>
      </c>
      <c r="C391" t="s">
        <v>2259</v>
      </c>
      <c r="D391" t="s">
        <v>2267</v>
      </c>
      <c r="E391" t="s">
        <v>19</v>
      </c>
      <c r="F391" t="s">
        <v>22</v>
      </c>
      <c r="G391">
        <v>30061</v>
      </c>
      <c r="H391">
        <v>777.38</v>
      </c>
      <c r="I391">
        <v>9</v>
      </c>
      <c r="J391" t="s">
        <v>35</v>
      </c>
      <c r="K391" s="8" t="s">
        <v>17</v>
      </c>
      <c r="L391" s="11">
        <f t="shared" si="32"/>
        <v>2.586008449486045E-2</v>
      </c>
      <c r="M391" s="16">
        <f t="shared" si="33"/>
        <v>0</v>
      </c>
      <c r="N391" s="16">
        <f t="shared" si="34"/>
        <v>0</v>
      </c>
      <c r="O391" s="7" t="str">
        <f t="shared" si="30"/>
        <v>May</v>
      </c>
      <c r="P391" t="str">
        <f t="shared" si="31"/>
        <v>2023</v>
      </c>
    </row>
    <row r="392" spans="1:16" x14ac:dyDescent="0.3">
      <c r="A392" t="s">
        <v>424</v>
      </c>
      <c r="B392" s="6">
        <v>45613</v>
      </c>
      <c r="C392" t="s">
        <v>2256</v>
      </c>
      <c r="D392" t="s">
        <v>2268</v>
      </c>
      <c r="E392" t="s">
        <v>14</v>
      </c>
      <c r="F392" t="s">
        <v>15</v>
      </c>
      <c r="G392">
        <v>42335</v>
      </c>
      <c r="H392">
        <v>-3093.87</v>
      </c>
      <c r="I392">
        <v>10</v>
      </c>
      <c r="J392" t="s">
        <v>16</v>
      </c>
      <c r="K392" s="8" t="s">
        <v>36</v>
      </c>
      <c r="L392" s="11">
        <f t="shared" si="32"/>
        <v>-7.3080666115507259E-2</v>
      </c>
      <c r="M392" s="16">
        <f t="shared" si="33"/>
        <v>42335</v>
      </c>
      <c r="N392" s="16">
        <f t="shared" si="34"/>
        <v>1</v>
      </c>
      <c r="O392" s="7" t="str">
        <f t="shared" si="30"/>
        <v>Nov</v>
      </c>
      <c r="P392" t="str">
        <f t="shared" si="31"/>
        <v>2024</v>
      </c>
    </row>
    <row r="393" spans="1:16" x14ac:dyDescent="0.3">
      <c r="A393" t="s">
        <v>425</v>
      </c>
      <c r="B393" s="6">
        <v>45450</v>
      </c>
      <c r="C393" t="s">
        <v>2257</v>
      </c>
      <c r="D393" t="s">
        <v>2265</v>
      </c>
      <c r="E393" t="s">
        <v>19</v>
      </c>
      <c r="F393" t="s">
        <v>34</v>
      </c>
      <c r="G393">
        <v>9331</v>
      </c>
      <c r="H393">
        <v>2203.06</v>
      </c>
      <c r="I393">
        <v>6</v>
      </c>
      <c r="J393" t="s">
        <v>10</v>
      </c>
      <c r="K393" s="8" t="s">
        <v>36</v>
      </c>
      <c r="L393" s="11">
        <f t="shared" si="32"/>
        <v>0.23610116814918014</v>
      </c>
      <c r="M393" s="16">
        <f t="shared" si="33"/>
        <v>0</v>
      </c>
      <c r="N393" s="16">
        <f t="shared" si="34"/>
        <v>0</v>
      </c>
      <c r="O393" s="7" t="str">
        <f t="shared" si="30"/>
        <v>Jun</v>
      </c>
      <c r="P393" t="str">
        <f t="shared" si="31"/>
        <v>2024</v>
      </c>
    </row>
    <row r="394" spans="1:16" x14ac:dyDescent="0.3">
      <c r="A394" t="s">
        <v>426</v>
      </c>
      <c r="B394" s="6">
        <v>45254</v>
      </c>
      <c r="C394" t="s">
        <v>2255</v>
      </c>
      <c r="D394" t="s">
        <v>2263</v>
      </c>
      <c r="E394" t="s">
        <v>19</v>
      </c>
      <c r="F394" t="s">
        <v>34</v>
      </c>
      <c r="G394">
        <v>10724</v>
      </c>
      <c r="H394">
        <v>1148.6600000000001</v>
      </c>
      <c r="I394">
        <v>9</v>
      </c>
      <c r="J394" t="s">
        <v>10</v>
      </c>
      <c r="K394" s="8" t="s">
        <v>17</v>
      </c>
      <c r="L394" s="11">
        <f t="shared" si="32"/>
        <v>0.1071111525550168</v>
      </c>
      <c r="M394" s="16">
        <f t="shared" si="33"/>
        <v>0</v>
      </c>
      <c r="N394" s="16">
        <f t="shared" si="34"/>
        <v>0</v>
      </c>
      <c r="O394" s="7" t="str">
        <f t="shared" si="30"/>
        <v>Nov</v>
      </c>
      <c r="P394" t="str">
        <f t="shared" si="31"/>
        <v>2023</v>
      </c>
    </row>
    <row r="395" spans="1:16" x14ac:dyDescent="0.3">
      <c r="A395" t="s">
        <v>427</v>
      </c>
      <c r="B395" s="6">
        <v>45400</v>
      </c>
      <c r="C395" t="s">
        <v>2257</v>
      </c>
      <c r="D395" t="s">
        <v>2265</v>
      </c>
      <c r="E395" t="s">
        <v>14</v>
      </c>
      <c r="F395" t="s">
        <v>38</v>
      </c>
      <c r="G395">
        <v>21183</v>
      </c>
      <c r="H395">
        <v>6098.37</v>
      </c>
      <c r="I395">
        <v>7</v>
      </c>
      <c r="J395" t="s">
        <v>10</v>
      </c>
      <c r="K395" s="8" t="s">
        <v>27</v>
      </c>
      <c r="L395" s="11">
        <f t="shared" si="32"/>
        <v>0.28788981730633056</v>
      </c>
      <c r="M395" s="16">
        <f t="shared" si="33"/>
        <v>21183</v>
      </c>
      <c r="N395" s="16">
        <f t="shared" si="34"/>
        <v>0</v>
      </c>
      <c r="O395" s="7" t="str">
        <f t="shared" si="30"/>
        <v>Apr</v>
      </c>
      <c r="P395" t="str">
        <f t="shared" si="31"/>
        <v>2024</v>
      </c>
    </row>
    <row r="396" spans="1:16" x14ac:dyDescent="0.3">
      <c r="A396" t="s">
        <v>428</v>
      </c>
      <c r="B396" s="6">
        <v>45587</v>
      </c>
      <c r="C396" t="s">
        <v>2259</v>
      </c>
      <c r="D396" t="s">
        <v>2267</v>
      </c>
      <c r="E396" t="s">
        <v>19</v>
      </c>
      <c r="F396" t="s">
        <v>22</v>
      </c>
      <c r="G396">
        <v>42729</v>
      </c>
      <c r="H396">
        <v>3442.68</v>
      </c>
      <c r="I396">
        <v>7</v>
      </c>
      <c r="J396" t="s">
        <v>35</v>
      </c>
      <c r="K396" s="8" t="s">
        <v>17</v>
      </c>
      <c r="L396" s="11">
        <f t="shared" si="32"/>
        <v>8.0570104612792251E-2</v>
      </c>
      <c r="M396" s="16">
        <f t="shared" si="33"/>
        <v>0</v>
      </c>
      <c r="N396" s="16">
        <f t="shared" si="34"/>
        <v>0</v>
      </c>
      <c r="O396" s="7" t="str">
        <f t="shared" si="30"/>
        <v>Oct</v>
      </c>
      <c r="P396" t="str">
        <f t="shared" si="31"/>
        <v>2024</v>
      </c>
    </row>
    <row r="397" spans="1:16" x14ac:dyDescent="0.3">
      <c r="A397" t="s">
        <v>429</v>
      </c>
      <c r="B397" s="6">
        <v>45233</v>
      </c>
      <c r="C397" t="s">
        <v>2259</v>
      </c>
      <c r="D397" t="s">
        <v>2266</v>
      </c>
      <c r="E397" t="s">
        <v>19</v>
      </c>
      <c r="F397" t="s">
        <v>22</v>
      </c>
      <c r="G397">
        <v>41594</v>
      </c>
      <c r="H397">
        <v>4230.95</v>
      </c>
      <c r="I397">
        <v>5</v>
      </c>
      <c r="J397" t="s">
        <v>16</v>
      </c>
      <c r="K397" s="8" t="s">
        <v>11</v>
      </c>
      <c r="L397" s="11">
        <f t="shared" si="32"/>
        <v>0.10172020002885031</v>
      </c>
      <c r="M397" s="16">
        <f t="shared" si="33"/>
        <v>0</v>
      </c>
      <c r="N397" s="16">
        <f t="shared" si="34"/>
        <v>0</v>
      </c>
      <c r="O397" s="7" t="str">
        <f t="shared" si="30"/>
        <v>Nov</v>
      </c>
      <c r="P397" t="str">
        <f t="shared" si="31"/>
        <v>2023</v>
      </c>
    </row>
    <row r="398" spans="1:16" x14ac:dyDescent="0.3">
      <c r="A398" t="s">
        <v>430</v>
      </c>
      <c r="B398" s="6">
        <v>45637</v>
      </c>
      <c r="C398" t="s">
        <v>2255</v>
      </c>
      <c r="D398" t="s">
        <v>2262</v>
      </c>
      <c r="E398" t="s">
        <v>14</v>
      </c>
      <c r="F398" t="s">
        <v>51</v>
      </c>
      <c r="G398">
        <v>9303</v>
      </c>
      <c r="H398">
        <v>278.39999999999998</v>
      </c>
      <c r="I398">
        <v>9</v>
      </c>
      <c r="J398" t="s">
        <v>35</v>
      </c>
      <c r="K398" s="8" t="s">
        <v>36</v>
      </c>
      <c r="L398" s="11">
        <f t="shared" si="32"/>
        <v>2.9925830377297645E-2</v>
      </c>
      <c r="M398" s="16">
        <f t="shared" si="33"/>
        <v>9303</v>
      </c>
      <c r="N398" s="16">
        <f t="shared" si="34"/>
        <v>0</v>
      </c>
      <c r="O398" s="7" t="str">
        <f t="shared" si="30"/>
        <v>Dec</v>
      </c>
      <c r="P398" t="str">
        <f t="shared" si="31"/>
        <v>2024</v>
      </c>
    </row>
    <row r="399" spans="1:16" x14ac:dyDescent="0.3">
      <c r="A399" t="s">
        <v>431</v>
      </c>
      <c r="B399" s="6">
        <v>44939</v>
      </c>
      <c r="C399" t="s">
        <v>2259</v>
      </c>
      <c r="D399" t="s">
        <v>2267</v>
      </c>
      <c r="E399" t="s">
        <v>8</v>
      </c>
      <c r="F399" t="s">
        <v>9</v>
      </c>
      <c r="G399">
        <v>22420</v>
      </c>
      <c r="H399">
        <v>-3040.53</v>
      </c>
      <c r="I399">
        <v>9</v>
      </c>
      <c r="J399" t="s">
        <v>10</v>
      </c>
      <c r="K399" s="8" t="s">
        <v>11</v>
      </c>
      <c r="L399" s="11">
        <f t="shared" si="32"/>
        <v>-0.13561685994647638</v>
      </c>
      <c r="M399" s="16">
        <f t="shared" si="33"/>
        <v>0</v>
      </c>
      <c r="N399" s="16">
        <f t="shared" si="34"/>
        <v>1</v>
      </c>
      <c r="O399" s="7" t="str">
        <f t="shared" si="30"/>
        <v>Jan</v>
      </c>
      <c r="P399" t="str">
        <f t="shared" si="31"/>
        <v>2023</v>
      </c>
    </row>
    <row r="400" spans="1:16" x14ac:dyDescent="0.3">
      <c r="A400" t="s">
        <v>432</v>
      </c>
      <c r="B400" s="6">
        <v>45186</v>
      </c>
      <c r="C400" t="s">
        <v>2257</v>
      </c>
      <c r="D400" t="s">
        <v>2264</v>
      </c>
      <c r="E400" t="s">
        <v>8</v>
      </c>
      <c r="F400" t="s">
        <v>31</v>
      </c>
      <c r="G400">
        <v>25041</v>
      </c>
      <c r="H400">
        <v>8148.47</v>
      </c>
      <c r="I400">
        <v>5</v>
      </c>
      <c r="J400" t="s">
        <v>10</v>
      </c>
      <c r="K400" s="8" t="s">
        <v>17</v>
      </c>
      <c r="L400" s="11">
        <f t="shared" si="32"/>
        <v>0.32540513557765266</v>
      </c>
      <c r="M400" s="16">
        <f t="shared" si="33"/>
        <v>0</v>
      </c>
      <c r="N400" s="16">
        <f t="shared" si="34"/>
        <v>0</v>
      </c>
      <c r="O400" s="7" t="str">
        <f t="shared" si="30"/>
        <v>Sep</v>
      </c>
      <c r="P400" t="str">
        <f t="shared" si="31"/>
        <v>2023</v>
      </c>
    </row>
    <row r="401" spans="1:16" x14ac:dyDescent="0.3">
      <c r="A401" t="s">
        <v>433</v>
      </c>
      <c r="B401" s="6">
        <v>45037</v>
      </c>
      <c r="C401" t="s">
        <v>2256</v>
      </c>
      <c r="D401" t="s">
        <v>2268</v>
      </c>
      <c r="E401" t="s">
        <v>25</v>
      </c>
      <c r="F401" t="s">
        <v>26</v>
      </c>
      <c r="G401">
        <v>29265</v>
      </c>
      <c r="H401">
        <v>4579.5600000000004</v>
      </c>
      <c r="I401">
        <v>6</v>
      </c>
      <c r="J401" t="s">
        <v>10</v>
      </c>
      <c r="K401" s="8" t="s">
        <v>36</v>
      </c>
      <c r="L401" s="11">
        <f t="shared" si="32"/>
        <v>0.15648590466427476</v>
      </c>
      <c r="M401" s="16">
        <f t="shared" si="33"/>
        <v>0</v>
      </c>
      <c r="N401" s="16">
        <f t="shared" si="34"/>
        <v>0</v>
      </c>
      <c r="O401" s="7" t="str">
        <f t="shared" si="30"/>
        <v>Apr</v>
      </c>
      <c r="P401" t="str">
        <f t="shared" si="31"/>
        <v>2023</v>
      </c>
    </row>
    <row r="402" spans="1:16" x14ac:dyDescent="0.3">
      <c r="A402" t="s">
        <v>434</v>
      </c>
      <c r="B402" s="6">
        <v>45473</v>
      </c>
      <c r="C402" t="s">
        <v>2257</v>
      </c>
      <c r="D402" t="s">
        <v>2265</v>
      </c>
      <c r="E402" t="s">
        <v>8</v>
      </c>
      <c r="F402" t="s">
        <v>29</v>
      </c>
      <c r="G402">
        <v>4851</v>
      </c>
      <c r="H402">
        <v>-159.9</v>
      </c>
      <c r="I402">
        <v>4</v>
      </c>
      <c r="J402" t="s">
        <v>10</v>
      </c>
      <c r="K402" s="8" t="s">
        <v>11</v>
      </c>
      <c r="L402" s="11">
        <f t="shared" si="32"/>
        <v>-3.2962275819418678E-2</v>
      </c>
      <c r="M402" s="16">
        <f t="shared" si="33"/>
        <v>0</v>
      </c>
      <c r="N402" s="16">
        <f t="shared" si="34"/>
        <v>1</v>
      </c>
      <c r="O402" s="7" t="str">
        <f t="shared" si="30"/>
        <v>Jun</v>
      </c>
      <c r="P402" t="str">
        <f t="shared" si="31"/>
        <v>2024</v>
      </c>
    </row>
    <row r="403" spans="1:16" x14ac:dyDescent="0.3">
      <c r="A403" t="s">
        <v>435</v>
      </c>
      <c r="B403" s="6">
        <v>45585</v>
      </c>
      <c r="C403" t="s">
        <v>2256</v>
      </c>
      <c r="D403" t="s">
        <v>2268</v>
      </c>
      <c r="E403" t="s">
        <v>14</v>
      </c>
      <c r="F403" t="s">
        <v>15</v>
      </c>
      <c r="G403">
        <v>45351</v>
      </c>
      <c r="H403">
        <v>-1757.24</v>
      </c>
      <c r="I403">
        <v>9</v>
      </c>
      <c r="J403" t="s">
        <v>10</v>
      </c>
      <c r="K403" s="8" t="s">
        <v>11</v>
      </c>
      <c r="L403" s="11">
        <f t="shared" si="32"/>
        <v>-3.874754691186523E-2</v>
      </c>
      <c r="M403" s="16">
        <f t="shared" si="33"/>
        <v>45351</v>
      </c>
      <c r="N403" s="16">
        <f t="shared" si="34"/>
        <v>1</v>
      </c>
      <c r="O403" s="7" t="str">
        <f t="shared" si="30"/>
        <v>Oct</v>
      </c>
      <c r="P403" t="str">
        <f t="shared" si="31"/>
        <v>2024</v>
      </c>
    </row>
    <row r="404" spans="1:16" x14ac:dyDescent="0.3">
      <c r="A404" t="s">
        <v>436</v>
      </c>
      <c r="B404" s="6">
        <v>45381</v>
      </c>
      <c r="C404" t="s">
        <v>2255</v>
      </c>
      <c r="D404" t="s">
        <v>2263</v>
      </c>
      <c r="E404" t="s">
        <v>14</v>
      </c>
      <c r="F404" t="s">
        <v>15</v>
      </c>
      <c r="G404">
        <v>47459</v>
      </c>
      <c r="H404">
        <v>-3213.57</v>
      </c>
      <c r="I404">
        <v>2</v>
      </c>
      <c r="J404" t="s">
        <v>35</v>
      </c>
      <c r="K404" s="8" t="s">
        <v>36</v>
      </c>
      <c r="L404" s="11">
        <f t="shared" si="32"/>
        <v>-6.7712551886891847E-2</v>
      </c>
      <c r="M404" s="16">
        <f t="shared" si="33"/>
        <v>47459</v>
      </c>
      <c r="N404" s="16">
        <f t="shared" si="34"/>
        <v>1</v>
      </c>
      <c r="O404" s="7" t="str">
        <f t="shared" si="30"/>
        <v>Mar</v>
      </c>
      <c r="P404" t="str">
        <f t="shared" si="31"/>
        <v>2024</v>
      </c>
    </row>
    <row r="405" spans="1:16" x14ac:dyDescent="0.3">
      <c r="A405" t="s">
        <v>437</v>
      </c>
      <c r="B405" s="6">
        <v>45113</v>
      </c>
      <c r="C405" t="s">
        <v>2259</v>
      </c>
      <c r="D405" t="s">
        <v>2267</v>
      </c>
      <c r="E405" t="s">
        <v>19</v>
      </c>
      <c r="F405" t="s">
        <v>20</v>
      </c>
      <c r="G405">
        <v>8027</v>
      </c>
      <c r="H405">
        <v>942.12</v>
      </c>
      <c r="I405">
        <v>10</v>
      </c>
      <c r="J405" t="s">
        <v>16</v>
      </c>
      <c r="K405" s="8" t="s">
        <v>11</v>
      </c>
      <c r="L405" s="11">
        <f t="shared" si="32"/>
        <v>0.11736888002989909</v>
      </c>
      <c r="M405" s="16">
        <f t="shared" si="33"/>
        <v>0</v>
      </c>
      <c r="N405" s="16">
        <f t="shared" si="34"/>
        <v>0</v>
      </c>
      <c r="O405" s="7" t="str">
        <f t="shared" si="30"/>
        <v>Jul</v>
      </c>
      <c r="P405" t="str">
        <f t="shared" si="31"/>
        <v>2023</v>
      </c>
    </row>
    <row r="406" spans="1:16" x14ac:dyDescent="0.3">
      <c r="A406" t="s">
        <v>438</v>
      </c>
      <c r="B406" s="6">
        <v>45066</v>
      </c>
      <c r="C406" t="s">
        <v>2256</v>
      </c>
      <c r="D406" t="s">
        <v>2269</v>
      </c>
      <c r="E406" t="s">
        <v>14</v>
      </c>
      <c r="F406" t="s">
        <v>15</v>
      </c>
      <c r="G406">
        <v>10210</v>
      </c>
      <c r="H406">
        <v>1555.56</v>
      </c>
      <c r="I406">
        <v>10</v>
      </c>
      <c r="J406" t="s">
        <v>16</v>
      </c>
      <c r="K406" s="8" t="s">
        <v>36</v>
      </c>
      <c r="L406" s="11">
        <f t="shared" si="32"/>
        <v>0.15235651322233104</v>
      </c>
      <c r="M406" s="16">
        <f t="shared" si="33"/>
        <v>10210</v>
      </c>
      <c r="N406" s="16">
        <f t="shared" si="34"/>
        <v>0</v>
      </c>
      <c r="O406" s="7" t="str">
        <f t="shared" si="30"/>
        <v>May</v>
      </c>
      <c r="P406" t="str">
        <f t="shared" si="31"/>
        <v>2023</v>
      </c>
    </row>
    <row r="407" spans="1:16" x14ac:dyDescent="0.3">
      <c r="A407" t="s">
        <v>439</v>
      </c>
      <c r="B407" s="6">
        <v>45055</v>
      </c>
      <c r="C407" t="s">
        <v>2259</v>
      </c>
      <c r="D407" t="s">
        <v>2267</v>
      </c>
      <c r="E407" t="s">
        <v>14</v>
      </c>
      <c r="F407" t="s">
        <v>38</v>
      </c>
      <c r="G407">
        <v>8020</v>
      </c>
      <c r="H407">
        <v>1287.2</v>
      </c>
      <c r="I407">
        <v>3</v>
      </c>
      <c r="J407" t="s">
        <v>35</v>
      </c>
      <c r="K407" s="8" t="s">
        <v>11</v>
      </c>
      <c r="L407" s="11">
        <f t="shared" si="32"/>
        <v>0.16049875311720699</v>
      </c>
      <c r="M407" s="16">
        <f t="shared" si="33"/>
        <v>8020</v>
      </c>
      <c r="N407" s="16">
        <f t="shared" si="34"/>
        <v>0</v>
      </c>
      <c r="O407" s="7" t="str">
        <f t="shared" si="30"/>
        <v>May</v>
      </c>
      <c r="P407" t="str">
        <f t="shared" si="31"/>
        <v>2023</v>
      </c>
    </row>
    <row r="408" spans="1:16" x14ac:dyDescent="0.3">
      <c r="A408" t="s">
        <v>440</v>
      </c>
      <c r="B408" s="6">
        <v>45425</v>
      </c>
      <c r="C408" t="s">
        <v>2256</v>
      </c>
      <c r="D408" t="s">
        <v>2269</v>
      </c>
      <c r="E408" t="s">
        <v>14</v>
      </c>
      <c r="F408" t="s">
        <v>38</v>
      </c>
      <c r="G408">
        <v>247</v>
      </c>
      <c r="H408">
        <v>73.89</v>
      </c>
      <c r="I408">
        <v>6</v>
      </c>
      <c r="J408" t="s">
        <v>35</v>
      </c>
      <c r="K408" s="8" t="s">
        <v>36</v>
      </c>
      <c r="L408" s="11">
        <f t="shared" si="32"/>
        <v>0.2991497975708502</v>
      </c>
      <c r="M408" s="16">
        <f t="shared" si="33"/>
        <v>247</v>
      </c>
      <c r="N408" s="16">
        <f t="shared" si="34"/>
        <v>0</v>
      </c>
      <c r="O408" s="7" t="str">
        <f t="shared" si="30"/>
        <v>May</v>
      </c>
      <c r="P408" t="str">
        <f t="shared" si="31"/>
        <v>2024</v>
      </c>
    </row>
    <row r="409" spans="1:16" x14ac:dyDescent="0.3">
      <c r="A409" t="s">
        <v>441</v>
      </c>
      <c r="B409" s="6">
        <v>45064</v>
      </c>
      <c r="C409" t="s">
        <v>2259</v>
      </c>
      <c r="D409" t="s">
        <v>2266</v>
      </c>
      <c r="E409" t="s">
        <v>19</v>
      </c>
      <c r="F409" t="s">
        <v>34</v>
      </c>
      <c r="G409">
        <v>3731</v>
      </c>
      <c r="H409">
        <v>1286.1199999999999</v>
      </c>
      <c r="I409">
        <v>1</v>
      </c>
      <c r="J409" t="s">
        <v>16</v>
      </c>
      <c r="K409" s="8" t="s">
        <v>17</v>
      </c>
      <c r="L409" s="11">
        <f t="shared" si="32"/>
        <v>0.34471187349236126</v>
      </c>
      <c r="M409" s="16">
        <f t="shared" si="33"/>
        <v>0</v>
      </c>
      <c r="N409" s="16">
        <f t="shared" si="34"/>
        <v>0</v>
      </c>
      <c r="O409" s="7" t="str">
        <f t="shared" si="30"/>
        <v>May</v>
      </c>
      <c r="P409" t="str">
        <f t="shared" si="31"/>
        <v>2023</v>
      </c>
    </row>
    <row r="410" spans="1:16" x14ac:dyDescent="0.3">
      <c r="A410" t="s">
        <v>442</v>
      </c>
      <c r="B410" s="6">
        <v>45602</v>
      </c>
      <c r="C410" t="s">
        <v>2258</v>
      </c>
      <c r="D410" t="s">
        <v>2270</v>
      </c>
      <c r="E410" t="s">
        <v>8</v>
      </c>
      <c r="F410" t="s">
        <v>31</v>
      </c>
      <c r="G410">
        <v>30689</v>
      </c>
      <c r="H410">
        <v>-1.3</v>
      </c>
      <c r="I410">
        <v>6</v>
      </c>
      <c r="J410" t="s">
        <v>10</v>
      </c>
      <c r="K410" s="8" t="s">
        <v>11</v>
      </c>
      <c r="L410" s="11">
        <f t="shared" si="32"/>
        <v>-4.2360454886115545E-5</v>
      </c>
      <c r="M410" s="16">
        <f t="shared" si="33"/>
        <v>0</v>
      </c>
      <c r="N410" s="16">
        <f t="shared" si="34"/>
        <v>1</v>
      </c>
      <c r="O410" s="7" t="str">
        <f t="shared" si="30"/>
        <v>Nov</v>
      </c>
      <c r="P410" t="str">
        <f t="shared" si="31"/>
        <v>2024</v>
      </c>
    </row>
    <row r="411" spans="1:16" x14ac:dyDescent="0.3">
      <c r="A411" t="s">
        <v>443</v>
      </c>
      <c r="B411" s="6">
        <v>45625</v>
      </c>
      <c r="C411" t="s">
        <v>2255</v>
      </c>
      <c r="D411" t="s">
        <v>2262</v>
      </c>
      <c r="E411" t="s">
        <v>19</v>
      </c>
      <c r="F411" t="s">
        <v>20</v>
      </c>
      <c r="G411">
        <v>19632</v>
      </c>
      <c r="H411">
        <v>-2715.27</v>
      </c>
      <c r="I411">
        <v>6</v>
      </c>
      <c r="J411" t="s">
        <v>10</v>
      </c>
      <c r="K411" s="8" t="s">
        <v>17</v>
      </c>
      <c r="L411" s="11">
        <f t="shared" si="32"/>
        <v>-0.13830837408312957</v>
      </c>
      <c r="M411" s="16">
        <f t="shared" si="33"/>
        <v>0</v>
      </c>
      <c r="N411" s="16">
        <f t="shared" si="34"/>
        <v>1</v>
      </c>
      <c r="O411" s="7" t="str">
        <f t="shared" si="30"/>
        <v>Nov</v>
      </c>
      <c r="P411" t="str">
        <f t="shared" si="31"/>
        <v>2024</v>
      </c>
    </row>
    <row r="412" spans="1:16" x14ac:dyDescent="0.3">
      <c r="A412" t="s">
        <v>444</v>
      </c>
      <c r="B412" s="6">
        <v>45467</v>
      </c>
      <c r="C412" t="s">
        <v>2258</v>
      </c>
      <c r="D412" t="s">
        <v>2270</v>
      </c>
      <c r="E412" t="s">
        <v>25</v>
      </c>
      <c r="F412" t="s">
        <v>46</v>
      </c>
      <c r="G412">
        <v>2162</v>
      </c>
      <c r="H412">
        <v>-271.89999999999998</v>
      </c>
      <c r="I412">
        <v>2</v>
      </c>
      <c r="J412" t="s">
        <v>35</v>
      </c>
      <c r="K412" s="8" t="s">
        <v>27</v>
      </c>
      <c r="L412" s="11">
        <f t="shared" si="32"/>
        <v>-0.12576318223866789</v>
      </c>
      <c r="M412" s="16">
        <f t="shared" si="33"/>
        <v>0</v>
      </c>
      <c r="N412" s="16">
        <f t="shared" si="34"/>
        <v>1</v>
      </c>
      <c r="O412" s="7" t="str">
        <f t="shared" si="30"/>
        <v>Jun</v>
      </c>
      <c r="P412" t="str">
        <f t="shared" si="31"/>
        <v>2024</v>
      </c>
    </row>
    <row r="413" spans="1:16" x14ac:dyDescent="0.3">
      <c r="A413" t="s">
        <v>445</v>
      </c>
      <c r="B413" s="6">
        <v>45440</v>
      </c>
      <c r="C413" t="s">
        <v>2257</v>
      </c>
      <c r="D413" t="s">
        <v>2265</v>
      </c>
      <c r="E413" t="s">
        <v>25</v>
      </c>
      <c r="F413" t="s">
        <v>46</v>
      </c>
      <c r="G413">
        <v>10576</v>
      </c>
      <c r="H413">
        <v>1344.84</v>
      </c>
      <c r="I413">
        <v>6</v>
      </c>
      <c r="J413" t="s">
        <v>35</v>
      </c>
      <c r="K413" s="8" t="s">
        <v>27</v>
      </c>
      <c r="L413" s="11">
        <f t="shared" si="32"/>
        <v>0.12715960665658094</v>
      </c>
      <c r="M413" s="16">
        <f t="shared" si="33"/>
        <v>0</v>
      </c>
      <c r="N413" s="16">
        <f t="shared" si="34"/>
        <v>0</v>
      </c>
      <c r="O413" s="7" t="str">
        <f t="shared" si="30"/>
        <v>May</v>
      </c>
      <c r="P413" t="str">
        <f t="shared" si="31"/>
        <v>2024</v>
      </c>
    </row>
    <row r="414" spans="1:16" x14ac:dyDescent="0.3">
      <c r="A414" t="s">
        <v>446</v>
      </c>
      <c r="B414" s="6">
        <v>45445</v>
      </c>
      <c r="C414" t="s">
        <v>2259</v>
      </c>
      <c r="D414" t="s">
        <v>2267</v>
      </c>
      <c r="E414" t="s">
        <v>8</v>
      </c>
      <c r="F414" t="s">
        <v>9</v>
      </c>
      <c r="G414">
        <v>642</v>
      </c>
      <c r="H414">
        <v>15.82</v>
      </c>
      <c r="I414">
        <v>6</v>
      </c>
      <c r="J414" t="s">
        <v>16</v>
      </c>
      <c r="K414" s="8" t="s">
        <v>36</v>
      </c>
      <c r="L414" s="11">
        <f t="shared" si="32"/>
        <v>2.4641744548286604E-2</v>
      </c>
      <c r="M414" s="16">
        <f t="shared" si="33"/>
        <v>0</v>
      </c>
      <c r="N414" s="16">
        <f t="shared" si="34"/>
        <v>0</v>
      </c>
      <c r="O414" s="7" t="str">
        <f t="shared" si="30"/>
        <v>Jun</v>
      </c>
      <c r="P414" t="str">
        <f t="shared" si="31"/>
        <v>2024</v>
      </c>
    </row>
    <row r="415" spans="1:16" x14ac:dyDescent="0.3">
      <c r="A415" t="s">
        <v>447</v>
      </c>
      <c r="B415" s="6">
        <v>45129</v>
      </c>
      <c r="C415" t="s">
        <v>2259</v>
      </c>
      <c r="D415" t="s">
        <v>2267</v>
      </c>
      <c r="E415" t="s">
        <v>14</v>
      </c>
      <c r="F415" t="s">
        <v>51</v>
      </c>
      <c r="G415">
        <v>23933</v>
      </c>
      <c r="H415">
        <v>2469.79</v>
      </c>
      <c r="I415">
        <v>1</v>
      </c>
      <c r="J415" t="s">
        <v>16</v>
      </c>
      <c r="K415" s="8" t="s">
        <v>11</v>
      </c>
      <c r="L415" s="11">
        <f t="shared" si="32"/>
        <v>0.10319600551539715</v>
      </c>
      <c r="M415" s="16">
        <f t="shared" si="33"/>
        <v>23933</v>
      </c>
      <c r="N415" s="16">
        <f t="shared" si="34"/>
        <v>0</v>
      </c>
      <c r="O415" s="7" t="str">
        <f t="shared" si="30"/>
        <v>Jul</v>
      </c>
      <c r="P415" t="str">
        <f t="shared" si="31"/>
        <v>2023</v>
      </c>
    </row>
    <row r="416" spans="1:16" x14ac:dyDescent="0.3">
      <c r="A416" t="s">
        <v>448</v>
      </c>
      <c r="B416" s="6">
        <v>45080</v>
      </c>
      <c r="C416" t="s">
        <v>2255</v>
      </c>
      <c r="D416" t="s">
        <v>2263</v>
      </c>
      <c r="E416" t="s">
        <v>8</v>
      </c>
      <c r="F416" t="s">
        <v>9</v>
      </c>
      <c r="G416">
        <v>30248</v>
      </c>
      <c r="H416">
        <v>-5341.77</v>
      </c>
      <c r="I416">
        <v>4</v>
      </c>
      <c r="J416" t="s">
        <v>35</v>
      </c>
      <c r="K416" s="8" t="s">
        <v>17</v>
      </c>
      <c r="L416" s="11">
        <f t="shared" si="32"/>
        <v>-0.17659911399100769</v>
      </c>
      <c r="M416" s="16">
        <f t="shared" si="33"/>
        <v>0</v>
      </c>
      <c r="N416" s="16">
        <f t="shared" si="34"/>
        <v>1</v>
      </c>
      <c r="O416" s="7" t="str">
        <f t="shared" si="30"/>
        <v>Jun</v>
      </c>
      <c r="P416" t="str">
        <f t="shared" si="31"/>
        <v>2023</v>
      </c>
    </row>
    <row r="417" spans="1:16" x14ac:dyDescent="0.3">
      <c r="A417" t="s">
        <v>449</v>
      </c>
      <c r="B417" s="6">
        <v>45293</v>
      </c>
      <c r="C417" t="s">
        <v>2255</v>
      </c>
      <c r="D417" t="s">
        <v>2263</v>
      </c>
      <c r="E417" t="s">
        <v>19</v>
      </c>
      <c r="F417" t="s">
        <v>20</v>
      </c>
      <c r="G417">
        <v>28897</v>
      </c>
      <c r="H417">
        <v>5284.88</v>
      </c>
      <c r="I417">
        <v>9</v>
      </c>
      <c r="J417" t="s">
        <v>10</v>
      </c>
      <c r="K417" s="8" t="s">
        <v>11</v>
      </c>
      <c r="L417" s="11">
        <f t="shared" si="32"/>
        <v>0.18288680485863584</v>
      </c>
      <c r="M417" s="16">
        <f t="shared" si="33"/>
        <v>0</v>
      </c>
      <c r="N417" s="16">
        <f t="shared" si="34"/>
        <v>0</v>
      </c>
      <c r="O417" s="7" t="str">
        <f t="shared" si="30"/>
        <v>Jan</v>
      </c>
      <c r="P417" t="str">
        <f t="shared" si="31"/>
        <v>2024</v>
      </c>
    </row>
    <row r="418" spans="1:16" x14ac:dyDescent="0.3">
      <c r="A418" t="s">
        <v>450</v>
      </c>
      <c r="B418" s="6">
        <v>45007</v>
      </c>
      <c r="C418" t="s">
        <v>2258</v>
      </c>
      <c r="D418" t="s">
        <v>2270</v>
      </c>
      <c r="E418" t="s">
        <v>25</v>
      </c>
      <c r="F418" t="s">
        <v>46</v>
      </c>
      <c r="G418">
        <v>26465</v>
      </c>
      <c r="H418">
        <v>3354.85</v>
      </c>
      <c r="I418">
        <v>4</v>
      </c>
      <c r="J418" t="s">
        <v>10</v>
      </c>
      <c r="K418" s="8" t="s">
        <v>17</v>
      </c>
      <c r="L418" s="11">
        <f t="shared" si="32"/>
        <v>0.12676553939164933</v>
      </c>
      <c r="M418" s="16">
        <f t="shared" si="33"/>
        <v>0</v>
      </c>
      <c r="N418" s="16">
        <f t="shared" si="34"/>
        <v>0</v>
      </c>
      <c r="O418" s="7" t="str">
        <f t="shared" si="30"/>
        <v>Mar</v>
      </c>
      <c r="P418" t="str">
        <f t="shared" si="31"/>
        <v>2023</v>
      </c>
    </row>
    <row r="419" spans="1:16" x14ac:dyDescent="0.3">
      <c r="A419" t="s">
        <v>451</v>
      </c>
      <c r="B419" s="6">
        <v>45594</v>
      </c>
      <c r="C419" t="s">
        <v>2257</v>
      </c>
      <c r="D419" t="s">
        <v>2264</v>
      </c>
      <c r="E419" t="s">
        <v>25</v>
      </c>
      <c r="F419" t="s">
        <v>53</v>
      </c>
      <c r="G419">
        <v>21879</v>
      </c>
      <c r="H419">
        <v>7055.56</v>
      </c>
      <c r="I419">
        <v>10</v>
      </c>
      <c r="J419" t="s">
        <v>10</v>
      </c>
      <c r="K419" s="8" t="s">
        <v>36</v>
      </c>
      <c r="L419" s="11">
        <f t="shared" si="32"/>
        <v>0.32248091777503546</v>
      </c>
      <c r="M419" s="16">
        <f t="shared" si="33"/>
        <v>0</v>
      </c>
      <c r="N419" s="16">
        <f t="shared" si="34"/>
        <v>0</v>
      </c>
      <c r="O419" s="7" t="str">
        <f t="shared" si="30"/>
        <v>Oct</v>
      </c>
      <c r="P419" t="str">
        <f t="shared" si="31"/>
        <v>2024</v>
      </c>
    </row>
    <row r="420" spans="1:16" x14ac:dyDescent="0.3">
      <c r="A420" t="s">
        <v>452</v>
      </c>
      <c r="B420" s="6">
        <v>45581</v>
      </c>
      <c r="C420" t="s">
        <v>2256</v>
      </c>
      <c r="D420" t="s">
        <v>2268</v>
      </c>
      <c r="E420" t="s">
        <v>19</v>
      </c>
      <c r="F420" t="s">
        <v>34</v>
      </c>
      <c r="G420">
        <v>6413</v>
      </c>
      <c r="H420">
        <v>540.58000000000004</v>
      </c>
      <c r="I420">
        <v>8</v>
      </c>
      <c r="J420" t="s">
        <v>16</v>
      </c>
      <c r="K420" s="8" t="s">
        <v>17</v>
      </c>
      <c r="L420" s="11">
        <f t="shared" si="32"/>
        <v>8.4294401995945747E-2</v>
      </c>
      <c r="M420" s="16">
        <f t="shared" si="33"/>
        <v>0</v>
      </c>
      <c r="N420" s="16">
        <f t="shared" si="34"/>
        <v>0</v>
      </c>
      <c r="O420" s="7" t="str">
        <f t="shared" si="30"/>
        <v>Oct</v>
      </c>
      <c r="P420" t="str">
        <f t="shared" si="31"/>
        <v>2024</v>
      </c>
    </row>
    <row r="421" spans="1:16" x14ac:dyDescent="0.3">
      <c r="A421" t="s">
        <v>453</v>
      </c>
      <c r="B421" s="6">
        <v>45178</v>
      </c>
      <c r="C421" t="s">
        <v>2257</v>
      </c>
      <c r="D421" t="s">
        <v>2265</v>
      </c>
      <c r="E421" t="s">
        <v>25</v>
      </c>
      <c r="F421" t="s">
        <v>53</v>
      </c>
      <c r="G421">
        <v>41897</v>
      </c>
      <c r="H421">
        <v>-6498.66</v>
      </c>
      <c r="I421">
        <v>4</v>
      </c>
      <c r="J421" t="s">
        <v>16</v>
      </c>
      <c r="K421" s="8" t="s">
        <v>27</v>
      </c>
      <c r="L421" s="11">
        <f t="shared" si="32"/>
        <v>-0.155110389765377</v>
      </c>
      <c r="M421" s="16">
        <f t="shared" si="33"/>
        <v>0</v>
      </c>
      <c r="N421" s="16">
        <f t="shared" si="34"/>
        <v>1</v>
      </c>
      <c r="O421" s="7" t="str">
        <f t="shared" si="30"/>
        <v>Sep</v>
      </c>
      <c r="P421" t="str">
        <f t="shared" si="31"/>
        <v>2023</v>
      </c>
    </row>
    <row r="422" spans="1:16" x14ac:dyDescent="0.3">
      <c r="A422" t="s">
        <v>454</v>
      </c>
      <c r="B422" s="6">
        <v>45329</v>
      </c>
      <c r="C422" t="s">
        <v>2259</v>
      </c>
      <c r="D422" t="s">
        <v>2266</v>
      </c>
      <c r="E422" t="s">
        <v>8</v>
      </c>
      <c r="F422" t="s">
        <v>31</v>
      </c>
      <c r="G422">
        <v>35149</v>
      </c>
      <c r="H422">
        <v>3389.92</v>
      </c>
      <c r="I422">
        <v>2</v>
      </c>
      <c r="J422" t="s">
        <v>35</v>
      </c>
      <c r="K422" s="8" t="s">
        <v>17</v>
      </c>
      <c r="L422" s="11">
        <f t="shared" si="32"/>
        <v>9.6444280064866716E-2</v>
      </c>
      <c r="M422" s="16">
        <f t="shared" si="33"/>
        <v>0</v>
      </c>
      <c r="N422" s="16">
        <f t="shared" si="34"/>
        <v>0</v>
      </c>
      <c r="O422" s="7" t="str">
        <f t="shared" si="30"/>
        <v>Feb</v>
      </c>
      <c r="P422" t="str">
        <f t="shared" si="31"/>
        <v>2024</v>
      </c>
    </row>
    <row r="423" spans="1:16" x14ac:dyDescent="0.3">
      <c r="A423" t="s">
        <v>455</v>
      </c>
      <c r="B423" s="6">
        <v>45462</v>
      </c>
      <c r="C423" t="s">
        <v>2255</v>
      </c>
      <c r="D423" t="s">
        <v>2262</v>
      </c>
      <c r="E423" t="s">
        <v>25</v>
      </c>
      <c r="F423" t="s">
        <v>46</v>
      </c>
      <c r="G423">
        <v>6203</v>
      </c>
      <c r="H423">
        <v>1247</v>
      </c>
      <c r="I423">
        <v>4</v>
      </c>
      <c r="J423" t="s">
        <v>16</v>
      </c>
      <c r="K423" s="8" t="s">
        <v>36</v>
      </c>
      <c r="L423" s="11">
        <f t="shared" si="32"/>
        <v>0.20103175882637433</v>
      </c>
      <c r="M423" s="16">
        <f t="shared" si="33"/>
        <v>0</v>
      </c>
      <c r="N423" s="16">
        <f t="shared" si="34"/>
        <v>0</v>
      </c>
      <c r="O423" s="7" t="str">
        <f t="shared" si="30"/>
        <v>Jun</v>
      </c>
      <c r="P423" t="str">
        <f t="shared" si="31"/>
        <v>2024</v>
      </c>
    </row>
    <row r="424" spans="1:16" x14ac:dyDescent="0.3">
      <c r="A424" t="s">
        <v>456</v>
      </c>
      <c r="B424" s="6">
        <v>45450</v>
      </c>
      <c r="C424" t="s">
        <v>2259</v>
      </c>
      <c r="D424" t="s">
        <v>2266</v>
      </c>
      <c r="E424" t="s">
        <v>14</v>
      </c>
      <c r="F424" t="s">
        <v>38</v>
      </c>
      <c r="G424">
        <v>27502</v>
      </c>
      <c r="H424">
        <v>2728.94</v>
      </c>
      <c r="I424">
        <v>8</v>
      </c>
      <c r="J424" t="s">
        <v>35</v>
      </c>
      <c r="K424" s="8" t="s">
        <v>11</v>
      </c>
      <c r="L424" s="11">
        <f t="shared" si="32"/>
        <v>9.9226965311613707E-2</v>
      </c>
      <c r="M424" s="16">
        <f t="shared" si="33"/>
        <v>27502</v>
      </c>
      <c r="N424" s="16">
        <f t="shared" si="34"/>
        <v>0</v>
      </c>
      <c r="O424" s="7" t="str">
        <f t="shared" si="30"/>
        <v>Jun</v>
      </c>
      <c r="P424" t="str">
        <f t="shared" si="31"/>
        <v>2024</v>
      </c>
    </row>
    <row r="425" spans="1:16" x14ac:dyDescent="0.3">
      <c r="A425" t="s">
        <v>457</v>
      </c>
      <c r="B425" s="6">
        <v>44998</v>
      </c>
      <c r="C425" t="s">
        <v>2259</v>
      </c>
      <c r="D425" t="s">
        <v>2267</v>
      </c>
      <c r="E425" t="s">
        <v>25</v>
      </c>
      <c r="F425" t="s">
        <v>46</v>
      </c>
      <c r="G425">
        <v>14710</v>
      </c>
      <c r="H425">
        <v>1145.67</v>
      </c>
      <c r="I425">
        <v>1</v>
      </c>
      <c r="J425" t="s">
        <v>16</v>
      </c>
      <c r="K425" s="8" t="s">
        <v>36</v>
      </c>
      <c r="L425" s="11">
        <f t="shared" si="32"/>
        <v>7.78837525492862E-2</v>
      </c>
      <c r="M425" s="16">
        <f t="shared" si="33"/>
        <v>0</v>
      </c>
      <c r="N425" s="16">
        <f t="shared" si="34"/>
        <v>0</v>
      </c>
      <c r="O425" s="7" t="str">
        <f t="shared" si="30"/>
        <v>Mar</v>
      </c>
      <c r="P425" t="str">
        <f t="shared" si="31"/>
        <v>2023</v>
      </c>
    </row>
    <row r="426" spans="1:16" x14ac:dyDescent="0.3">
      <c r="A426" t="s">
        <v>458</v>
      </c>
      <c r="B426" s="6">
        <v>45022</v>
      </c>
      <c r="C426" t="s">
        <v>2255</v>
      </c>
      <c r="D426" t="s">
        <v>2263</v>
      </c>
      <c r="E426" t="s">
        <v>19</v>
      </c>
      <c r="F426" t="s">
        <v>20</v>
      </c>
      <c r="G426">
        <v>8068</v>
      </c>
      <c r="H426">
        <v>2113.06</v>
      </c>
      <c r="I426">
        <v>2</v>
      </c>
      <c r="J426" t="s">
        <v>16</v>
      </c>
      <c r="K426" s="8" t="s">
        <v>27</v>
      </c>
      <c r="L426" s="11">
        <f t="shared" si="32"/>
        <v>0.26190629647992064</v>
      </c>
      <c r="M426" s="16">
        <f t="shared" si="33"/>
        <v>0</v>
      </c>
      <c r="N426" s="16">
        <f t="shared" si="34"/>
        <v>0</v>
      </c>
      <c r="O426" s="7" t="str">
        <f t="shared" si="30"/>
        <v>Apr</v>
      </c>
      <c r="P426" t="str">
        <f t="shared" si="31"/>
        <v>2023</v>
      </c>
    </row>
    <row r="427" spans="1:16" x14ac:dyDescent="0.3">
      <c r="A427" t="s">
        <v>459</v>
      </c>
      <c r="B427" s="6">
        <v>45532</v>
      </c>
      <c r="C427" t="s">
        <v>2255</v>
      </c>
      <c r="D427" t="s">
        <v>2262</v>
      </c>
      <c r="E427" t="s">
        <v>8</v>
      </c>
      <c r="F427" t="s">
        <v>9</v>
      </c>
      <c r="G427">
        <v>49230</v>
      </c>
      <c r="H427">
        <v>15878.96</v>
      </c>
      <c r="I427">
        <v>5</v>
      </c>
      <c r="J427" t="s">
        <v>35</v>
      </c>
      <c r="K427" s="8" t="s">
        <v>36</v>
      </c>
      <c r="L427" s="11">
        <f t="shared" si="32"/>
        <v>0.32254641478773105</v>
      </c>
      <c r="M427" s="16">
        <f t="shared" si="33"/>
        <v>0</v>
      </c>
      <c r="N427" s="16">
        <f t="shared" si="34"/>
        <v>0</v>
      </c>
      <c r="O427" s="7" t="str">
        <f t="shared" si="30"/>
        <v>Aug</v>
      </c>
      <c r="P427" t="str">
        <f t="shared" si="31"/>
        <v>2024</v>
      </c>
    </row>
    <row r="428" spans="1:16" x14ac:dyDescent="0.3">
      <c r="A428" t="s">
        <v>460</v>
      </c>
      <c r="B428" s="6">
        <v>44983</v>
      </c>
      <c r="C428" t="s">
        <v>2255</v>
      </c>
      <c r="D428" t="s">
        <v>2263</v>
      </c>
      <c r="E428" t="s">
        <v>14</v>
      </c>
      <c r="F428" t="s">
        <v>15</v>
      </c>
      <c r="G428">
        <v>41686</v>
      </c>
      <c r="H428">
        <v>10199.700000000001</v>
      </c>
      <c r="I428">
        <v>3</v>
      </c>
      <c r="J428" t="s">
        <v>35</v>
      </c>
      <c r="K428" s="8" t="s">
        <v>17</v>
      </c>
      <c r="L428" s="11">
        <f t="shared" si="32"/>
        <v>0.24467926881926788</v>
      </c>
      <c r="M428" s="16">
        <f t="shared" si="33"/>
        <v>41686</v>
      </c>
      <c r="N428" s="16">
        <f t="shared" si="34"/>
        <v>0</v>
      </c>
      <c r="O428" s="7" t="str">
        <f t="shared" si="30"/>
        <v>Feb</v>
      </c>
      <c r="P428" t="str">
        <f t="shared" si="31"/>
        <v>2023</v>
      </c>
    </row>
    <row r="429" spans="1:16" x14ac:dyDescent="0.3">
      <c r="A429" t="s">
        <v>461</v>
      </c>
      <c r="B429" s="6">
        <v>45223</v>
      </c>
      <c r="C429" t="s">
        <v>2256</v>
      </c>
      <c r="D429" t="s">
        <v>2269</v>
      </c>
      <c r="E429" t="s">
        <v>8</v>
      </c>
      <c r="F429" t="s">
        <v>31</v>
      </c>
      <c r="G429">
        <v>11119</v>
      </c>
      <c r="H429">
        <v>42.9</v>
      </c>
      <c r="I429">
        <v>7</v>
      </c>
      <c r="J429" t="s">
        <v>16</v>
      </c>
      <c r="K429" s="8" t="s">
        <v>36</v>
      </c>
      <c r="L429" s="11">
        <f t="shared" si="32"/>
        <v>3.8582606349491858E-3</v>
      </c>
      <c r="M429" s="16">
        <f t="shared" si="33"/>
        <v>0</v>
      </c>
      <c r="N429" s="16">
        <f t="shared" si="34"/>
        <v>0</v>
      </c>
      <c r="O429" s="7" t="str">
        <f t="shared" si="30"/>
        <v>Oct</v>
      </c>
      <c r="P429" t="str">
        <f t="shared" si="31"/>
        <v>2023</v>
      </c>
    </row>
    <row r="430" spans="1:16" x14ac:dyDescent="0.3">
      <c r="A430" t="s">
        <v>462</v>
      </c>
      <c r="B430" s="6">
        <v>45176</v>
      </c>
      <c r="C430" t="s">
        <v>2256</v>
      </c>
      <c r="D430" t="s">
        <v>2269</v>
      </c>
      <c r="E430" t="s">
        <v>8</v>
      </c>
      <c r="F430" t="s">
        <v>9</v>
      </c>
      <c r="G430">
        <v>44425</v>
      </c>
      <c r="H430">
        <v>-5023.8</v>
      </c>
      <c r="I430">
        <v>8</v>
      </c>
      <c r="J430" t="s">
        <v>35</v>
      </c>
      <c r="K430" s="8" t="s">
        <v>36</v>
      </c>
      <c r="L430" s="11">
        <f t="shared" si="32"/>
        <v>-0.11308497467642094</v>
      </c>
      <c r="M430" s="16">
        <f t="shared" si="33"/>
        <v>0</v>
      </c>
      <c r="N430" s="16">
        <f t="shared" si="34"/>
        <v>1</v>
      </c>
      <c r="O430" s="7" t="str">
        <f t="shared" si="30"/>
        <v>Sep</v>
      </c>
      <c r="P430" t="str">
        <f t="shared" si="31"/>
        <v>2023</v>
      </c>
    </row>
    <row r="431" spans="1:16" x14ac:dyDescent="0.3">
      <c r="A431" t="s">
        <v>463</v>
      </c>
      <c r="B431" s="6">
        <v>45423</v>
      </c>
      <c r="C431" t="s">
        <v>2259</v>
      </c>
      <c r="D431" t="s">
        <v>2267</v>
      </c>
      <c r="E431" t="s">
        <v>25</v>
      </c>
      <c r="F431" t="s">
        <v>46</v>
      </c>
      <c r="G431">
        <v>40056</v>
      </c>
      <c r="H431">
        <v>4592.3500000000004</v>
      </c>
      <c r="I431">
        <v>10</v>
      </c>
      <c r="J431" t="s">
        <v>16</v>
      </c>
      <c r="K431" s="8" t="s">
        <v>27</v>
      </c>
      <c r="L431" s="11">
        <f t="shared" si="32"/>
        <v>0.11464824246055523</v>
      </c>
      <c r="M431" s="16">
        <f t="shared" si="33"/>
        <v>0</v>
      </c>
      <c r="N431" s="16">
        <f t="shared" si="34"/>
        <v>0</v>
      </c>
      <c r="O431" s="7" t="str">
        <f t="shared" si="30"/>
        <v>May</v>
      </c>
      <c r="P431" t="str">
        <f t="shared" si="31"/>
        <v>2024</v>
      </c>
    </row>
    <row r="432" spans="1:16" x14ac:dyDescent="0.3">
      <c r="A432" t="s">
        <v>464</v>
      </c>
      <c r="B432" s="6">
        <v>45584</v>
      </c>
      <c r="C432" t="s">
        <v>2259</v>
      </c>
      <c r="D432" t="s">
        <v>2266</v>
      </c>
      <c r="E432" t="s">
        <v>19</v>
      </c>
      <c r="F432" t="s">
        <v>22</v>
      </c>
      <c r="G432">
        <v>11291</v>
      </c>
      <c r="H432">
        <v>997.81</v>
      </c>
      <c r="I432">
        <v>7</v>
      </c>
      <c r="J432" t="s">
        <v>16</v>
      </c>
      <c r="K432" s="8" t="s">
        <v>27</v>
      </c>
      <c r="L432" s="11">
        <f t="shared" si="32"/>
        <v>8.8372154813568318E-2</v>
      </c>
      <c r="M432" s="16">
        <f t="shared" si="33"/>
        <v>0</v>
      </c>
      <c r="N432" s="16">
        <f t="shared" si="34"/>
        <v>0</v>
      </c>
      <c r="O432" s="7" t="str">
        <f t="shared" si="30"/>
        <v>Oct</v>
      </c>
      <c r="P432" t="str">
        <f t="shared" si="31"/>
        <v>2024</v>
      </c>
    </row>
    <row r="433" spans="1:16" x14ac:dyDescent="0.3">
      <c r="A433" t="s">
        <v>465</v>
      </c>
      <c r="B433" s="6">
        <v>45653</v>
      </c>
      <c r="C433" t="s">
        <v>2259</v>
      </c>
      <c r="D433" t="s">
        <v>2266</v>
      </c>
      <c r="E433" t="s">
        <v>14</v>
      </c>
      <c r="F433" t="s">
        <v>38</v>
      </c>
      <c r="G433">
        <v>38735</v>
      </c>
      <c r="H433">
        <v>10198.82</v>
      </c>
      <c r="I433">
        <v>2</v>
      </c>
      <c r="J433" t="s">
        <v>35</v>
      </c>
      <c r="K433" s="8" t="s">
        <v>27</v>
      </c>
      <c r="L433" s="11">
        <f t="shared" si="32"/>
        <v>0.26329727636504452</v>
      </c>
      <c r="M433" s="16">
        <f t="shared" si="33"/>
        <v>38735</v>
      </c>
      <c r="N433" s="16">
        <f t="shared" si="34"/>
        <v>0</v>
      </c>
      <c r="O433" s="7" t="str">
        <f t="shared" si="30"/>
        <v>Dec</v>
      </c>
      <c r="P433" t="str">
        <f t="shared" si="31"/>
        <v>2024</v>
      </c>
    </row>
    <row r="434" spans="1:16" x14ac:dyDescent="0.3">
      <c r="A434" t="s">
        <v>466</v>
      </c>
      <c r="B434" s="6">
        <v>45564</v>
      </c>
      <c r="C434" t="s">
        <v>2257</v>
      </c>
      <c r="D434" t="s">
        <v>2265</v>
      </c>
      <c r="E434" t="s">
        <v>19</v>
      </c>
      <c r="F434" t="s">
        <v>20</v>
      </c>
      <c r="G434">
        <v>1906</v>
      </c>
      <c r="H434">
        <v>-26.44</v>
      </c>
      <c r="I434">
        <v>5</v>
      </c>
      <c r="J434" t="s">
        <v>10</v>
      </c>
      <c r="K434" s="8" t="s">
        <v>17</v>
      </c>
      <c r="L434" s="11">
        <f t="shared" si="32"/>
        <v>-1.3871983210912908E-2</v>
      </c>
      <c r="M434" s="16">
        <f t="shared" si="33"/>
        <v>0</v>
      </c>
      <c r="N434" s="16">
        <f t="shared" si="34"/>
        <v>1</v>
      </c>
      <c r="O434" s="7" t="str">
        <f t="shared" si="30"/>
        <v>Sep</v>
      </c>
      <c r="P434" t="str">
        <f t="shared" si="31"/>
        <v>2024</v>
      </c>
    </row>
    <row r="435" spans="1:16" x14ac:dyDescent="0.3">
      <c r="A435" t="s">
        <v>467</v>
      </c>
      <c r="B435" s="6">
        <v>45197</v>
      </c>
      <c r="C435" t="s">
        <v>2257</v>
      </c>
      <c r="D435" t="s">
        <v>2264</v>
      </c>
      <c r="E435" t="s">
        <v>14</v>
      </c>
      <c r="F435" t="s">
        <v>51</v>
      </c>
      <c r="G435">
        <v>7741</v>
      </c>
      <c r="H435">
        <v>757.85</v>
      </c>
      <c r="I435">
        <v>3</v>
      </c>
      <c r="J435" t="s">
        <v>35</v>
      </c>
      <c r="K435" s="8" t="s">
        <v>27</v>
      </c>
      <c r="L435" s="11">
        <f t="shared" si="32"/>
        <v>9.7900788011884773E-2</v>
      </c>
      <c r="M435" s="16">
        <f t="shared" si="33"/>
        <v>7741</v>
      </c>
      <c r="N435" s="16">
        <f t="shared" si="34"/>
        <v>0</v>
      </c>
      <c r="O435" s="7" t="str">
        <f t="shared" si="30"/>
        <v>Sep</v>
      </c>
      <c r="P435" t="str">
        <f t="shared" si="31"/>
        <v>2023</v>
      </c>
    </row>
    <row r="436" spans="1:16" x14ac:dyDescent="0.3">
      <c r="A436" t="s">
        <v>468</v>
      </c>
      <c r="B436" s="6">
        <v>45615</v>
      </c>
      <c r="C436" t="s">
        <v>2257</v>
      </c>
      <c r="D436" t="s">
        <v>2264</v>
      </c>
      <c r="E436" t="s">
        <v>25</v>
      </c>
      <c r="F436" t="s">
        <v>46</v>
      </c>
      <c r="G436">
        <v>41960</v>
      </c>
      <c r="H436">
        <v>12214.48</v>
      </c>
      <c r="I436">
        <v>9</v>
      </c>
      <c r="J436" t="s">
        <v>10</v>
      </c>
      <c r="K436" s="8" t="s">
        <v>27</v>
      </c>
      <c r="L436" s="11">
        <f t="shared" si="32"/>
        <v>0.29109818875119159</v>
      </c>
      <c r="M436" s="16">
        <f t="shared" si="33"/>
        <v>0</v>
      </c>
      <c r="N436" s="16">
        <f t="shared" si="34"/>
        <v>0</v>
      </c>
      <c r="O436" s="7" t="str">
        <f t="shared" si="30"/>
        <v>Nov</v>
      </c>
      <c r="P436" t="str">
        <f t="shared" si="31"/>
        <v>2024</v>
      </c>
    </row>
    <row r="437" spans="1:16" x14ac:dyDescent="0.3">
      <c r="A437" t="s">
        <v>469</v>
      </c>
      <c r="B437" s="6">
        <v>45600</v>
      </c>
      <c r="C437" t="s">
        <v>2255</v>
      </c>
      <c r="D437" t="s">
        <v>2262</v>
      </c>
      <c r="E437" t="s">
        <v>14</v>
      </c>
      <c r="F437" t="s">
        <v>51</v>
      </c>
      <c r="G437">
        <v>6237</v>
      </c>
      <c r="H437">
        <v>-1207.3</v>
      </c>
      <c r="I437">
        <v>5</v>
      </c>
      <c r="J437" t="s">
        <v>10</v>
      </c>
      <c r="K437" s="8" t="s">
        <v>36</v>
      </c>
      <c r="L437" s="11">
        <f t="shared" si="32"/>
        <v>-0.19357062690396024</v>
      </c>
      <c r="M437" s="16">
        <f t="shared" si="33"/>
        <v>6237</v>
      </c>
      <c r="N437" s="16">
        <f t="shared" si="34"/>
        <v>1</v>
      </c>
      <c r="O437" s="7" t="str">
        <f t="shared" si="30"/>
        <v>Nov</v>
      </c>
      <c r="P437" t="str">
        <f t="shared" si="31"/>
        <v>2024</v>
      </c>
    </row>
    <row r="438" spans="1:16" x14ac:dyDescent="0.3">
      <c r="A438" t="s">
        <v>470</v>
      </c>
      <c r="B438" s="6">
        <v>45097</v>
      </c>
      <c r="C438" t="s">
        <v>2256</v>
      </c>
      <c r="D438" t="s">
        <v>2268</v>
      </c>
      <c r="E438" t="s">
        <v>25</v>
      </c>
      <c r="F438" t="s">
        <v>26</v>
      </c>
      <c r="G438">
        <v>23620</v>
      </c>
      <c r="H438">
        <v>3125.89</v>
      </c>
      <c r="I438">
        <v>1</v>
      </c>
      <c r="J438" t="s">
        <v>35</v>
      </c>
      <c r="K438" s="8" t="s">
        <v>27</v>
      </c>
      <c r="L438" s="11">
        <f t="shared" si="32"/>
        <v>0.13234081287044877</v>
      </c>
      <c r="M438" s="16">
        <f t="shared" si="33"/>
        <v>0</v>
      </c>
      <c r="N438" s="16">
        <f t="shared" si="34"/>
        <v>0</v>
      </c>
      <c r="O438" s="7" t="str">
        <f t="shared" si="30"/>
        <v>Jun</v>
      </c>
      <c r="P438" t="str">
        <f t="shared" si="31"/>
        <v>2023</v>
      </c>
    </row>
    <row r="439" spans="1:16" x14ac:dyDescent="0.3">
      <c r="A439" t="s">
        <v>471</v>
      </c>
      <c r="B439" s="6">
        <v>45099</v>
      </c>
      <c r="C439" t="s">
        <v>2255</v>
      </c>
      <c r="D439" t="s">
        <v>2263</v>
      </c>
      <c r="E439" t="s">
        <v>25</v>
      </c>
      <c r="F439" t="s">
        <v>46</v>
      </c>
      <c r="G439">
        <v>44249</v>
      </c>
      <c r="H439">
        <v>10615.96</v>
      </c>
      <c r="I439">
        <v>6</v>
      </c>
      <c r="J439" t="s">
        <v>16</v>
      </c>
      <c r="K439" s="8" t="s">
        <v>27</v>
      </c>
      <c r="L439" s="11">
        <f t="shared" si="32"/>
        <v>0.23991412235304752</v>
      </c>
      <c r="M439" s="16">
        <f t="shared" si="33"/>
        <v>0</v>
      </c>
      <c r="N439" s="16">
        <f t="shared" si="34"/>
        <v>0</v>
      </c>
      <c r="O439" s="7" t="str">
        <f t="shared" si="30"/>
        <v>Jun</v>
      </c>
      <c r="P439" t="str">
        <f t="shared" si="31"/>
        <v>2023</v>
      </c>
    </row>
    <row r="440" spans="1:16" x14ac:dyDescent="0.3">
      <c r="A440" t="s">
        <v>472</v>
      </c>
      <c r="B440" s="6">
        <v>45478</v>
      </c>
      <c r="C440" t="s">
        <v>2259</v>
      </c>
      <c r="D440" t="s">
        <v>2267</v>
      </c>
      <c r="E440" t="s">
        <v>25</v>
      </c>
      <c r="F440" t="s">
        <v>53</v>
      </c>
      <c r="G440">
        <v>15087</v>
      </c>
      <c r="H440">
        <v>-2129.4899999999998</v>
      </c>
      <c r="I440">
        <v>10</v>
      </c>
      <c r="J440" t="s">
        <v>35</v>
      </c>
      <c r="K440" s="8" t="s">
        <v>11</v>
      </c>
      <c r="L440" s="11">
        <f t="shared" si="32"/>
        <v>-0.14114734539669913</v>
      </c>
      <c r="M440" s="16">
        <f t="shared" si="33"/>
        <v>0</v>
      </c>
      <c r="N440" s="16">
        <f t="shared" si="34"/>
        <v>1</v>
      </c>
      <c r="O440" s="7" t="str">
        <f t="shared" si="30"/>
        <v>Jul</v>
      </c>
      <c r="P440" t="str">
        <f t="shared" si="31"/>
        <v>2024</v>
      </c>
    </row>
    <row r="441" spans="1:16" x14ac:dyDescent="0.3">
      <c r="A441" t="s">
        <v>473</v>
      </c>
      <c r="B441" s="6">
        <v>45129</v>
      </c>
      <c r="C441" t="s">
        <v>2258</v>
      </c>
      <c r="D441" t="s">
        <v>2270</v>
      </c>
      <c r="E441" t="s">
        <v>14</v>
      </c>
      <c r="F441" t="s">
        <v>51</v>
      </c>
      <c r="G441">
        <v>36667</v>
      </c>
      <c r="H441">
        <v>7426.84</v>
      </c>
      <c r="I441">
        <v>6</v>
      </c>
      <c r="J441" t="s">
        <v>10</v>
      </c>
      <c r="K441" s="8" t="s">
        <v>11</v>
      </c>
      <c r="L441" s="11">
        <f t="shared" si="32"/>
        <v>0.2025483404696321</v>
      </c>
      <c r="M441" s="16">
        <f t="shared" si="33"/>
        <v>36667</v>
      </c>
      <c r="N441" s="16">
        <f t="shared" si="34"/>
        <v>0</v>
      </c>
      <c r="O441" s="7" t="str">
        <f t="shared" si="30"/>
        <v>Jul</v>
      </c>
      <c r="P441" t="str">
        <f t="shared" si="31"/>
        <v>2023</v>
      </c>
    </row>
    <row r="442" spans="1:16" x14ac:dyDescent="0.3">
      <c r="A442" t="s">
        <v>474</v>
      </c>
      <c r="B442" s="6">
        <v>45085</v>
      </c>
      <c r="C442" t="s">
        <v>2258</v>
      </c>
      <c r="D442" t="s">
        <v>2271</v>
      </c>
      <c r="E442" t="s">
        <v>14</v>
      </c>
      <c r="F442" t="s">
        <v>38</v>
      </c>
      <c r="G442">
        <v>27032</v>
      </c>
      <c r="H442">
        <v>4187.8</v>
      </c>
      <c r="I442">
        <v>7</v>
      </c>
      <c r="J442" t="s">
        <v>35</v>
      </c>
      <c r="K442" s="8" t="s">
        <v>17</v>
      </c>
      <c r="L442" s="11">
        <f t="shared" si="32"/>
        <v>0.15492009470257473</v>
      </c>
      <c r="M442" s="16">
        <f t="shared" si="33"/>
        <v>27032</v>
      </c>
      <c r="N442" s="16">
        <f t="shared" si="34"/>
        <v>0</v>
      </c>
      <c r="O442" s="7" t="str">
        <f t="shared" si="30"/>
        <v>Jun</v>
      </c>
      <c r="P442" t="str">
        <f t="shared" si="31"/>
        <v>2023</v>
      </c>
    </row>
    <row r="443" spans="1:16" x14ac:dyDescent="0.3">
      <c r="A443" t="s">
        <v>475</v>
      </c>
      <c r="B443" s="6">
        <v>45635</v>
      </c>
      <c r="C443" t="s">
        <v>2257</v>
      </c>
      <c r="D443" t="s">
        <v>2265</v>
      </c>
      <c r="E443" t="s">
        <v>19</v>
      </c>
      <c r="F443" t="s">
        <v>34</v>
      </c>
      <c r="G443">
        <v>48827</v>
      </c>
      <c r="H443">
        <v>11120.02</v>
      </c>
      <c r="I443">
        <v>3</v>
      </c>
      <c r="J443" t="s">
        <v>35</v>
      </c>
      <c r="K443" s="8" t="s">
        <v>36</v>
      </c>
      <c r="L443" s="11">
        <f t="shared" si="32"/>
        <v>0.22774325680463678</v>
      </c>
      <c r="M443" s="16">
        <f t="shared" si="33"/>
        <v>0</v>
      </c>
      <c r="N443" s="16">
        <f t="shared" si="34"/>
        <v>0</v>
      </c>
      <c r="O443" s="7" t="str">
        <f t="shared" si="30"/>
        <v>Dec</v>
      </c>
      <c r="P443" t="str">
        <f t="shared" si="31"/>
        <v>2024</v>
      </c>
    </row>
    <row r="444" spans="1:16" x14ac:dyDescent="0.3">
      <c r="A444" t="s">
        <v>476</v>
      </c>
      <c r="B444" s="6">
        <v>44979</v>
      </c>
      <c r="C444" t="s">
        <v>2256</v>
      </c>
      <c r="D444" t="s">
        <v>2269</v>
      </c>
      <c r="E444" t="s">
        <v>25</v>
      </c>
      <c r="F444" t="s">
        <v>53</v>
      </c>
      <c r="G444">
        <v>45925</v>
      </c>
      <c r="H444">
        <v>7716.69</v>
      </c>
      <c r="I444">
        <v>3</v>
      </c>
      <c r="J444" t="s">
        <v>16</v>
      </c>
      <c r="K444" s="8" t="s">
        <v>17</v>
      </c>
      <c r="L444" s="11">
        <f t="shared" si="32"/>
        <v>0.16802808927599347</v>
      </c>
      <c r="M444" s="16">
        <f t="shared" si="33"/>
        <v>0</v>
      </c>
      <c r="N444" s="16">
        <f t="shared" si="34"/>
        <v>0</v>
      </c>
      <c r="O444" s="7" t="str">
        <f t="shared" si="30"/>
        <v>Feb</v>
      </c>
      <c r="P444" t="str">
        <f t="shared" si="31"/>
        <v>2023</v>
      </c>
    </row>
    <row r="445" spans="1:16" x14ac:dyDescent="0.3">
      <c r="A445" t="s">
        <v>477</v>
      </c>
      <c r="B445" s="6">
        <v>45107</v>
      </c>
      <c r="C445" t="s">
        <v>2258</v>
      </c>
      <c r="D445" t="s">
        <v>2271</v>
      </c>
      <c r="E445" t="s">
        <v>25</v>
      </c>
      <c r="F445" t="s">
        <v>53</v>
      </c>
      <c r="G445">
        <v>28210</v>
      </c>
      <c r="H445">
        <v>-3274.92</v>
      </c>
      <c r="I445">
        <v>9</v>
      </c>
      <c r="J445" t="s">
        <v>10</v>
      </c>
      <c r="K445" s="8" t="s">
        <v>17</v>
      </c>
      <c r="L445" s="11">
        <f t="shared" si="32"/>
        <v>-0.1160907479617157</v>
      </c>
      <c r="M445" s="16">
        <f t="shared" si="33"/>
        <v>0</v>
      </c>
      <c r="N445" s="16">
        <f t="shared" si="34"/>
        <v>1</v>
      </c>
      <c r="O445" s="7" t="str">
        <f t="shared" si="30"/>
        <v>Jun</v>
      </c>
      <c r="P445" t="str">
        <f t="shared" si="31"/>
        <v>2023</v>
      </c>
    </row>
    <row r="446" spans="1:16" x14ac:dyDescent="0.3">
      <c r="A446" t="s">
        <v>478</v>
      </c>
      <c r="B446" s="6">
        <v>45564</v>
      </c>
      <c r="C446" t="s">
        <v>2259</v>
      </c>
      <c r="D446" t="s">
        <v>2267</v>
      </c>
      <c r="E446" t="s">
        <v>14</v>
      </c>
      <c r="F446" t="s">
        <v>15</v>
      </c>
      <c r="G446">
        <v>11095</v>
      </c>
      <c r="H446">
        <v>2639.99</v>
      </c>
      <c r="I446">
        <v>4</v>
      </c>
      <c r="J446" t="s">
        <v>10</v>
      </c>
      <c r="K446" s="8" t="s">
        <v>17</v>
      </c>
      <c r="L446" s="11">
        <f t="shared" si="32"/>
        <v>0.23794411897251011</v>
      </c>
      <c r="M446" s="16">
        <f t="shared" si="33"/>
        <v>11095</v>
      </c>
      <c r="N446" s="16">
        <f t="shared" si="34"/>
        <v>0</v>
      </c>
      <c r="O446" s="7" t="str">
        <f t="shared" si="30"/>
        <v>Sep</v>
      </c>
      <c r="P446" t="str">
        <f t="shared" si="31"/>
        <v>2024</v>
      </c>
    </row>
    <row r="447" spans="1:16" x14ac:dyDescent="0.3">
      <c r="A447" t="s">
        <v>479</v>
      </c>
      <c r="B447" s="6">
        <v>45641</v>
      </c>
      <c r="C447" t="s">
        <v>2259</v>
      </c>
      <c r="D447" t="s">
        <v>2267</v>
      </c>
      <c r="E447" t="s">
        <v>14</v>
      </c>
      <c r="F447" t="s">
        <v>51</v>
      </c>
      <c r="G447">
        <v>29939</v>
      </c>
      <c r="H447">
        <v>-2550.9299999999998</v>
      </c>
      <c r="I447">
        <v>4</v>
      </c>
      <c r="J447" t="s">
        <v>16</v>
      </c>
      <c r="K447" s="8" t="s">
        <v>36</v>
      </c>
      <c r="L447" s="11">
        <f t="shared" si="32"/>
        <v>-8.5204248638899083E-2</v>
      </c>
      <c r="M447" s="16">
        <f t="shared" si="33"/>
        <v>29939</v>
      </c>
      <c r="N447" s="16">
        <f t="shared" si="34"/>
        <v>1</v>
      </c>
      <c r="O447" s="7" t="str">
        <f t="shared" si="30"/>
        <v>Dec</v>
      </c>
      <c r="P447" t="str">
        <f t="shared" si="31"/>
        <v>2024</v>
      </c>
    </row>
    <row r="448" spans="1:16" x14ac:dyDescent="0.3">
      <c r="A448" t="s">
        <v>480</v>
      </c>
      <c r="B448" s="6">
        <v>45243</v>
      </c>
      <c r="C448" t="s">
        <v>2256</v>
      </c>
      <c r="D448" t="s">
        <v>2269</v>
      </c>
      <c r="E448" t="s">
        <v>19</v>
      </c>
      <c r="F448" t="s">
        <v>34</v>
      </c>
      <c r="G448">
        <v>32893</v>
      </c>
      <c r="H448">
        <v>10843.78</v>
      </c>
      <c r="I448">
        <v>10</v>
      </c>
      <c r="J448" t="s">
        <v>35</v>
      </c>
      <c r="K448" s="8" t="s">
        <v>11</v>
      </c>
      <c r="L448" s="11">
        <f t="shared" si="32"/>
        <v>0.32966831848721617</v>
      </c>
      <c r="M448" s="16">
        <f t="shared" si="33"/>
        <v>0</v>
      </c>
      <c r="N448" s="16">
        <f t="shared" si="34"/>
        <v>0</v>
      </c>
      <c r="O448" s="7" t="str">
        <f t="shared" si="30"/>
        <v>Nov</v>
      </c>
      <c r="P448" t="str">
        <f t="shared" si="31"/>
        <v>2023</v>
      </c>
    </row>
    <row r="449" spans="1:16" x14ac:dyDescent="0.3">
      <c r="A449" t="s">
        <v>481</v>
      </c>
      <c r="B449" s="6">
        <v>45405</v>
      </c>
      <c r="C449" t="s">
        <v>2258</v>
      </c>
      <c r="D449" t="s">
        <v>2271</v>
      </c>
      <c r="E449" t="s">
        <v>19</v>
      </c>
      <c r="F449" t="s">
        <v>34</v>
      </c>
      <c r="G449">
        <v>35722</v>
      </c>
      <c r="H449">
        <v>10992.04</v>
      </c>
      <c r="I449">
        <v>7</v>
      </c>
      <c r="J449" t="s">
        <v>10</v>
      </c>
      <c r="K449" s="8" t="s">
        <v>17</v>
      </c>
      <c r="L449" s="11">
        <f t="shared" si="32"/>
        <v>0.30771065449862833</v>
      </c>
      <c r="M449" s="16">
        <f t="shared" si="33"/>
        <v>0</v>
      </c>
      <c r="N449" s="16">
        <f t="shared" si="34"/>
        <v>0</v>
      </c>
      <c r="O449" s="7" t="str">
        <f t="shared" si="30"/>
        <v>Apr</v>
      </c>
      <c r="P449" t="str">
        <f t="shared" si="31"/>
        <v>2024</v>
      </c>
    </row>
    <row r="450" spans="1:16" x14ac:dyDescent="0.3">
      <c r="A450" t="s">
        <v>482</v>
      </c>
      <c r="B450" s="6">
        <v>45566</v>
      </c>
      <c r="C450" t="s">
        <v>2257</v>
      </c>
      <c r="D450" t="s">
        <v>2264</v>
      </c>
      <c r="E450" t="s">
        <v>19</v>
      </c>
      <c r="F450" t="s">
        <v>20</v>
      </c>
      <c r="G450">
        <v>16679</v>
      </c>
      <c r="H450">
        <v>5734.13</v>
      </c>
      <c r="I450">
        <v>1</v>
      </c>
      <c r="J450" t="s">
        <v>35</v>
      </c>
      <c r="K450" s="8" t="s">
        <v>11</v>
      </c>
      <c r="L450" s="11">
        <f t="shared" si="32"/>
        <v>0.34379339288926197</v>
      </c>
      <c r="M450" s="16">
        <f t="shared" si="33"/>
        <v>0</v>
      </c>
      <c r="N450" s="16">
        <f t="shared" si="34"/>
        <v>0</v>
      </c>
      <c r="O450" s="7" t="str">
        <f t="shared" ref="O450:O513" si="35">TEXT(B450,"MMM")</f>
        <v>Oct</v>
      </c>
      <c r="P450" t="str">
        <f t="shared" ref="P450:P513" si="36">TEXT(B450,"YYYY")</f>
        <v>2024</v>
      </c>
    </row>
    <row r="451" spans="1:16" x14ac:dyDescent="0.3">
      <c r="A451" t="s">
        <v>483</v>
      </c>
      <c r="B451" s="6">
        <v>45023</v>
      </c>
      <c r="C451" t="s">
        <v>2256</v>
      </c>
      <c r="D451" t="s">
        <v>2268</v>
      </c>
      <c r="E451" t="s">
        <v>8</v>
      </c>
      <c r="F451" t="s">
        <v>9</v>
      </c>
      <c r="G451">
        <v>21280</v>
      </c>
      <c r="H451">
        <v>-503.72</v>
      </c>
      <c r="I451">
        <v>5</v>
      </c>
      <c r="J451" t="s">
        <v>35</v>
      </c>
      <c r="K451" s="8" t="s">
        <v>11</v>
      </c>
      <c r="L451" s="11">
        <f t="shared" ref="L451:L514" si="37">H451/G451</f>
        <v>-2.367105263157895E-2</v>
      </c>
      <c r="M451" s="16">
        <f t="shared" ref="M451:M514" si="38">IF(E451="Clothing",G451,0)</f>
        <v>0</v>
      </c>
      <c r="N451" s="16">
        <f t="shared" ref="N451:N514" si="39">IF(H451&lt;0,1,0)</f>
        <v>1</v>
      </c>
      <c r="O451" s="7" t="str">
        <f t="shared" si="35"/>
        <v>Apr</v>
      </c>
      <c r="P451" t="str">
        <f t="shared" si="36"/>
        <v>2023</v>
      </c>
    </row>
    <row r="452" spans="1:16" x14ac:dyDescent="0.3">
      <c r="A452" t="s">
        <v>484</v>
      </c>
      <c r="B452" s="6">
        <v>44995</v>
      </c>
      <c r="C452" t="s">
        <v>2256</v>
      </c>
      <c r="D452" t="s">
        <v>2269</v>
      </c>
      <c r="E452" t="s">
        <v>14</v>
      </c>
      <c r="F452" t="s">
        <v>51</v>
      </c>
      <c r="G452">
        <v>34310</v>
      </c>
      <c r="H452">
        <v>-1406.44</v>
      </c>
      <c r="I452">
        <v>3</v>
      </c>
      <c r="J452" t="s">
        <v>35</v>
      </c>
      <c r="K452" s="8" t="s">
        <v>11</v>
      </c>
      <c r="L452" s="11">
        <f t="shared" si="37"/>
        <v>-4.0992130574176625E-2</v>
      </c>
      <c r="M452" s="16">
        <f t="shared" si="38"/>
        <v>34310</v>
      </c>
      <c r="N452" s="16">
        <f t="shared" si="39"/>
        <v>1</v>
      </c>
      <c r="O452" s="7" t="str">
        <f t="shared" si="35"/>
        <v>Mar</v>
      </c>
      <c r="P452" t="str">
        <f t="shared" si="36"/>
        <v>2023</v>
      </c>
    </row>
    <row r="453" spans="1:16" x14ac:dyDescent="0.3">
      <c r="A453" t="s">
        <v>485</v>
      </c>
      <c r="B453" s="6">
        <v>45306</v>
      </c>
      <c r="C453" t="s">
        <v>2259</v>
      </c>
      <c r="D453" t="s">
        <v>2266</v>
      </c>
      <c r="E453" t="s">
        <v>14</v>
      </c>
      <c r="F453" t="s">
        <v>15</v>
      </c>
      <c r="G453">
        <v>5799</v>
      </c>
      <c r="H453">
        <v>107.17</v>
      </c>
      <c r="I453">
        <v>7</v>
      </c>
      <c r="J453" t="s">
        <v>16</v>
      </c>
      <c r="K453" s="8" t="s">
        <v>27</v>
      </c>
      <c r="L453" s="11">
        <f t="shared" si="37"/>
        <v>1.8480772546990862E-2</v>
      </c>
      <c r="M453" s="16">
        <f t="shared" si="38"/>
        <v>5799</v>
      </c>
      <c r="N453" s="16">
        <f t="shared" si="39"/>
        <v>0</v>
      </c>
      <c r="O453" s="7" t="str">
        <f t="shared" si="35"/>
        <v>Jan</v>
      </c>
      <c r="P453" t="str">
        <f t="shared" si="36"/>
        <v>2024</v>
      </c>
    </row>
    <row r="454" spans="1:16" x14ac:dyDescent="0.3">
      <c r="A454" t="s">
        <v>486</v>
      </c>
      <c r="B454" s="6">
        <v>45494</v>
      </c>
      <c r="C454" t="s">
        <v>2255</v>
      </c>
      <c r="D454" t="s">
        <v>2262</v>
      </c>
      <c r="E454" t="s">
        <v>14</v>
      </c>
      <c r="F454" t="s">
        <v>51</v>
      </c>
      <c r="G454">
        <v>1710</v>
      </c>
      <c r="H454">
        <v>431.93</v>
      </c>
      <c r="I454">
        <v>10</v>
      </c>
      <c r="J454" t="s">
        <v>10</v>
      </c>
      <c r="K454" s="8" t="s">
        <v>36</v>
      </c>
      <c r="L454" s="11">
        <f t="shared" si="37"/>
        <v>0.25259064327485381</v>
      </c>
      <c r="M454" s="16">
        <f t="shared" si="38"/>
        <v>1710</v>
      </c>
      <c r="N454" s="16">
        <f t="shared" si="39"/>
        <v>0</v>
      </c>
      <c r="O454" s="7" t="str">
        <f t="shared" si="35"/>
        <v>Jul</v>
      </c>
      <c r="P454" t="str">
        <f t="shared" si="36"/>
        <v>2024</v>
      </c>
    </row>
    <row r="455" spans="1:16" x14ac:dyDescent="0.3">
      <c r="A455" t="s">
        <v>487</v>
      </c>
      <c r="B455" s="6">
        <v>44959</v>
      </c>
      <c r="C455" t="s">
        <v>2257</v>
      </c>
      <c r="D455" t="s">
        <v>2264</v>
      </c>
      <c r="E455" t="s">
        <v>8</v>
      </c>
      <c r="F455" t="s">
        <v>9</v>
      </c>
      <c r="G455">
        <v>43042</v>
      </c>
      <c r="H455">
        <v>-942.2</v>
      </c>
      <c r="I455">
        <v>4</v>
      </c>
      <c r="J455" t="s">
        <v>35</v>
      </c>
      <c r="K455" s="8" t="s">
        <v>36</v>
      </c>
      <c r="L455" s="11">
        <f t="shared" si="37"/>
        <v>-2.189024673574648E-2</v>
      </c>
      <c r="M455" s="16">
        <f t="shared" si="38"/>
        <v>0</v>
      </c>
      <c r="N455" s="16">
        <f t="shared" si="39"/>
        <v>1</v>
      </c>
      <c r="O455" s="7" t="str">
        <f t="shared" si="35"/>
        <v>Feb</v>
      </c>
      <c r="P455" t="str">
        <f t="shared" si="36"/>
        <v>2023</v>
      </c>
    </row>
    <row r="456" spans="1:16" x14ac:dyDescent="0.3">
      <c r="A456" t="s">
        <v>488</v>
      </c>
      <c r="B456" s="6">
        <v>45130</v>
      </c>
      <c r="C456" t="s">
        <v>2255</v>
      </c>
      <c r="D456" t="s">
        <v>2263</v>
      </c>
      <c r="E456" t="s">
        <v>14</v>
      </c>
      <c r="F456" t="s">
        <v>15</v>
      </c>
      <c r="G456">
        <v>26689</v>
      </c>
      <c r="H456">
        <v>1903.38</v>
      </c>
      <c r="I456">
        <v>3</v>
      </c>
      <c r="J456" t="s">
        <v>10</v>
      </c>
      <c r="K456" s="8" t="s">
        <v>27</v>
      </c>
      <c r="L456" s="11">
        <f t="shared" si="37"/>
        <v>7.1317021994079965E-2</v>
      </c>
      <c r="M456" s="16">
        <f t="shared" si="38"/>
        <v>26689</v>
      </c>
      <c r="N456" s="16">
        <f t="shared" si="39"/>
        <v>0</v>
      </c>
      <c r="O456" s="7" t="str">
        <f t="shared" si="35"/>
        <v>Jul</v>
      </c>
      <c r="P456" t="str">
        <f t="shared" si="36"/>
        <v>2023</v>
      </c>
    </row>
    <row r="457" spans="1:16" x14ac:dyDescent="0.3">
      <c r="A457" t="s">
        <v>489</v>
      </c>
      <c r="B457" s="6">
        <v>45636</v>
      </c>
      <c r="C457" t="s">
        <v>2256</v>
      </c>
      <c r="D457" t="s">
        <v>2269</v>
      </c>
      <c r="E457" t="s">
        <v>25</v>
      </c>
      <c r="F457" t="s">
        <v>46</v>
      </c>
      <c r="G457">
        <v>35813</v>
      </c>
      <c r="H457">
        <v>5163.21</v>
      </c>
      <c r="I457">
        <v>6</v>
      </c>
      <c r="J457" t="s">
        <v>35</v>
      </c>
      <c r="K457" s="8" t="s">
        <v>17</v>
      </c>
      <c r="L457" s="11">
        <f t="shared" si="37"/>
        <v>0.1441713902772736</v>
      </c>
      <c r="M457" s="16">
        <f t="shared" si="38"/>
        <v>0</v>
      </c>
      <c r="N457" s="16">
        <f t="shared" si="39"/>
        <v>0</v>
      </c>
      <c r="O457" s="7" t="str">
        <f t="shared" si="35"/>
        <v>Dec</v>
      </c>
      <c r="P457" t="str">
        <f t="shared" si="36"/>
        <v>2024</v>
      </c>
    </row>
    <row r="458" spans="1:16" x14ac:dyDescent="0.3">
      <c r="A458" t="s">
        <v>490</v>
      </c>
      <c r="B458" s="6">
        <v>45147</v>
      </c>
      <c r="C458" t="s">
        <v>2256</v>
      </c>
      <c r="D458" t="s">
        <v>2269</v>
      </c>
      <c r="E458" t="s">
        <v>19</v>
      </c>
      <c r="F458" t="s">
        <v>20</v>
      </c>
      <c r="G458">
        <v>15015</v>
      </c>
      <c r="H458">
        <v>-456.99</v>
      </c>
      <c r="I458">
        <v>6</v>
      </c>
      <c r="J458" t="s">
        <v>16</v>
      </c>
      <c r="K458" s="8" t="s">
        <v>17</v>
      </c>
      <c r="L458" s="11">
        <f t="shared" si="37"/>
        <v>-3.0435564435564437E-2</v>
      </c>
      <c r="M458" s="16">
        <f t="shared" si="38"/>
        <v>0</v>
      </c>
      <c r="N458" s="16">
        <f t="shared" si="39"/>
        <v>1</v>
      </c>
      <c r="O458" s="7" t="str">
        <f t="shared" si="35"/>
        <v>Aug</v>
      </c>
      <c r="P458" t="str">
        <f t="shared" si="36"/>
        <v>2023</v>
      </c>
    </row>
    <row r="459" spans="1:16" x14ac:dyDescent="0.3">
      <c r="A459" t="s">
        <v>491</v>
      </c>
      <c r="B459" s="6">
        <v>45149</v>
      </c>
      <c r="C459" t="s">
        <v>2259</v>
      </c>
      <c r="D459" t="s">
        <v>2266</v>
      </c>
      <c r="E459" t="s">
        <v>19</v>
      </c>
      <c r="F459" t="s">
        <v>34</v>
      </c>
      <c r="G459">
        <v>26306</v>
      </c>
      <c r="H459">
        <v>-3450.54</v>
      </c>
      <c r="I459">
        <v>2</v>
      </c>
      <c r="J459" t="s">
        <v>35</v>
      </c>
      <c r="K459" s="8" t="s">
        <v>27</v>
      </c>
      <c r="L459" s="11">
        <f t="shared" si="37"/>
        <v>-0.13116931498517448</v>
      </c>
      <c r="M459" s="16">
        <f t="shared" si="38"/>
        <v>0</v>
      </c>
      <c r="N459" s="16">
        <f t="shared" si="39"/>
        <v>1</v>
      </c>
      <c r="O459" s="7" t="str">
        <f t="shared" si="35"/>
        <v>Aug</v>
      </c>
      <c r="P459" t="str">
        <f t="shared" si="36"/>
        <v>2023</v>
      </c>
    </row>
    <row r="460" spans="1:16" x14ac:dyDescent="0.3">
      <c r="A460" t="s">
        <v>492</v>
      </c>
      <c r="B460" s="6">
        <v>45201</v>
      </c>
      <c r="C460" t="s">
        <v>2259</v>
      </c>
      <c r="D460" t="s">
        <v>2267</v>
      </c>
      <c r="E460" t="s">
        <v>14</v>
      </c>
      <c r="F460" t="s">
        <v>51</v>
      </c>
      <c r="G460">
        <v>23772</v>
      </c>
      <c r="H460">
        <v>8004.36</v>
      </c>
      <c r="I460">
        <v>5</v>
      </c>
      <c r="J460" t="s">
        <v>35</v>
      </c>
      <c r="K460" s="8" t="s">
        <v>36</v>
      </c>
      <c r="L460" s="11">
        <f t="shared" si="37"/>
        <v>0.33671378091872789</v>
      </c>
      <c r="M460" s="16">
        <f t="shared" si="38"/>
        <v>23772</v>
      </c>
      <c r="N460" s="16">
        <f t="shared" si="39"/>
        <v>0</v>
      </c>
      <c r="O460" s="7" t="str">
        <f t="shared" si="35"/>
        <v>Oct</v>
      </c>
      <c r="P460" t="str">
        <f t="shared" si="36"/>
        <v>2023</v>
      </c>
    </row>
    <row r="461" spans="1:16" x14ac:dyDescent="0.3">
      <c r="A461" t="s">
        <v>493</v>
      </c>
      <c r="B461" s="6">
        <v>45078</v>
      </c>
      <c r="C461" t="s">
        <v>2255</v>
      </c>
      <c r="D461" t="s">
        <v>2263</v>
      </c>
      <c r="E461" t="s">
        <v>19</v>
      </c>
      <c r="F461" t="s">
        <v>22</v>
      </c>
      <c r="G461">
        <v>20129</v>
      </c>
      <c r="H461">
        <v>-2188.86</v>
      </c>
      <c r="I461">
        <v>6</v>
      </c>
      <c r="J461" t="s">
        <v>16</v>
      </c>
      <c r="K461" s="8" t="s">
        <v>27</v>
      </c>
      <c r="L461" s="11">
        <f t="shared" si="37"/>
        <v>-0.10874161657310349</v>
      </c>
      <c r="M461" s="16">
        <f t="shared" si="38"/>
        <v>0</v>
      </c>
      <c r="N461" s="16">
        <f t="shared" si="39"/>
        <v>1</v>
      </c>
      <c r="O461" s="7" t="str">
        <f t="shared" si="35"/>
        <v>Jun</v>
      </c>
      <c r="P461" t="str">
        <f t="shared" si="36"/>
        <v>2023</v>
      </c>
    </row>
    <row r="462" spans="1:16" x14ac:dyDescent="0.3">
      <c r="A462" t="s">
        <v>494</v>
      </c>
      <c r="B462" s="6">
        <v>45586</v>
      </c>
      <c r="C462" t="s">
        <v>2255</v>
      </c>
      <c r="D462" t="s">
        <v>2263</v>
      </c>
      <c r="E462" t="s">
        <v>19</v>
      </c>
      <c r="F462" t="s">
        <v>20</v>
      </c>
      <c r="G462">
        <v>38177</v>
      </c>
      <c r="H462">
        <v>4453.46</v>
      </c>
      <c r="I462">
        <v>9</v>
      </c>
      <c r="J462" t="s">
        <v>16</v>
      </c>
      <c r="K462" s="8" t="s">
        <v>17</v>
      </c>
      <c r="L462" s="11">
        <f t="shared" si="37"/>
        <v>0.11665295858763129</v>
      </c>
      <c r="M462" s="16">
        <f t="shared" si="38"/>
        <v>0</v>
      </c>
      <c r="N462" s="16">
        <f t="shared" si="39"/>
        <v>0</v>
      </c>
      <c r="O462" s="7" t="str">
        <f t="shared" si="35"/>
        <v>Oct</v>
      </c>
      <c r="P462" t="str">
        <f t="shared" si="36"/>
        <v>2024</v>
      </c>
    </row>
    <row r="463" spans="1:16" x14ac:dyDescent="0.3">
      <c r="A463" t="s">
        <v>495</v>
      </c>
      <c r="B463" s="6">
        <v>45102</v>
      </c>
      <c r="C463" t="s">
        <v>2257</v>
      </c>
      <c r="D463" t="s">
        <v>2264</v>
      </c>
      <c r="E463" t="s">
        <v>25</v>
      </c>
      <c r="F463" t="s">
        <v>46</v>
      </c>
      <c r="G463">
        <v>45687</v>
      </c>
      <c r="H463">
        <v>-4406.12</v>
      </c>
      <c r="I463">
        <v>8</v>
      </c>
      <c r="J463" t="s">
        <v>16</v>
      </c>
      <c r="K463" s="8" t="s">
        <v>36</v>
      </c>
      <c r="L463" s="11">
        <f t="shared" si="37"/>
        <v>-9.6441438483594891E-2</v>
      </c>
      <c r="M463" s="16">
        <f t="shared" si="38"/>
        <v>0</v>
      </c>
      <c r="N463" s="16">
        <f t="shared" si="39"/>
        <v>1</v>
      </c>
      <c r="O463" s="7" t="str">
        <f t="shared" si="35"/>
        <v>Jun</v>
      </c>
      <c r="P463" t="str">
        <f t="shared" si="36"/>
        <v>2023</v>
      </c>
    </row>
    <row r="464" spans="1:16" x14ac:dyDescent="0.3">
      <c r="A464" t="s">
        <v>496</v>
      </c>
      <c r="B464" s="6">
        <v>45616</v>
      </c>
      <c r="C464" t="s">
        <v>2255</v>
      </c>
      <c r="D464" t="s">
        <v>2262</v>
      </c>
      <c r="E464" t="s">
        <v>25</v>
      </c>
      <c r="F464" t="s">
        <v>26</v>
      </c>
      <c r="G464">
        <v>16626</v>
      </c>
      <c r="H464">
        <v>-127.55</v>
      </c>
      <c r="I464">
        <v>2</v>
      </c>
      <c r="J464" t="s">
        <v>16</v>
      </c>
      <c r="K464" s="8" t="s">
        <v>27</v>
      </c>
      <c r="L464" s="11">
        <f t="shared" si="37"/>
        <v>-7.6717189943462044E-3</v>
      </c>
      <c r="M464" s="16">
        <f t="shared" si="38"/>
        <v>0</v>
      </c>
      <c r="N464" s="16">
        <f t="shared" si="39"/>
        <v>1</v>
      </c>
      <c r="O464" s="7" t="str">
        <f t="shared" si="35"/>
        <v>Nov</v>
      </c>
      <c r="P464" t="str">
        <f t="shared" si="36"/>
        <v>2024</v>
      </c>
    </row>
    <row r="465" spans="1:16" x14ac:dyDescent="0.3">
      <c r="A465" t="s">
        <v>497</v>
      </c>
      <c r="B465" s="6">
        <v>45483</v>
      </c>
      <c r="C465" t="s">
        <v>2257</v>
      </c>
      <c r="D465" t="s">
        <v>2265</v>
      </c>
      <c r="E465" t="s">
        <v>14</v>
      </c>
      <c r="F465" t="s">
        <v>15</v>
      </c>
      <c r="G465">
        <v>35679</v>
      </c>
      <c r="H465">
        <v>-2213.58</v>
      </c>
      <c r="I465">
        <v>1</v>
      </c>
      <c r="J465" t="s">
        <v>35</v>
      </c>
      <c r="K465" s="8" t="s">
        <v>11</v>
      </c>
      <c r="L465" s="11">
        <f t="shared" si="37"/>
        <v>-6.2041537038594129E-2</v>
      </c>
      <c r="M465" s="16">
        <f t="shared" si="38"/>
        <v>35679</v>
      </c>
      <c r="N465" s="16">
        <f t="shared" si="39"/>
        <v>1</v>
      </c>
      <c r="O465" s="7" t="str">
        <f t="shared" si="35"/>
        <v>Jul</v>
      </c>
      <c r="P465" t="str">
        <f t="shared" si="36"/>
        <v>2024</v>
      </c>
    </row>
    <row r="466" spans="1:16" x14ac:dyDescent="0.3">
      <c r="A466" t="s">
        <v>498</v>
      </c>
      <c r="B466" s="6">
        <v>45348</v>
      </c>
      <c r="C466" t="s">
        <v>2257</v>
      </c>
      <c r="D466" t="s">
        <v>2265</v>
      </c>
      <c r="E466" t="s">
        <v>14</v>
      </c>
      <c r="F466" t="s">
        <v>15</v>
      </c>
      <c r="G466">
        <v>26950</v>
      </c>
      <c r="H466">
        <v>1375.44</v>
      </c>
      <c r="I466">
        <v>5</v>
      </c>
      <c r="J466" t="s">
        <v>35</v>
      </c>
      <c r="K466" s="8" t="s">
        <v>27</v>
      </c>
      <c r="L466" s="11">
        <f t="shared" si="37"/>
        <v>5.1036734693877553E-2</v>
      </c>
      <c r="M466" s="16">
        <f t="shared" si="38"/>
        <v>26950</v>
      </c>
      <c r="N466" s="16">
        <f t="shared" si="39"/>
        <v>0</v>
      </c>
      <c r="O466" s="7" t="str">
        <f t="shared" si="35"/>
        <v>Feb</v>
      </c>
      <c r="P466" t="str">
        <f t="shared" si="36"/>
        <v>2024</v>
      </c>
    </row>
    <row r="467" spans="1:16" x14ac:dyDescent="0.3">
      <c r="A467" t="s">
        <v>499</v>
      </c>
      <c r="B467" s="6">
        <v>45150</v>
      </c>
      <c r="C467" t="s">
        <v>2258</v>
      </c>
      <c r="D467" t="s">
        <v>2271</v>
      </c>
      <c r="E467" t="s">
        <v>25</v>
      </c>
      <c r="F467" t="s">
        <v>53</v>
      </c>
      <c r="G467">
        <v>43614</v>
      </c>
      <c r="H467">
        <v>-3619.85</v>
      </c>
      <c r="I467">
        <v>8</v>
      </c>
      <c r="J467" t="s">
        <v>35</v>
      </c>
      <c r="K467" s="8" t="s">
        <v>17</v>
      </c>
      <c r="L467" s="11">
        <f t="shared" si="37"/>
        <v>-8.2997432017242162E-2</v>
      </c>
      <c r="M467" s="16">
        <f t="shared" si="38"/>
        <v>0</v>
      </c>
      <c r="N467" s="16">
        <f t="shared" si="39"/>
        <v>1</v>
      </c>
      <c r="O467" s="7" t="str">
        <f t="shared" si="35"/>
        <v>Aug</v>
      </c>
      <c r="P467" t="str">
        <f t="shared" si="36"/>
        <v>2023</v>
      </c>
    </row>
    <row r="468" spans="1:16" x14ac:dyDescent="0.3">
      <c r="A468" t="s">
        <v>500</v>
      </c>
      <c r="B468" s="6">
        <v>44994</v>
      </c>
      <c r="C468" t="s">
        <v>2259</v>
      </c>
      <c r="D468" t="s">
        <v>2266</v>
      </c>
      <c r="E468" t="s">
        <v>14</v>
      </c>
      <c r="F468" t="s">
        <v>51</v>
      </c>
      <c r="G468">
        <v>22965</v>
      </c>
      <c r="H468">
        <v>2405.52</v>
      </c>
      <c r="I468">
        <v>8</v>
      </c>
      <c r="J468" t="s">
        <v>16</v>
      </c>
      <c r="K468" s="8" t="s">
        <v>17</v>
      </c>
      <c r="L468" s="11">
        <f t="shared" si="37"/>
        <v>0.10474722403657739</v>
      </c>
      <c r="M468" s="16">
        <f t="shared" si="38"/>
        <v>22965</v>
      </c>
      <c r="N468" s="16">
        <f t="shared" si="39"/>
        <v>0</v>
      </c>
      <c r="O468" s="7" t="str">
        <f t="shared" si="35"/>
        <v>Mar</v>
      </c>
      <c r="P468" t="str">
        <f t="shared" si="36"/>
        <v>2023</v>
      </c>
    </row>
    <row r="469" spans="1:16" x14ac:dyDescent="0.3">
      <c r="A469" t="s">
        <v>501</v>
      </c>
      <c r="B469" s="6">
        <v>44953</v>
      </c>
      <c r="C469" t="s">
        <v>2255</v>
      </c>
      <c r="D469" t="s">
        <v>2263</v>
      </c>
      <c r="E469" t="s">
        <v>25</v>
      </c>
      <c r="F469" t="s">
        <v>46</v>
      </c>
      <c r="G469">
        <v>4977</v>
      </c>
      <c r="H469">
        <v>1632.96</v>
      </c>
      <c r="I469">
        <v>4</v>
      </c>
      <c r="J469" t="s">
        <v>16</v>
      </c>
      <c r="K469" s="8" t="s">
        <v>36</v>
      </c>
      <c r="L469" s="11">
        <f t="shared" si="37"/>
        <v>0.32810126582278482</v>
      </c>
      <c r="M469" s="16">
        <f t="shared" si="38"/>
        <v>0</v>
      </c>
      <c r="N469" s="16">
        <f t="shared" si="39"/>
        <v>0</v>
      </c>
      <c r="O469" s="7" t="str">
        <f t="shared" si="35"/>
        <v>Jan</v>
      </c>
      <c r="P469" t="str">
        <f t="shared" si="36"/>
        <v>2023</v>
      </c>
    </row>
    <row r="470" spans="1:16" x14ac:dyDescent="0.3">
      <c r="A470" t="s">
        <v>502</v>
      </c>
      <c r="B470" s="6">
        <v>45126</v>
      </c>
      <c r="C470" t="s">
        <v>2258</v>
      </c>
      <c r="D470" t="s">
        <v>2271</v>
      </c>
      <c r="E470" t="s">
        <v>8</v>
      </c>
      <c r="F470" t="s">
        <v>9</v>
      </c>
      <c r="G470">
        <v>8254</v>
      </c>
      <c r="H470">
        <v>1668.45</v>
      </c>
      <c r="I470">
        <v>7</v>
      </c>
      <c r="J470" t="s">
        <v>16</v>
      </c>
      <c r="K470" s="8" t="s">
        <v>11</v>
      </c>
      <c r="L470" s="11">
        <f t="shared" si="37"/>
        <v>0.20213835716016476</v>
      </c>
      <c r="M470" s="16">
        <f t="shared" si="38"/>
        <v>0</v>
      </c>
      <c r="N470" s="16">
        <f t="shared" si="39"/>
        <v>0</v>
      </c>
      <c r="O470" s="7" t="str">
        <f t="shared" si="35"/>
        <v>Jul</v>
      </c>
      <c r="P470" t="str">
        <f t="shared" si="36"/>
        <v>2023</v>
      </c>
    </row>
    <row r="471" spans="1:16" x14ac:dyDescent="0.3">
      <c r="A471" t="s">
        <v>503</v>
      </c>
      <c r="B471" s="6">
        <v>45140</v>
      </c>
      <c r="C471" t="s">
        <v>2258</v>
      </c>
      <c r="D471" t="s">
        <v>2271</v>
      </c>
      <c r="E471" t="s">
        <v>8</v>
      </c>
      <c r="F471" t="s">
        <v>9</v>
      </c>
      <c r="G471">
        <v>11946</v>
      </c>
      <c r="H471">
        <v>3693.51</v>
      </c>
      <c r="I471">
        <v>5</v>
      </c>
      <c r="J471" t="s">
        <v>35</v>
      </c>
      <c r="K471" s="8" t="s">
        <v>27</v>
      </c>
      <c r="L471" s="11">
        <f t="shared" si="37"/>
        <v>0.30918382722250126</v>
      </c>
      <c r="M471" s="16">
        <f t="shared" si="38"/>
        <v>0</v>
      </c>
      <c r="N471" s="16">
        <f t="shared" si="39"/>
        <v>0</v>
      </c>
      <c r="O471" s="7" t="str">
        <f t="shared" si="35"/>
        <v>Aug</v>
      </c>
      <c r="P471" t="str">
        <f t="shared" si="36"/>
        <v>2023</v>
      </c>
    </row>
    <row r="472" spans="1:16" x14ac:dyDescent="0.3">
      <c r="A472" t="s">
        <v>504</v>
      </c>
      <c r="B472" s="6">
        <v>45638</v>
      </c>
      <c r="C472" t="s">
        <v>2259</v>
      </c>
      <c r="D472" t="s">
        <v>2267</v>
      </c>
      <c r="E472" t="s">
        <v>25</v>
      </c>
      <c r="F472" t="s">
        <v>26</v>
      </c>
      <c r="G472">
        <v>32274</v>
      </c>
      <c r="H472">
        <v>9071.64</v>
      </c>
      <c r="I472">
        <v>5</v>
      </c>
      <c r="J472" t="s">
        <v>35</v>
      </c>
      <c r="K472" s="8" t="s">
        <v>27</v>
      </c>
      <c r="L472" s="11">
        <f t="shared" si="37"/>
        <v>0.28108198549916341</v>
      </c>
      <c r="M472" s="16">
        <f t="shared" si="38"/>
        <v>0</v>
      </c>
      <c r="N472" s="16">
        <f t="shared" si="39"/>
        <v>0</v>
      </c>
      <c r="O472" s="7" t="str">
        <f t="shared" si="35"/>
        <v>Dec</v>
      </c>
      <c r="P472" t="str">
        <f t="shared" si="36"/>
        <v>2024</v>
      </c>
    </row>
    <row r="473" spans="1:16" x14ac:dyDescent="0.3">
      <c r="A473" t="s">
        <v>505</v>
      </c>
      <c r="B473" s="6">
        <v>45199</v>
      </c>
      <c r="C473" t="s">
        <v>2255</v>
      </c>
      <c r="D473" t="s">
        <v>2262</v>
      </c>
      <c r="E473" t="s">
        <v>25</v>
      </c>
      <c r="F473" t="s">
        <v>46</v>
      </c>
      <c r="G473">
        <v>1441</v>
      </c>
      <c r="H473">
        <v>408.55</v>
      </c>
      <c r="I473">
        <v>3</v>
      </c>
      <c r="J473" t="s">
        <v>10</v>
      </c>
      <c r="K473" s="8" t="s">
        <v>27</v>
      </c>
      <c r="L473" s="11">
        <f t="shared" si="37"/>
        <v>0.28351839000693962</v>
      </c>
      <c r="M473" s="16">
        <f t="shared" si="38"/>
        <v>0</v>
      </c>
      <c r="N473" s="16">
        <f t="shared" si="39"/>
        <v>0</v>
      </c>
      <c r="O473" s="7" t="str">
        <f t="shared" si="35"/>
        <v>Sep</v>
      </c>
      <c r="P473" t="str">
        <f t="shared" si="36"/>
        <v>2023</v>
      </c>
    </row>
    <row r="474" spans="1:16" x14ac:dyDescent="0.3">
      <c r="A474" t="s">
        <v>506</v>
      </c>
      <c r="B474" s="6">
        <v>45059</v>
      </c>
      <c r="C474" t="s">
        <v>2256</v>
      </c>
      <c r="D474" t="s">
        <v>2269</v>
      </c>
      <c r="E474" t="s">
        <v>8</v>
      </c>
      <c r="F474" t="s">
        <v>31</v>
      </c>
      <c r="G474">
        <v>15652</v>
      </c>
      <c r="H474">
        <v>-1253.22</v>
      </c>
      <c r="I474">
        <v>3</v>
      </c>
      <c r="J474" t="s">
        <v>16</v>
      </c>
      <c r="K474" s="8" t="s">
        <v>36</v>
      </c>
      <c r="L474" s="11">
        <f t="shared" si="37"/>
        <v>-8.0067722974699718E-2</v>
      </c>
      <c r="M474" s="16">
        <f t="shared" si="38"/>
        <v>0</v>
      </c>
      <c r="N474" s="16">
        <f t="shared" si="39"/>
        <v>1</v>
      </c>
      <c r="O474" s="7" t="str">
        <f t="shared" si="35"/>
        <v>May</v>
      </c>
      <c r="P474" t="str">
        <f t="shared" si="36"/>
        <v>2023</v>
      </c>
    </row>
    <row r="475" spans="1:16" x14ac:dyDescent="0.3">
      <c r="A475" t="s">
        <v>507</v>
      </c>
      <c r="B475" s="6">
        <v>45184</v>
      </c>
      <c r="C475" t="s">
        <v>2258</v>
      </c>
      <c r="D475" t="s">
        <v>2271</v>
      </c>
      <c r="E475" t="s">
        <v>14</v>
      </c>
      <c r="F475" t="s">
        <v>38</v>
      </c>
      <c r="G475">
        <v>17158</v>
      </c>
      <c r="H475">
        <v>961.61</v>
      </c>
      <c r="I475">
        <v>1</v>
      </c>
      <c r="J475" t="s">
        <v>10</v>
      </c>
      <c r="K475" s="8" t="s">
        <v>17</v>
      </c>
      <c r="L475" s="11">
        <f t="shared" si="37"/>
        <v>5.6044410770486074E-2</v>
      </c>
      <c r="M475" s="16">
        <f t="shared" si="38"/>
        <v>17158</v>
      </c>
      <c r="N475" s="16">
        <f t="shared" si="39"/>
        <v>0</v>
      </c>
      <c r="O475" s="7" t="str">
        <f t="shared" si="35"/>
        <v>Sep</v>
      </c>
      <c r="P475" t="str">
        <f t="shared" si="36"/>
        <v>2023</v>
      </c>
    </row>
    <row r="476" spans="1:16" x14ac:dyDescent="0.3">
      <c r="A476" t="s">
        <v>508</v>
      </c>
      <c r="B476" s="6">
        <v>45429</v>
      </c>
      <c r="C476" t="s">
        <v>2255</v>
      </c>
      <c r="D476" t="s">
        <v>2263</v>
      </c>
      <c r="E476" t="s">
        <v>25</v>
      </c>
      <c r="F476" t="s">
        <v>26</v>
      </c>
      <c r="G476">
        <v>24520</v>
      </c>
      <c r="H476">
        <v>4644.72</v>
      </c>
      <c r="I476">
        <v>8</v>
      </c>
      <c r="J476" t="s">
        <v>35</v>
      </c>
      <c r="K476" s="8" t="s">
        <v>27</v>
      </c>
      <c r="L476" s="11">
        <f t="shared" si="37"/>
        <v>0.18942577487765092</v>
      </c>
      <c r="M476" s="16">
        <f t="shared" si="38"/>
        <v>0</v>
      </c>
      <c r="N476" s="16">
        <f t="shared" si="39"/>
        <v>0</v>
      </c>
      <c r="O476" s="7" t="str">
        <f t="shared" si="35"/>
        <v>May</v>
      </c>
      <c r="P476" t="str">
        <f t="shared" si="36"/>
        <v>2024</v>
      </c>
    </row>
    <row r="477" spans="1:16" x14ac:dyDescent="0.3">
      <c r="A477" t="s">
        <v>509</v>
      </c>
      <c r="B477" s="6">
        <v>44995</v>
      </c>
      <c r="C477" t="s">
        <v>2257</v>
      </c>
      <c r="D477" t="s">
        <v>2265</v>
      </c>
      <c r="E477" t="s">
        <v>25</v>
      </c>
      <c r="F477" t="s">
        <v>46</v>
      </c>
      <c r="G477">
        <v>49497</v>
      </c>
      <c r="H477">
        <v>-3908.74</v>
      </c>
      <c r="I477">
        <v>9</v>
      </c>
      <c r="J477" t="s">
        <v>16</v>
      </c>
      <c r="K477" s="8" t="s">
        <v>11</v>
      </c>
      <c r="L477" s="11">
        <f t="shared" si="37"/>
        <v>-7.8969230458411616E-2</v>
      </c>
      <c r="M477" s="16">
        <f t="shared" si="38"/>
        <v>0</v>
      </c>
      <c r="N477" s="16">
        <f t="shared" si="39"/>
        <v>1</v>
      </c>
      <c r="O477" s="7" t="str">
        <f t="shared" si="35"/>
        <v>Mar</v>
      </c>
      <c r="P477" t="str">
        <f t="shared" si="36"/>
        <v>2023</v>
      </c>
    </row>
    <row r="478" spans="1:16" x14ac:dyDescent="0.3">
      <c r="A478" t="s">
        <v>510</v>
      </c>
      <c r="B478" s="6">
        <v>45100</v>
      </c>
      <c r="C478" t="s">
        <v>2258</v>
      </c>
      <c r="D478" t="s">
        <v>2271</v>
      </c>
      <c r="E478" t="s">
        <v>14</v>
      </c>
      <c r="F478" t="s">
        <v>38</v>
      </c>
      <c r="G478">
        <v>10445</v>
      </c>
      <c r="H478">
        <v>3510.76</v>
      </c>
      <c r="I478">
        <v>1</v>
      </c>
      <c r="J478" t="s">
        <v>35</v>
      </c>
      <c r="K478" s="8" t="s">
        <v>17</v>
      </c>
      <c r="L478" s="11">
        <f t="shared" si="37"/>
        <v>0.33611871708951652</v>
      </c>
      <c r="M478" s="16">
        <f t="shared" si="38"/>
        <v>10445</v>
      </c>
      <c r="N478" s="16">
        <f t="shared" si="39"/>
        <v>0</v>
      </c>
      <c r="O478" s="7" t="str">
        <f t="shared" si="35"/>
        <v>Jun</v>
      </c>
      <c r="P478" t="str">
        <f t="shared" si="36"/>
        <v>2023</v>
      </c>
    </row>
    <row r="479" spans="1:16" x14ac:dyDescent="0.3">
      <c r="A479" t="s">
        <v>511</v>
      </c>
      <c r="B479" s="6">
        <v>45123</v>
      </c>
      <c r="C479" t="s">
        <v>2258</v>
      </c>
      <c r="D479" t="s">
        <v>2271</v>
      </c>
      <c r="E479" t="s">
        <v>14</v>
      </c>
      <c r="F479" t="s">
        <v>15</v>
      </c>
      <c r="G479">
        <v>40843</v>
      </c>
      <c r="H479">
        <v>2502.39</v>
      </c>
      <c r="I479">
        <v>1</v>
      </c>
      <c r="J479" t="s">
        <v>10</v>
      </c>
      <c r="K479" s="8" t="s">
        <v>36</v>
      </c>
      <c r="L479" s="11">
        <f t="shared" si="37"/>
        <v>6.1268516024777807E-2</v>
      </c>
      <c r="M479" s="16">
        <f t="shared" si="38"/>
        <v>40843</v>
      </c>
      <c r="N479" s="16">
        <f t="shared" si="39"/>
        <v>0</v>
      </c>
      <c r="O479" s="7" t="str">
        <f t="shared" si="35"/>
        <v>Jul</v>
      </c>
      <c r="P479" t="str">
        <f t="shared" si="36"/>
        <v>2023</v>
      </c>
    </row>
    <row r="480" spans="1:16" x14ac:dyDescent="0.3">
      <c r="A480" t="s">
        <v>512</v>
      </c>
      <c r="B480" s="6">
        <v>44940</v>
      </c>
      <c r="C480" t="s">
        <v>2257</v>
      </c>
      <c r="D480" t="s">
        <v>2265</v>
      </c>
      <c r="E480" t="s">
        <v>25</v>
      </c>
      <c r="F480" t="s">
        <v>46</v>
      </c>
      <c r="G480">
        <v>34062</v>
      </c>
      <c r="H480">
        <v>8694.2800000000007</v>
      </c>
      <c r="I480">
        <v>5</v>
      </c>
      <c r="J480" t="s">
        <v>10</v>
      </c>
      <c r="K480" s="8" t="s">
        <v>11</v>
      </c>
      <c r="L480" s="11">
        <f t="shared" si="37"/>
        <v>0.25524866420057546</v>
      </c>
      <c r="M480" s="16">
        <f t="shared" si="38"/>
        <v>0</v>
      </c>
      <c r="N480" s="16">
        <f t="shared" si="39"/>
        <v>0</v>
      </c>
      <c r="O480" s="7" t="str">
        <f t="shared" si="35"/>
        <v>Jan</v>
      </c>
      <c r="P480" t="str">
        <f t="shared" si="36"/>
        <v>2023</v>
      </c>
    </row>
    <row r="481" spans="1:16" x14ac:dyDescent="0.3">
      <c r="A481" t="s">
        <v>513</v>
      </c>
      <c r="B481" s="6">
        <v>45127</v>
      </c>
      <c r="C481" t="s">
        <v>2255</v>
      </c>
      <c r="D481" t="s">
        <v>2263</v>
      </c>
      <c r="E481" t="s">
        <v>14</v>
      </c>
      <c r="F481" t="s">
        <v>15</v>
      </c>
      <c r="G481">
        <v>23486</v>
      </c>
      <c r="H481">
        <v>1795.48</v>
      </c>
      <c r="I481">
        <v>5</v>
      </c>
      <c r="J481" t="s">
        <v>10</v>
      </c>
      <c r="K481" s="8" t="s">
        <v>17</v>
      </c>
      <c r="L481" s="11">
        <f t="shared" si="37"/>
        <v>7.6448948309631268E-2</v>
      </c>
      <c r="M481" s="16">
        <f t="shared" si="38"/>
        <v>23486</v>
      </c>
      <c r="N481" s="16">
        <f t="shared" si="39"/>
        <v>0</v>
      </c>
      <c r="O481" s="7" t="str">
        <f t="shared" si="35"/>
        <v>Jul</v>
      </c>
      <c r="P481" t="str">
        <f t="shared" si="36"/>
        <v>2023</v>
      </c>
    </row>
    <row r="482" spans="1:16" x14ac:dyDescent="0.3">
      <c r="A482" t="s">
        <v>514</v>
      </c>
      <c r="B482" s="6">
        <v>45526</v>
      </c>
      <c r="C482" t="s">
        <v>2257</v>
      </c>
      <c r="D482" t="s">
        <v>2264</v>
      </c>
      <c r="E482" t="s">
        <v>14</v>
      </c>
      <c r="F482" t="s">
        <v>38</v>
      </c>
      <c r="G482">
        <v>35845</v>
      </c>
      <c r="H482">
        <v>-459.03</v>
      </c>
      <c r="I482">
        <v>2</v>
      </c>
      <c r="J482" t="s">
        <v>16</v>
      </c>
      <c r="K482" s="8" t="s">
        <v>36</v>
      </c>
      <c r="L482" s="11">
        <f t="shared" si="37"/>
        <v>-1.2805970149253731E-2</v>
      </c>
      <c r="M482" s="16">
        <f t="shared" si="38"/>
        <v>35845</v>
      </c>
      <c r="N482" s="16">
        <f t="shared" si="39"/>
        <v>1</v>
      </c>
      <c r="O482" s="7" t="str">
        <f t="shared" si="35"/>
        <v>Aug</v>
      </c>
      <c r="P482" t="str">
        <f t="shared" si="36"/>
        <v>2024</v>
      </c>
    </row>
    <row r="483" spans="1:16" x14ac:dyDescent="0.3">
      <c r="A483" t="s">
        <v>515</v>
      </c>
      <c r="B483" s="6">
        <v>45264</v>
      </c>
      <c r="C483" t="s">
        <v>2256</v>
      </c>
      <c r="D483" t="s">
        <v>2269</v>
      </c>
      <c r="E483" t="s">
        <v>19</v>
      </c>
      <c r="F483" t="s">
        <v>34</v>
      </c>
      <c r="G483">
        <v>7515</v>
      </c>
      <c r="H483">
        <v>2538.75</v>
      </c>
      <c r="I483">
        <v>7</v>
      </c>
      <c r="J483" t="s">
        <v>16</v>
      </c>
      <c r="K483" s="8" t="s">
        <v>17</v>
      </c>
      <c r="L483" s="11">
        <f t="shared" si="37"/>
        <v>0.33782435129740518</v>
      </c>
      <c r="M483" s="16">
        <f t="shared" si="38"/>
        <v>0</v>
      </c>
      <c r="N483" s="16">
        <f t="shared" si="39"/>
        <v>0</v>
      </c>
      <c r="O483" s="7" t="str">
        <f t="shared" si="35"/>
        <v>Dec</v>
      </c>
      <c r="P483" t="str">
        <f t="shared" si="36"/>
        <v>2023</v>
      </c>
    </row>
    <row r="484" spans="1:16" x14ac:dyDescent="0.3">
      <c r="A484" t="s">
        <v>516</v>
      </c>
      <c r="B484" s="6">
        <v>45595</v>
      </c>
      <c r="C484" t="s">
        <v>2257</v>
      </c>
      <c r="D484" t="s">
        <v>2264</v>
      </c>
      <c r="E484" t="s">
        <v>8</v>
      </c>
      <c r="F484" t="s">
        <v>29</v>
      </c>
      <c r="G484">
        <v>21820</v>
      </c>
      <c r="H484">
        <v>4931.16</v>
      </c>
      <c r="I484">
        <v>3</v>
      </c>
      <c r="J484" t="s">
        <v>16</v>
      </c>
      <c r="K484" s="8" t="s">
        <v>11</v>
      </c>
      <c r="L484" s="11">
        <f t="shared" si="37"/>
        <v>0.22599266727772685</v>
      </c>
      <c r="M484" s="16">
        <f t="shared" si="38"/>
        <v>0</v>
      </c>
      <c r="N484" s="16">
        <f t="shared" si="39"/>
        <v>0</v>
      </c>
      <c r="O484" s="7" t="str">
        <f t="shared" si="35"/>
        <v>Oct</v>
      </c>
      <c r="P484" t="str">
        <f t="shared" si="36"/>
        <v>2024</v>
      </c>
    </row>
    <row r="485" spans="1:16" x14ac:dyDescent="0.3">
      <c r="A485" t="s">
        <v>517</v>
      </c>
      <c r="B485" s="6">
        <v>44960</v>
      </c>
      <c r="C485" t="s">
        <v>2258</v>
      </c>
      <c r="D485" t="s">
        <v>2270</v>
      </c>
      <c r="E485" t="s">
        <v>8</v>
      </c>
      <c r="F485" t="s">
        <v>31</v>
      </c>
      <c r="G485">
        <v>6643</v>
      </c>
      <c r="H485">
        <v>2280.91</v>
      </c>
      <c r="I485">
        <v>10</v>
      </c>
      <c r="J485" t="s">
        <v>10</v>
      </c>
      <c r="K485" s="8" t="s">
        <v>27</v>
      </c>
      <c r="L485" s="11">
        <f t="shared" si="37"/>
        <v>0.34335541171157608</v>
      </c>
      <c r="M485" s="16">
        <f t="shared" si="38"/>
        <v>0</v>
      </c>
      <c r="N485" s="16">
        <f t="shared" si="39"/>
        <v>0</v>
      </c>
      <c r="O485" s="7" t="str">
        <f t="shared" si="35"/>
        <v>Feb</v>
      </c>
      <c r="P485" t="str">
        <f t="shared" si="36"/>
        <v>2023</v>
      </c>
    </row>
    <row r="486" spans="1:16" x14ac:dyDescent="0.3">
      <c r="A486" t="s">
        <v>518</v>
      </c>
      <c r="B486" s="6">
        <v>45078</v>
      </c>
      <c r="C486" t="s">
        <v>2256</v>
      </c>
      <c r="D486" t="s">
        <v>2269</v>
      </c>
      <c r="E486" t="s">
        <v>19</v>
      </c>
      <c r="F486" t="s">
        <v>34</v>
      </c>
      <c r="G486">
        <v>16109</v>
      </c>
      <c r="H486">
        <v>-706.65</v>
      </c>
      <c r="I486">
        <v>9</v>
      </c>
      <c r="J486" t="s">
        <v>35</v>
      </c>
      <c r="K486" s="8" t="s">
        <v>17</v>
      </c>
      <c r="L486" s="11">
        <f t="shared" si="37"/>
        <v>-4.3866782543919548E-2</v>
      </c>
      <c r="M486" s="16">
        <f t="shared" si="38"/>
        <v>0</v>
      </c>
      <c r="N486" s="16">
        <f t="shared" si="39"/>
        <v>1</v>
      </c>
      <c r="O486" s="7" t="str">
        <f t="shared" si="35"/>
        <v>Jun</v>
      </c>
      <c r="P486" t="str">
        <f t="shared" si="36"/>
        <v>2023</v>
      </c>
    </row>
    <row r="487" spans="1:16" x14ac:dyDescent="0.3">
      <c r="A487" t="s">
        <v>519</v>
      </c>
      <c r="B487" s="6">
        <v>44957</v>
      </c>
      <c r="C487" t="s">
        <v>2256</v>
      </c>
      <c r="D487" t="s">
        <v>2269</v>
      </c>
      <c r="E487" t="s">
        <v>25</v>
      </c>
      <c r="F487" t="s">
        <v>26</v>
      </c>
      <c r="G487">
        <v>1903</v>
      </c>
      <c r="H487">
        <v>139.37</v>
      </c>
      <c r="I487">
        <v>8</v>
      </c>
      <c r="J487" t="s">
        <v>35</v>
      </c>
      <c r="K487" s="8" t="s">
        <v>36</v>
      </c>
      <c r="L487" s="11">
        <f t="shared" si="37"/>
        <v>7.3236994219653184E-2</v>
      </c>
      <c r="M487" s="16">
        <f t="shared" si="38"/>
        <v>0</v>
      </c>
      <c r="N487" s="16">
        <f t="shared" si="39"/>
        <v>0</v>
      </c>
      <c r="O487" s="7" t="str">
        <f t="shared" si="35"/>
        <v>Jan</v>
      </c>
      <c r="P487" t="str">
        <f t="shared" si="36"/>
        <v>2023</v>
      </c>
    </row>
    <row r="488" spans="1:16" x14ac:dyDescent="0.3">
      <c r="A488" t="s">
        <v>520</v>
      </c>
      <c r="B488" s="6">
        <v>45474</v>
      </c>
      <c r="C488" t="s">
        <v>2256</v>
      </c>
      <c r="D488" t="s">
        <v>2268</v>
      </c>
      <c r="E488" t="s">
        <v>19</v>
      </c>
      <c r="F488" t="s">
        <v>34</v>
      </c>
      <c r="G488">
        <v>479</v>
      </c>
      <c r="H488">
        <v>-1.54</v>
      </c>
      <c r="I488">
        <v>3</v>
      </c>
      <c r="J488" t="s">
        <v>10</v>
      </c>
      <c r="K488" s="8" t="s">
        <v>17</v>
      </c>
      <c r="L488" s="11">
        <f t="shared" si="37"/>
        <v>-3.2150313152400837E-3</v>
      </c>
      <c r="M488" s="16">
        <f t="shared" si="38"/>
        <v>0</v>
      </c>
      <c r="N488" s="16">
        <f t="shared" si="39"/>
        <v>1</v>
      </c>
      <c r="O488" s="7" t="str">
        <f t="shared" si="35"/>
        <v>Jul</v>
      </c>
      <c r="P488" t="str">
        <f t="shared" si="36"/>
        <v>2024</v>
      </c>
    </row>
    <row r="489" spans="1:16" x14ac:dyDescent="0.3">
      <c r="A489" t="s">
        <v>521</v>
      </c>
      <c r="B489" s="6">
        <v>45645</v>
      </c>
      <c r="C489" t="s">
        <v>2255</v>
      </c>
      <c r="D489" t="s">
        <v>2263</v>
      </c>
      <c r="E489" t="s">
        <v>19</v>
      </c>
      <c r="F489" t="s">
        <v>34</v>
      </c>
      <c r="G489">
        <v>2072</v>
      </c>
      <c r="H489">
        <v>641.22</v>
      </c>
      <c r="I489">
        <v>7</v>
      </c>
      <c r="J489" t="s">
        <v>35</v>
      </c>
      <c r="K489" s="8" t="s">
        <v>11</v>
      </c>
      <c r="L489" s="11">
        <f t="shared" si="37"/>
        <v>0.30946911196911198</v>
      </c>
      <c r="M489" s="16">
        <f t="shared" si="38"/>
        <v>0</v>
      </c>
      <c r="N489" s="16">
        <f t="shared" si="39"/>
        <v>0</v>
      </c>
      <c r="O489" s="7" t="str">
        <f t="shared" si="35"/>
        <v>Dec</v>
      </c>
      <c r="P489" t="str">
        <f t="shared" si="36"/>
        <v>2024</v>
      </c>
    </row>
    <row r="490" spans="1:16" x14ac:dyDescent="0.3">
      <c r="A490" t="s">
        <v>522</v>
      </c>
      <c r="B490" s="6">
        <v>45253</v>
      </c>
      <c r="C490" t="s">
        <v>2259</v>
      </c>
      <c r="D490" t="s">
        <v>2266</v>
      </c>
      <c r="E490" t="s">
        <v>8</v>
      </c>
      <c r="F490" t="s">
        <v>31</v>
      </c>
      <c r="G490">
        <v>549</v>
      </c>
      <c r="H490">
        <v>-86.51</v>
      </c>
      <c r="I490">
        <v>9</v>
      </c>
      <c r="J490" t="s">
        <v>10</v>
      </c>
      <c r="K490" s="8" t="s">
        <v>17</v>
      </c>
      <c r="L490" s="11">
        <f t="shared" si="37"/>
        <v>-0.15757741347905282</v>
      </c>
      <c r="M490" s="16">
        <f t="shared" si="38"/>
        <v>0</v>
      </c>
      <c r="N490" s="16">
        <f t="shared" si="39"/>
        <v>1</v>
      </c>
      <c r="O490" s="7" t="str">
        <f t="shared" si="35"/>
        <v>Nov</v>
      </c>
      <c r="P490" t="str">
        <f t="shared" si="36"/>
        <v>2023</v>
      </c>
    </row>
    <row r="491" spans="1:16" x14ac:dyDescent="0.3">
      <c r="A491" t="s">
        <v>523</v>
      </c>
      <c r="B491" s="6">
        <v>45016</v>
      </c>
      <c r="C491" t="s">
        <v>2256</v>
      </c>
      <c r="D491" t="s">
        <v>2268</v>
      </c>
      <c r="E491" t="s">
        <v>19</v>
      </c>
      <c r="F491" t="s">
        <v>22</v>
      </c>
      <c r="G491">
        <v>45309</v>
      </c>
      <c r="H491">
        <v>-7094.57</v>
      </c>
      <c r="I491">
        <v>8</v>
      </c>
      <c r="J491" t="s">
        <v>35</v>
      </c>
      <c r="K491" s="8" t="s">
        <v>17</v>
      </c>
      <c r="L491" s="11">
        <f t="shared" si="37"/>
        <v>-0.15658191529276744</v>
      </c>
      <c r="M491" s="16">
        <f t="shared" si="38"/>
        <v>0</v>
      </c>
      <c r="N491" s="16">
        <f t="shared" si="39"/>
        <v>1</v>
      </c>
      <c r="O491" s="7" t="str">
        <f t="shared" si="35"/>
        <v>Mar</v>
      </c>
      <c r="P491" t="str">
        <f t="shared" si="36"/>
        <v>2023</v>
      </c>
    </row>
    <row r="492" spans="1:16" x14ac:dyDescent="0.3">
      <c r="A492" t="s">
        <v>524</v>
      </c>
      <c r="B492" s="6">
        <v>45039</v>
      </c>
      <c r="C492" t="s">
        <v>2256</v>
      </c>
      <c r="D492" t="s">
        <v>2269</v>
      </c>
      <c r="E492" t="s">
        <v>19</v>
      </c>
      <c r="F492" t="s">
        <v>22</v>
      </c>
      <c r="G492">
        <v>8637</v>
      </c>
      <c r="H492">
        <v>-1608.46</v>
      </c>
      <c r="I492">
        <v>7</v>
      </c>
      <c r="J492" t="s">
        <v>35</v>
      </c>
      <c r="K492" s="8" t="s">
        <v>27</v>
      </c>
      <c r="L492" s="11">
        <f t="shared" si="37"/>
        <v>-0.18622901470417969</v>
      </c>
      <c r="M492" s="16">
        <f t="shared" si="38"/>
        <v>0</v>
      </c>
      <c r="N492" s="16">
        <f t="shared" si="39"/>
        <v>1</v>
      </c>
      <c r="O492" s="7" t="str">
        <f t="shared" si="35"/>
        <v>Apr</v>
      </c>
      <c r="P492" t="str">
        <f t="shared" si="36"/>
        <v>2023</v>
      </c>
    </row>
    <row r="493" spans="1:16" x14ac:dyDescent="0.3">
      <c r="A493" t="s">
        <v>525</v>
      </c>
      <c r="B493" s="6">
        <v>45106</v>
      </c>
      <c r="C493" t="s">
        <v>2256</v>
      </c>
      <c r="D493" t="s">
        <v>2268</v>
      </c>
      <c r="E493" t="s">
        <v>8</v>
      </c>
      <c r="F493" t="s">
        <v>29</v>
      </c>
      <c r="G493">
        <v>33957</v>
      </c>
      <c r="H493">
        <v>-5979.18</v>
      </c>
      <c r="I493">
        <v>7</v>
      </c>
      <c r="J493" t="s">
        <v>10</v>
      </c>
      <c r="K493" s="8" t="s">
        <v>36</v>
      </c>
      <c r="L493" s="11">
        <f t="shared" si="37"/>
        <v>-0.17608092587684426</v>
      </c>
      <c r="M493" s="16">
        <f t="shared" si="38"/>
        <v>0</v>
      </c>
      <c r="N493" s="16">
        <f t="shared" si="39"/>
        <v>1</v>
      </c>
      <c r="O493" s="7" t="str">
        <f t="shared" si="35"/>
        <v>Jun</v>
      </c>
      <c r="P493" t="str">
        <f t="shared" si="36"/>
        <v>2023</v>
      </c>
    </row>
    <row r="494" spans="1:16" x14ac:dyDescent="0.3">
      <c r="A494" t="s">
        <v>526</v>
      </c>
      <c r="B494" s="6">
        <v>45208</v>
      </c>
      <c r="C494" t="s">
        <v>2257</v>
      </c>
      <c r="D494" t="s">
        <v>2264</v>
      </c>
      <c r="E494" t="s">
        <v>25</v>
      </c>
      <c r="F494" t="s">
        <v>53</v>
      </c>
      <c r="G494">
        <v>4292</v>
      </c>
      <c r="H494">
        <v>631.38</v>
      </c>
      <c r="I494">
        <v>1</v>
      </c>
      <c r="J494" t="s">
        <v>35</v>
      </c>
      <c r="K494" s="8" t="s">
        <v>36</v>
      </c>
      <c r="L494" s="11">
        <f t="shared" si="37"/>
        <v>0.1471062441752097</v>
      </c>
      <c r="M494" s="16">
        <f t="shared" si="38"/>
        <v>0</v>
      </c>
      <c r="N494" s="16">
        <f t="shared" si="39"/>
        <v>0</v>
      </c>
      <c r="O494" s="7" t="str">
        <f t="shared" si="35"/>
        <v>Oct</v>
      </c>
      <c r="P494" t="str">
        <f t="shared" si="36"/>
        <v>2023</v>
      </c>
    </row>
    <row r="495" spans="1:16" x14ac:dyDescent="0.3">
      <c r="A495" t="s">
        <v>527</v>
      </c>
      <c r="B495" s="6">
        <v>45265</v>
      </c>
      <c r="C495" t="s">
        <v>2255</v>
      </c>
      <c r="D495" t="s">
        <v>2263</v>
      </c>
      <c r="E495" t="s">
        <v>8</v>
      </c>
      <c r="F495" t="s">
        <v>9</v>
      </c>
      <c r="G495">
        <v>41866</v>
      </c>
      <c r="H495">
        <v>-1199.81</v>
      </c>
      <c r="I495">
        <v>8</v>
      </c>
      <c r="J495" t="s">
        <v>10</v>
      </c>
      <c r="K495" s="8" t="s">
        <v>27</v>
      </c>
      <c r="L495" s="11">
        <f t="shared" si="37"/>
        <v>-2.8658338508574976E-2</v>
      </c>
      <c r="M495" s="16">
        <f t="shared" si="38"/>
        <v>0</v>
      </c>
      <c r="N495" s="16">
        <f t="shared" si="39"/>
        <v>1</v>
      </c>
      <c r="O495" s="7" t="str">
        <f t="shared" si="35"/>
        <v>Dec</v>
      </c>
      <c r="P495" t="str">
        <f t="shared" si="36"/>
        <v>2023</v>
      </c>
    </row>
    <row r="496" spans="1:16" x14ac:dyDescent="0.3">
      <c r="A496" t="s">
        <v>528</v>
      </c>
      <c r="B496" s="6">
        <v>44986</v>
      </c>
      <c r="C496" t="s">
        <v>2255</v>
      </c>
      <c r="D496" t="s">
        <v>2263</v>
      </c>
      <c r="E496" t="s">
        <v>8</v>
      </c>
      <c r="F496" t="s">
        <v>9</v>
      </c>
      <c r="G496">
        <v>19133</v>
      </c>
      <c r="H496">
        <v>-1318.92</v>
      </c>
      <c r="I496">
        <v>10</v>
      </c>
      <c r="J496" t="s">
        <v>35</v>
      </c>
      <c r="K496" s="8" t="s">
        <v>27</v>
      </c>
      <c r="L496" s="11">
        <f t="shared" si="37"/>
        <v>-6.8934301991323901E-2</v>
      </c>
      <c r="M496" s="16">
        <f t="shared" si="38"/>
        <v>0</v>
      </c>
      <c r="N496" s="16">
        <f t="shared" si="39"/>
        <v>1</v>
      </c>
      <c r="O496" s="7" t="str">
        <f t="shared" si="35"/>
        <v>Mar</v>
      </c>
      <c r="P496" t="str">
        <f t="shared" si="36"/>
        <v>2023</v>
      </c>
    </row>
    <row r="497" spans="1:16" x14ac:dyDescent="0.3">
      <c r="A497" t="s">
        <v>529</v>
      </c>
      <c r="B497" s="6">
        <v>44971</v>
      </c>
      <c r="C497" t="s">
        <v>2258</v>
      </c>
      <c r="D497" t="s">
        <v>2270</v>
      </c>
      <c r="E497" t="s">
        <v>8</v>
      </c>
      <c r="F497" t="s">
        <v>9</v>
      </c>
      <c r="G497">
        <v>18776</v>
      </c>
      <c r="H497">
        <v>-2232.09</v>
      </c>
      <c r="I497">
        <v>1</v>
      </c>
      <c r="J497" t="s">
        <v>35</v>
      </c>
      <c r="K497" s="8" t="s">
        <v>11</v>
      </c>
      <c r="L497" s="11">
        <f t="shared" si="37"/>
        <v>-0.11887995313165745</v>
      </c>
      <c r="M497" s="16">
        <f t="shared" si="38"/>
        <v>0</v>
      </c>
      <c r="N497" s="16">
        <f t="shared" si="39"/>
        <v>1</v>
      </c>
      <c r="O497" s="7" t="str">
        <f t="shared" si="35"/>
        <v>Feb</v>
      </c>
      <c r="P497" t="str">
        <f t="shared" si="36"/>
        <v>2023</v>
      </c>
    </row>
    <row r="498" spans="1:16" x14ac:dyDescent="0.3">
      <c r="A498" t="s">
        <v>530</v>
      </c>
      <c r="B498" s="6">
        <v>44963</v>
      </c>
      <c r="C498" t="s">
        <v>2257</v>
      </c>
      <c r="D498" t="s">
        <v>2265</v>
      </c>
      <c r="E498" t="s">
        <v>8</v>
      </c>
      <c r="F498" t="s">
        <v>9</v>
      </c>
      <c r="G498">
        <v>837</v>
      </c>
      <c r="H498">
        <v>242.47</v>
      </c>
      <c r="I498">
        <v>10</v>
      </c>
      <c r="J498" t="s">
        <v>10</v>
      </c>
      <c r="K498" s="8" t="s">
        <v>27</v>
      </c>
      <c r="L498" s="11">
        <f t="shared" si="37"/>
        <v>0.28968936678614099</v>
      </c>
      <c r="M498" s="16">
        <f t="shared" si="38"/>
        <v>0</v>
      </c>
      <c r="N498" s="16">
        <f t="shared" si="39"/>
        <v>0</v>
      </c>
      <c r="O498" s="7" t="str">
        <f t="shared" si="35"/>
        <v>Feb</v>
      </c>
      <c r="P498" t="str">
        <f t="shared" si="36"/>
        <v>2023</v>
      </c>
    </row>
    <row r="499" spans="1:16" x14ac:dyDescent="0.3">
      <c r="A499" t="s">
        <v>531</v>
      </c>
      <c r="B499" s="6">
        <v>45427</v>
      </c>
      <c r="C499" t="s">
        <v>2259</v>
      </c>
      <c r="D499" t="s">
        <v>2266</v>
      </c>
      <c r="E499" t="s">
        <v>19</v>
      </c>
      <c r="F499" t="s">
        <v>20</v>
      </c>
      <c r="G499">
        <v>49701</v>
      </c>
      <c r="H499">
        <v>70.650000000000006</v>
      </c>
      <c r="I499">
        <v>5</v>
      </c>
      <c r="J499" t="s">
        <v>35</v>
      </c>
      <c r="K499" s="8" t="s">
        <v>27</v>
      </c>
      <c r="L499" s="11">
        <f t="shared" si="37"/>
        <v>1.4215005734291061E-3</v>
      </c>
      <c r="M499" s="16">
        <f t="shared" si="38"/>
        <v>0</v>
      </c>
      <c r="N499" s="16">
        <f t="shared" si="39"/>
        <v>0</v>
      </c>
      <c r="O499" s="7" t="str">
        <f t="shared" si="35"/>
        <v>May</v>
      </c>
      <c r="P499" t="str">
        <f t="shared" si="36"/>
        <v>2024</v>
      </c>
    </row>
    <row r="500" spans="1:16" x14ac:dyDescent="0.3">
      <c r="A500" t="s">
        <v>532</v>
      </c>
      <c r="B500" s="6">
        <v>45118</v>
      </c>
      <c r="C500" t="s">
        <v>2256</v>
      </c>
      <c r="D500" t="s">
        <v>2268</v>
      </c>
      <c r="E500" t="s">
        <v>25</v>
      </c>
      <c r="F500" t="s">
        <v>53</v>
      </c>
      <c r="G500">
        <v>15762</v>
      </c>
      <c r="H500">
        <v>-786.23</v>
      </c>
      <c r="I500">
        <v>2</v>
      </c>
      <c r="J500" t="s">
        <v>10</v>
      </c>
      <c r="K500" s="8" t="s">
        <v>36</v>
      </c>
      <c r="L500" s="11">
        <f t="shared" si="37"/>
        <v>-4.9881360233472907E-2</v>
      </c>
      <c r="M500" s="16">
        <f t="shared" si="38"/>
        <v>0</v>
      </c>
      <c r="N500" s="16">
        <f t="shared" si="39"/>
        <v>1</v>
      </c>
      <c r="O500" s="7" t="str">
        <f t="shared" si="35"/>
        <v>Jul</v>
      </c>
      <c r="P500" t="str">
        <f t="shared" si="36"/>
        <v>2023</v>
      </c>
    </row>
    <row r="501" spans="1:16" x14ac:dyDescent="0.3">
      <c r="A501" t="s">
        <v>533</v>
      </c>
      <c r="B501" s="6">
        <v>45274</v>
      </c>
      <c r="C501" t="s">
        <v>2256</v>
      </c>
      <c r="D501" t="s">
        <v>2269</v>
      </c>
      <c r="E501" t="s">
        <v>8</v>
      </c>
      <c r="F501" t="s">
        <v>29</v>
      </c>
      <c r="G501">
        <v>30427</v>
      </c>
      <c r="H501">
        <v>5787.03</v>
      </c>
      <c r="I501">
        <v>2</v>
      </c>
      <c r="J501" t="s">
        <v>35</v>
      </c>
      <c r="K501" s="8" t="s">
        <v>17</v>
      </c>
      <c r="L501" s="11">
        <f t="shared" si="37"/>
        <v>0.19019390672757747</v>
      </c>
      <c r="M501" s="16">
        <f t="shared" si="38"/>
        <v>0</v>
      </c>
      <c r="N501" s="16">
        <f t="shared" si="39"/>
        <v>0</v>
      </c>
      <c r="O501" s="7" t="str">
        <f t="shared" si="35"/>
        <v>Dec</v>
      </c>
      <c r="P501" t="str">
        <f t="shared" si="36"/>
        <v>2023</v>
      </c>
    </row>
    <row r="502" spans="1:16" x14ac:dyDescent="0.3">
      <c r="A502" t="s">
        <v>534</v>
      </c>
      <c r="B502" s="6">
        <v>45428</v>
      </c>
      <c r="C502" t="s">
        <v>2259</v>
      </c>
      <c r="D502" t="s">
        <v>2266</v>
      </c>
      <c r="E502" t="s">
        <v>14</v>
      </c>
      <c r="F502" t="s">
        <v>51</v>
      </c>
      <c r="G502">
        <v>4939</v>
      </c>
      <c r="H502">
        <v>497.27</v>
      </c>
      <c r="I502">
        <v>10</v>
      </c>
      <c r="J502" t="s">
        <v>16</v>
      </c>
      <c r="K502" s="8" t="s">
        <v>27</v>
      </c>
      <c r="L502" s="11">
        <f t="shared" si="37"/>
        <v>0.10068232435715732</v>
      </c>
      <c r="M502" s="16">
        <f t="shared" si="38"/>
        <v>4939</v>
      </c>
      <c r="N502" s="16">
        <f t="shared" si="39"/>
        <v>0</v>
      </c>
      <c r="O502" s="7" t="str">
        <f t="shared" si="35"/>
        <v>May</v>
      </c>
      <c r="P502" t="str">
        <f t="shared" si="36"/>
        <v>2024</v>
      </c>
    </row>
    <row r="503" spans="1:16" x14ac:dyDescent="0.3">
      <c r="A503" t="s">
        <v>535</v>
      </c>
      <c r="B503" s="6">
        <v>45311</v>
      </c>
      <c r="C503" t="s">
        <v>2257</v>
      </c>
      <c r="D503" t="s">
        <v>2265</v>
      </c>
      <c r="E503" t="s">
        <v>14</v>
      </c>
      <c r="F503" t="s">
        <v>51</v>
      </c>
      <c r="G503">
        <v>47907</v>
      </c>
      <c r="H503">
        <v>15361.92</v>
      </c>
      <c r="I503">
        <v>2</v>
      </c>
      <c r="J503" t="s">
        <v>10</v>
      </c>
      <c r="K503" s="8" t="s">
        <v>36</v>
      </c>
      <c r="L503" s="11">
        <f t="shared" si="37"/>
        <v>0.32066128123238774</v>
      </c>
      <c r="M503" s="16">
        <f t="shared" si="38"/>
        <v>47907</v>
      </c>
      <c r="N503" s="16">
        <f t="shared" si="39"/>
        <v>0</v>
      </c>
      <c r="O503" s="7" t="str">
        <f t="shared" si="35"/>
        <v>Jan</v>
      </c>
      <c r="P503" t="str">
        <f t="shared" si="36"/>
        <v>2024</v>
      </c>
    </row>
    <row r="504" spans="1:16" x14ac:dyDescent="0.3">
      <c r="A504" t="s">
        <v>536</v>
      </c>
      <c r="B504" s="6">
        <v>45127</v>
      </c>
      <c r="C504" t="s">
        <v>2257</v>
      </c>
      <c r="D504" t="s">
        <v>2264</v>
      </c>
      <c r="E504" t="s">
        <v>19</v>
      </c>
      <c r="F504" t="s">
        <v>34</v>
      </c>
      <c r="G504">
        <v>16036</v>
      </c>
      <c r="H504">
        <v>1603.85</v>
      </c>
      <c r="I504">
        <v>6</v>
      </c>
      <c r="J504" t="s">
        <v>35</v>
      </c>
      <c r="K504" s="8" t="s">
        <v>17</v>
      </c>
      <c r="L504" s="11">
        <f t="shared" si="37"/>
        <v>0.10001558992267398</v>
      </c>
      <c r="M504" s="16">
        <f t="shared" si="38"/>
        <v>0</v>
      </c>
      <c r="N504" s="16">
        <f t="shared" si="39"/>
        <v>0</v>
      </c>
      <c r="O504" s="7" t="str">
        <f t="shared" si="35"/>
        <v>Jul</v>
      </c>
      <c r="P504" t="str">
        <f t="shared" si="36"/>
        <v>2023</v>
      </c>
    </row>
    <row r="505" spans="1:16" x14ac:dyDescent="0.3">
      <c r="A505" t="s">
        <v>537</v>
      </c>
      <c r="B505" s="6">
        <v>45144</v>
      </c>
      <c r="C505" t="s">
        <v>2256</v>
      </c>
      <c r="D505" t="s">
        <v>2268</v>
      </c>
      <c r="E505" t="s">
        <v>25</v>
      </c>
      <c r="F505" t="s">
        <v>46</v>
      </c>
      <c r="G505">
        <v>41172</v>
      </c>
      <c r="H505">
        <v>7043</v>
      </c>
      <c r="I505">
        <v>2</v>
      </c>
      <c r="J505" t="s">
        <v>10</v>
      </c>
      <c r="K505" s="8" t="s">
        <v>27</v>
      </c>
      <c r="L505" s="11">
        <f t="shared" si="37"/>
        <v>0.17106285825318177</v>
      </c>
      <c r="M505" s="16">
        <f t="shared" si="38"/>
        <v>0</v>
      </c>
      <c r="N505" s="16">
        <f t="shared" si="39"/>
        <v>0</v>
      </c>
      <c r="O505" s="7" t="str">
        <f t="shared" si="35"/>
        <v>Aug</v>
      </c>
      <c r="P505" t="str">
        <f t="shared" si="36"/>
        <v>2023</v>
      </c>
    </row>
    <row r="506" spans="1:16" x14ac:dyDescent="0.3">
      <c r="A506" t="s">
        <v>538</v>
      </c>
      <c r="B506" s="6">
        <v>44953</v>
      </c>
      <c r="C506" t="s">
        <v>2256</v>
      </c>
      <c r="D506" t="s">
        <v>2269</v>
      </c>
      <c r="E506" t="s">
        <v>25</v>
      </c>
      <c r="F506" t="s">
        <v>53</v>
      </c>
      <c r="G506">
        <v>44609</v>
      </c>
      <c r="H506">
        <v>7301.21</v>
      </c>
      <c r="I506">
        <v>6</v>
      </c>
      <c r="J506" t="s">
        <v>35</v>
      </c>
      <c r="K506" s="8" t="s">
        <v>11</v>
      </c>
      <c r="L506" s="11">
        <f t="shared" si="37"/>
        <v>0.16367123226254793</v>
      </c>
      <c r="M506" s="16">
        <f t="shared" si="38"/>
        <v>0</v>
      </c>
      <c r="N506" s="16">
        <f t="shared" si="39"/>
        <v>0</v>
      </c>
      <c r="O506" s="7" t="str">
        <f t="shared" si="35"/>
        <v>Jan</v>
      </c>
      <c r="P506" t="str">
        <f t="shared" si="36"/>
        <v>2023</v>
      </c>
    </row>
    <row r="507" spans="1:16" x14ac:dyDescent="0.3">
      <c r="A507" t="s">
        <v>539</v>
      </c>
      <c r="B507" s="6">
        <v>45215</v>
      </c>
      <c r="C507" t="s">
        <v>2256</v>
      </c>
      <c r="D507" t="s">
        <v>2269</v>
      </c>
      <c r="E507" t="s">
        <v>8</v>
      </c>
      <c r="F507" t="s">
        <v>9</v>
      </c>
      <c r="G507">
        <v>49176</v>
      </c>
      <c r="H507">
        <v>-6427.86</v>
      </c>
      <c r="I507">
        <v>1</v>
      </c>
      <c r="J507" t="s">
        <v>10</v>
      </c>
      <c r="K507" s="8" t="s">
        <v>36</v>
      </c>
      <c r="L507" s="11">
        <f t="shared" si="37"/>
        <v>-0.13071132259638849</v>
      </c>
      <c r="M507" s="16">
        <f t="shared" si="38"/>
        <v>0</v>
      </c>
      <c r="N507" s="16">
        <f t="shared" si="39"/>
        <v>1</v>
      </c>
      <c r="O507" s="7" t="str">
        <f t="shared" si="35"/>
        <v>Oct</v>
      </c>
      <c r="P507" t="str">
        <f t="shared" si="36"/>
        <v>2023</v>
      </c>
    </row>
    <row r="508" spans="1:16" x14ac:dyDescent="0.3">
      <c r="A508" t="s">
        <v>540</v>
      </c>
      <c r="B508" s="6">
        <v>44979</v>
      </c>
      <c r="C508" t="s">
        <v>2257</v>
      </c>
      <c r="D508" t="s">
        <v>2265</v>
      </c>
      <c r="E508" t="s">
        <v>25</v>
      </c>
      <c r="F508" t="s">
        <v>46</v>
      </c>
      <c r="G508">
        <v>31766</v>
      </c>
      <c r="H508">
        <v>8304.7099999999991</v>
      </c>
      <c r="I508">
        <v>6</v>
      </c>
      <c r="J508" t="s">
        <v>16</v>
      </c>
      <c r="K508" s="8" t="s">
        <v>36</v>
      </c>
      <c r="L508" s="11">
        <f t="shared" si="37"/>
        <v>0.26143392306239371</v>
      </c>
      <c r="M508" s="16">
        <f t="shared" si="38"/>
        <v>0</v>
      </c>
      <c r="N508" s="16">
        <f t="shared" si="39"/>
        <v>0</v>
      </c>
      <c r="O508" s="7" t="str">
        <f t="shared" si="35"/>
        <v>Feb</v>
      </c>
      <c r="P508" t="str">
        <f t="shared" si="36"/>
        <v>2023</v>
      </c>
    </row>
    <row r="509" spans="1:16" x14ac:dyDescent="0.3">
      <c r="A509" t="s">
        <v>541</v>
      </c>
      <c r="B509" s="6">
        <v>45577</v>
      </c>
      <c r="C509" t="s">
        <v>2257</v>
      </c>
      <c r="D509" t="s">
        <v>2265</v>
      </c>
      <c r="E509" t="s">
        <v>8</v>
      </c>
      <c r="F509" t="s">
        <v>29</v>
      </c>
      <c r="G509">
        <v>37162</v>
      </c>
      <c r="H509">
        <v>12900.29</v>
      </c>
      <c r="I509">
        <v>10</v>
      </c>
      <c r="J509" t="s">
        <v>35</v>
      </c>
      <c r="K509" s="8" t="s">
        <v>17</v>
      </c>
      <c r="L509" s="11">
        <f t="shared" si="37"/>
        <v>0.34713659114148865</v>
      </c>
      <c r="M509" s="16">
        <f t="shared" si="38"/>
        <v>0</v>
      </c>
      <c r="N509" s="16">
        <f t="shared" si="39"/>
        <v>0</v>
      </c>
      <c r="O509" s="7" t="str">
        <f t="shared" si="35"/>
        <v>Oct</v>
      </c>
      <c r="P509" t="str">
        <f t="shared" si="36"/>
        <v>2024</v>
      </c>
    </row>
    <row r="510" spans="1:16" x14ac:dyDescent="0.3">
      <c r="A510" t="s">
        <v>542</v>
      </c>
      <c r="B510" s="6">
        <v>45305</v>
      </c>
      <c r="C510" t="s">
        <v>2259</v>
      </c>
      <c r="D510" t="s">
        <v>2267</v>
      </c>
      <c r="E510" t="s">
        <v>19</v>
      </c>
      <c r="F510" t="s">
        <v>20</v>
      </c>
      <c r="G510">
        <v>36758</v>
      </c>
      <c r="H510">
        <v>6633.49</v>
      </c>
      <c r="I510">
        <v>1</v>
      </c>
      <c r="J510" t="s">
        <v>16</v>
      </c>
      <c r="K510" s="8" t="s">
        <v>36</v>
      </c>
      <c r="L510" s="11">
        <f t="shared" si="37"/>
        <v>0.180463844605256</v>
      </c>
      <c r="M510" s="16">
        <f t="shared" si="38"/>
        <v>0</v>
      </c>
      <c r="N510" s="16">
        <f t="shared" si="39"/>
        <v>0</v>
      </c>
      <c r="O510" s="7" t="str">
        <f t="shared" si="35"/>
        <v>Jan</v>
      </c>
      <c r="P510" t="str">
        <f t="shared" si="36"/>
        <v>2024</v>
      </c>
    </row>
    <row r="511" spans="1:16" x14ac:dyDescent="0.3">
      <c r="A511" t="s">
        <v>543</v>
      </c>
      <c r="B511" s="6">
        <v>45113</v>
      </c>
      <c r="C511" t="s">
        <v>2257</v>
      </c>
      <c r="D511" t="s">
        <v>2265</v>
      </c>
      <c r="E511" t="s">
        <v>25</v>
      </c>
      <c r="F511" t="s">
        <v>26</v>
      </c>
      <c r="G511">
        <v>34018</v>
      </c>
      <c r="H511">
        <v>-3435.38</v>
      </c>
      <c r="I511">
        <v>7</v>
      </c>
      <c r="J511" t="s">
        <v>10</v>
      </c>
      <c r="K511" s="8" t="s">
        <v>11</v>
      </c>
      <c r="L511" s="11">
        <f t="shared" si="37"/>
        <v>-0.10098712446351932</v>
      </c>
      <c r="M511" s="16">
        <f t="shared" si="38"/>
        <v>0</v>
      </c>
      <c r="N511" s="16">
        <f t="shared" si="39"/>
        <v>1</v>
      </c>
      <c r="O511" s="7" t="str">
        <f t="shared" si="35"/>
        <v>Jul</v>
      </c>
      <c r="P511" t="str">
        <f t="shared" si="36"/>
        <v>2023</v>
      </c>
    </row>
    <row r="512" spans="1:16" x14ac:dyDescent="0.3">
      <c r="A512" t="s">
        <v>544</v>
      </c>
      <c r="B512" s="6">
        <v>45507</v>
      </c>
      <c r="C512" t="s">
        <v>2255</v>
      </c>
      <c r="D512" t="s">
        <v>2262</v>
      </c>
      <c r="E512" t="s">
        <v>19</v>
      </c>
      <c r="F512" t="s">
        <v>34</v>
      </c>
      <c r="G512">
        <v>4412</v>
      </c>
      <c r="H512">
        <v>464.23</v>
      </c>
      <c r="I512">
        <v>5</v>
      </c>
      <c r="J512" t="s">
        <v>16</v>
      </c>
      <c r="K512" s="8" t="s">
        <v>11</v>
      </c>
      <c r="L512" s="11">
        <f t="shared" si="37"/>
        <v>0.10521985494106981</v>
      </c>
      <c r="M512" s="16">
        <f t="shared" si="38"/>
        <v>0</v>
      </c>
      <c r="N512" s="16">
        <f t="shared" si="39"/>
        <v>0</v>
      </c>
      <c r="O512" s="7" t="str">
        <f t="shared" si="35"/>
        <v>Aug</v>
      </c>
      <c r="P512" t="str">
        <f t="shared" si="36"/>
        <v>2024</v>
      </c>
    </row>
    <row r="513" spans="1:16" x14ac:dyDescent="0.3">
      <c r="A513" t="s">
        <v>545</v>
      </c>
      <c r="B513" s="6">
        <v>45604</v>
      </c>
      <c r="C513" t="s">
        <v>2257</v>
      </c>
      <c r="D513" t="s">
        <v>2265</v>
      </c>
      <c r="E513" t="s">
        <v>14</v>
      </c>
      <c r="F513" t="s">
        <v>15</v>
      </c>
      <c r="G513">
        <v>9095</v>
      </c>
      <c r="H513">
        <v>2804.68</v>
      </c>
      <c r="I513">
        <v>6</v>
      </c>
      <c r="J513" t="s">
        <v>16</v>
      </c>
      <c r="K513" s="8" t="s">
        <v>11</v>
      </c>
      <c r="L513" s="11">
        <f t="shared" si="37"/>
        <v>0.30837603078614623</v>
      </c>
      <c r="M513" s="16">
        <f t="shared" si="38"/>
        <v>9095</v>
      </c>
      <c r="N513" s="16">
        <f t="shared" si="39"/>
        <v>0</v>
      </c>
      <c r="O513" s="7" t="str">
        <f t="shared" si="35"/>
        <v>Nov</v>
      </c>
      <c r="P513" t="str">
        <f t="shared" si="36"/>
        <v>2024</v>
      </c>
    </row>
    <row r="514" spans="1:16" x14ac:dyDescent="0.3">
      <c r="A514" t="s">
        <v>546</v>
      </c>
      <c r="B514" s="6">
        <v>45240</v>
      </c>
      <c r="C514" t="s">
        <v>2258</v>
      </c>
      <c r="D514" t="s">
        <v>2271</v>
      </c>
      <c r="E514" t="s">
        <v>14</v>
      </c>
      <c r="F514" t="s">
        <v>51</v>
      </c>
      <c r="G514">
        <v>26378</v>
      </c>
      <c r="H514">
        <v>6.41</v>
      </c>
      <c r="I514">
        <v>9</v>
      </c>
      <c r="J514" t="s">
        <v>16</v>
      </c>
      <c r="K514" s="8" t="s">
        <v>27</v>
      </c>
      <c r="L514" s="11">
        <f t="shared" si="37"/>
        <v>2.4300553491545985E-4</v>
      </c>
      <c r="M514" s="16">
        <f t="shared" si="38"/>
        <v>26378</v>
      </c>
      <c r="N514" s="16">
        <f t="shared" si="39"/>
        <v>0</v>
      </c>
      <c r="O514" s="7" t="str">
        <f t="shared" ref="O514:O577" si="40">TEXT(B514,"MMM")</f>
        <v>Nov</v>
      </c>
      <c r="P514" t="str">
        <f t="shared" ref="P514:P577" si="41">TEXT(B514,"YYYY")</f>
        <v>2023</v>
      </c>
    </row>
    <row r="515" spans="1:16" x14ac:dyDescent="0.3">
      <c r="A515" t="s">
        <v>547</v>
      </c>
      <c r="B515" s="6">
        <v>45130</v>
      </c>
      <c r="C515" t="s">
        <v>2259</v>
      </c>
      <c r="D515" t="s">
        <v>2267</v>
      </c>
      <c r="E515" t="s">
        <v>25</v>
      </c>
      <c r="F515" t="s">
        <v>26</v>
      </c>
      <c r="G515">
        <v>31279</v>
      </c>
      <c r="H515">
        <v>7255.33</v>
      </c>
      <c r="I515">
        <v>9</v>
      </c>
      <c r="J515" t="s">
        <v>10</v>
      </c>
      <c r="K515" s="8" t="s">
        <v>11</v>
      </c>
      <c r="L515" s="11">
        <f t="shared" ref="L515:L578" si="42">H515/G515</f>
        <v>0.2319553054765178</v>
      </c>
      <c r="M515" s="16">
        <f t="shared" ref="M515:M578" si="43">IF(E515="Clothing",G515,0)</f>
        <v>0</v>
      </c>
      <c r="N515" s="16">
        <f t="shared" ref="N515:N578" si="44">IF(H515&lt;0,1,0)</f>
        <v>0</v>
      </c>
      <c r="O515" s="7" t="str">
        <f t="shared" si="40"/>
        <v>Jul</v>
      </c>
      <c r="P515" t="str">
        <f t="shared" si="41"/>
        <v>2023</v>
      </c>
    </row>
    <row r="516" spans="1:16" x14ac:dyDescent="0.3">
      <c r="A516" t="s">
        <v>548</v>
      </c>
      <c r="B516" s="6">
        <v>45108</v>
      </c>
      <c r="C516" t="s">
        <v>2257</v>
      </c>
      <c r="D516" t="s">
        <v>2265</v>
      </c>
      <c r="E516" t="s">
        <v>14</v>
      </c>
      <c r="F516" t="s">
        <v>38</v>
      </c>
      <c r="G516">
        <v>9162</v>
      </c>
      <c r="H516">
        <v>-1431.66</v>
      </c>
      <c r="I516">
        <v>2</v>
      </c>
      <c r="J516" t="s">
        <v>10</v>
      </c>
      <c r="K516" s="8" t="s">
        <v>11</v>
      </c>
      <c r="L516" s="11">
        <f t="shared" si="42"/>
        <v>-0.15626064178127047</v>
      </c>
      <c r="M516" s="16">
        <f t="shared" si="43"/>
        <v>9162</v>
      </c>
      <c r="N516" s="16">
        <f t="shared" si="44"/>
        <v>1</v>
      </c>
      <c r="O516" s="7" t="str">
        <f t="shared" si="40"/>
        <v>Jul</v>
      </c>
      <c r="P516" t="str">
        <f t="shared" si="41"/>
        <v>2023</v>
      </c>
    </row>
    <row r="517" spans="1:16" x14ac:dyDescent="0.3">
      <c r="A517" t="s">
        <v>549</v>
      </c>
      <c r="B517" s="6">
        <v>45293</v>
      </c>
      <c r="C517" t="s">
        <v>2259</v>
      </c>
      <c r="D517" t="s">
        <v>2267</v>
      </c>
      <c r="E517" t="s">
        <v>19</v>
      </c>
      <c r="F517" t="s">
        <v>34</v>
      </c>
      <c r="G517">
        <v>27033</v>
      </c>
      <c r="H517">
        <v>-5207.3599999999997</v>
      </c>
      <c r="I517">
        <v>3</v>
      </c>
      <c r="J517" t="s">
        <v>35</v>
      </c>
      <c r="K517" s="8" t="s">
        <v>27</v>
      </c>
      <c r="L517" s="11">
        <f t="shared" si="42"/>
        <v>-0.19262974882550954</v>
      </c>
      <c r="M517" s="16">
        <f t="shared" si="43"/>
        <v>0</v>
      </c>
      <c r="N517" s="16">
        <f t="shared" si="44"/>
        <v>1</v>
      </c>
      <c r="O517" s="7" t="str">
        <f t="shared" si="40"/>
        <v>Jan</v>
      </c>
      <c r="P517" t="str">
        <f t="shared" si="41"/>
        <v>2024</v>
      </c>
    </row>
    <row r="518" spans="1:16" x14ac:dyDescent="0.3">
      <c r="A518" t="s">
        <v>550</v>
      </c>
      <c r="B518" s="6">
        <v>45267</v>
      </c>
      <c r="C518" t="s">
        <v>2255</v>
      </c>
      <c r="D518" t="s">
        <v>2262</v>
      </c>
      <c r="E518" t="s">
        <v>25</v>
      </c>
      <c r="F518" t="s">
        <v>53</v>
      </c>
      <c r="G518">
        <v>46863</v>
      </c>
      <c r="H518">
        <v>2828.14</v>
      </c>
      <c r="I518">
        <v>9</v>
      </c>
      <c r="J518" t="s">
        <v>10</v>
      </c>
      <c r="K518" s="8" t="s">
        <v>17</v>
      </c>
      <c r="L518" s="11">
        <f t="shared" si="42"/>
        <v>6.0349102703625458E-2</v>
      </c>
      <c r="M518" s="16">
        <f t="shared" si="43"/>
        <v>0</v>
      </c>
      <c r="N518" s="16">
        <f t="shared" si="44"/>
        <v>0</v>
      </c>
      <c r="O518" s="7" t="str">
        <f t="shared" si="40"/>
        <v>Dec</v>
      </c>
      <c r="P518" t="str">
        <f t="shared" si="41"/>
        <v>2023</v>
      </c>
    </row>
    <row r="519" spans="1:16" x14ac:dyDescent="0.3">
      <c r="A519" t="s">
        <v>551</v>
      </c>
      <c r="B519" s="6">
        <v>45573</v>
      </c>
      <c r="C519" t="s">
        <v>2259</v>
      </c>
      <c r="D519" t="s">
        <v>2267</v>
      </c>
      <c r="E519" t="s">
        <v>25</v>
      </c>
      <c r="F519" t="s">
        <v>53</v>
      </c>
      <c r="G519">
        <v>8621</v>
      </c>
      <c r="H519">
        <v>1811.88</v>
      </c>
      <c r="I519">
        <v>7</v>
      </c>
      <c r="J519" t="s">
        <v>10</v>
      </c>
      <c r="K519" s="8" t="s">
        <v>17</v>
      </c>
      <c r="L519" s="11">
        <f t="shared" si="42"/>
        <v>0.21017051386150098</v>
      </c>
      <c r="M519" s="16">
        <f t="shared" si="43"/>
        <v>0</v>
      </c>
      <c r="N519" s="16">
        <f t="shared" si="44"/>
        <v>0</v>
      </c>
      <c r="O519" s="7" t="str">
        <f t="shared" si="40"/>
        <v>Oct</v>
      </c>
      <c r="P519" t="str">
        <f t="shared" si="41"/>
        <v>2024</v>
      </c>
    </row>
    <row r="520" spans="1:16" x14ac:dyDescent="0.3">
      <c r="A520" t="s">
        <v>552</v>
      </c>
      <c r="B520" s="6">
        <v>45374</v>
      </c>
      <c r="C520" t="s">
        <v>2257</v>
      </c>
      <c r="D520" t="s">
        <v>2264</v>
      </c>
      <c r="E520" t="s">
        <v>19</v>
      </c>
      <c r="F520" t="s">
        <v>20</v>
      </c>
      <c r="G520">
        <v>30840</v>
      </c>
      <c r="H520">
        <v>1583.26</v>
      </c>
      <c r="I520">
        <v>2</v>
      </c>
      <c r="J520" t="s">
        <v>35</v>
      </c>
      <c r="K520" s="8" t="s">
        <v>17</v>
      </c>
      <c r="L520" s="11">
        <f t="shared" si="42"/>
        <v>5.1337872892347598E-2</v>
      </c>
      <c r="M520" s="16">
        <f t="shared" si="43"/>
        <v>0</v>
      </c>
      <c r="N520" s="16">
        <f t="shared" si="44"/>
        <v>0</v>
      </c>
      <c r="O520" s="7" t="str">
        <f t="shared" si="40"/>
        <v>Mar</v>
      </c>
      <c r="P520" t="str">
        <f t="shared" si="41"/>
        <v>2024</v>
      </c>
    </row>
    <row r="521" spans="1:16" x14ac:dyDescent="0.3">
      <c r="A521" t="s">
        <v>553</v>
      </c>
      <c r="B521" s="6">
        <v>45171</v>
      </c>
      <c r="C521" t="s">
        <v>2257</v>
      </c>
      <c r="D521" t="s">
        <v>2265</v>
      </c>
      <c r="E521" t="s">
        <v>14</v>
      </c>
      <c r="F521" t="s">
        <v>38</v>
      </c>
      <c r="G521">
        <v>44273</v>
      </c>
      <c r="H521">
        <v>8635.66</v>
      </c>
      <c r="I521">
        <v>10</v>
      </c>
      <c r="J521" t="s">
        <v>35</v>
      </c>
      <c r="K521" s="8" t="s">
        <v>27</v>
      </c>
      <c r="L521" s="11">
        <f t="shared" si="42"/>
        <v>0.19505477378989453</v>
      </c>
      <c r="M521" s="16">
        <f t="shared" si="43"/>
        <v>44273</v>
      </c>
      <c r="N521" s="16">
        <f t="shared" si="44"/>
        <v>0</v>
      </c>
      <c r="O521" s="7" t="str">
        <f t="shared" si="40"/>
        <v>Sep</v>
      </c>
      <c r="P521" t="str">
        <f t="shared" si="41"/>
        <v>2023</v>
      </c>
    </row>
    <row r="522" spans="1:16" x14ac:dyDescent="0.3">
      <c r="A522" t="s">
        <v>554</v>
      </c>
      <c r="B522" s="6">
        <v>45419</v>
      </c>
      <c r="C522" t="s">
        <v>2256</v>
      </c>
      <c r="D522" t="s">
        <v>2268</v>
      </c>
      <c r="E522" t="s">
        <v>25</v>
      </c>
      <c r="F522" t="s">
        <v>46</v>
      </c>
      <c r="G522">
        <v>46775</v>
      </c>
      <c r="H522">
        <v>1240.0899999999999</v>
      </c>
      <c r="I522">
        <v>3</v>
      </c>
      <c r="J522" t="s">
        <v>35</v>
      </c>
      <c r="K522" s="8" t="s">
        <v>17</v>
      </c>
      <c r="L522" s="11">
        <f t="shared" si="42"/>
        <v>2.6511811865312665E-2</v>
      </c>
      <c r="M522" s="16">
        <f t="shared" si="43"/>
        <v>0</v>
      </c>
      <c r="N522" s="16">
        <f t="shared" si="44"/>
        <v>0</v>
      </c>
      <c r="O522" s="7" t="str">
        <f t="shared" si="40"/>
        <v>May</v>
      </c>
      <c r="P522" t="str">
        <f t="shared" si="41"/>
        <v>2024</v>
      </c>
    </row>
    <row r="523" spans="1:16" x14ac:dyDescent="0.3">
      <c r="A523" t="s">
        <v>555</v>
      </c>
      <c r="B523" s="6">
        <v>45400</v>
      </c>
      <c r="C523" t="s">
        <v>2258</v>
      </c>
      <c r="D523" t="s">
        <v>2270</v>
      </c>
      <c r="E523" t="s">
        <v>19</v>
      </c>
      <c r="F523" t="s">
        <v>20</v>
      </c>
      <c r="G523">
        <v>13186</v>
      </c>
      <c r="H523">
        <v>-2098.58</v>
      </c>
      <c r="I523">
        <v>4</v>
      </c>
      <c r="J523" t="s">
        <v>35</v>
      </c>
      <c r="K523" s="8" t="s">
        <v>27</v>
      </c>
      <c r="L523" s="11">
        <f t="shared" si="42"/>
        <v>-0.15915213104808129</v>
      </c>
      <c r="M523" s="16">
        <f t="shared" si="43"/>
        <v>0</v>
      </c>
      <c r="N523" s="16">
        <f t="shared" si="44"/>
        <v>1</v>
      </c>
      <c r="O523" s="7" t="str">
        <f t="shared" si="40"/>
        <v>Apr</v>
      </c>
      <c r="P523" t="str">
        <f t="shared" si="41"/>
        <v>2024</v>
      </c>
    </row>
    <row r="524" spans="1:16" x14ac:dyDescent="0.3">
      <c r="A524" t="s">
        <v>556</v>
      </c>
      <c r="B524" s="6">
        <v>45444</v>
      </c>
      <c r="C524" t="s">
        <v>2255</v>
      </c>
      <c r="D524" t="s">
        <v>2263</v>
      </c>
      <c r="E524" t="s">
        <v>19</v>
      </c>
      <c r="F524" t="s">
        <v>22</v>
      </c>
      <c r="G524">
        <v>28907</v>
      </c>
      <c r="H524">
        <v>4974.49</v>
      </c>
      <c r="I524">
        <v>4</v>
      </c>
      <c r="J524" t="s">
        <v>16</v>
      </c>
      <c r="K524" s="8" t="s">
        <v>27</v>
      </c>
      <c r="L524" s="11">
        <f t="shared" si="42"/>
        <v>0.17208599993081261</v>
      </c>
      <c r="M524" s="16">
        <f t="shared" si="43"/>
        <v>0</v>
      </c>
      <c r="N524" s="16">
        <f t="shared" si="44"/>
        <v>0</v>
      </c>
      <c r="O524" s="7" t="str">
        <f t="shared" si="40"/>
        <v>Jun</v>
      </c>
      <c r="P524" t="str">
        <f t="shared" si="41"/>
        <v>2024</v>
      </c>
    </row>
    <row r="525" spans="1:16" x14ac:dyDescent="0.3">
      <c r="A525" t="s">
        <v>557</v>
      </c>
      <c r="B525" s="6">
        <v>45310</v>
      </c>
      <c r="C525" t="s">
        <v>2258</v>
      </c>
      <c r="D525" t="s">
        <v>2271</v>
      </c>
      <c r="E525" t="s">
        <v>8</v>
      </c>
      <c r="F525" t="s">
        <v>9</v>
      </c>
      <c r="G525">
        <v>44408</v>
      </c>
      <c r="H525">
        <v>7569.25</v>
      </c>
      <c r="I525">
        <v>3</v>
      </c>
      <c r="J525" t="s">
        <v>16</v>
      </c>
      <c r="K525" s="8" t="s">
        <v>11</v>
      </c>
      <c r="L525" s="11">
        <f t="shared" si="42"/>
        <v>0.17044789227166277</v>
      </c>
      <c r="M525" s="16">
        <f t="shared" si="43"/>
        <v>0</v>
      </c>
      <c r="N525" s="16">
        <f t="shared" si="44"/>
        <v>0</v>
      </c>
      <c r="O525" s="7" t="str">
        <f t="shared" si="40"/>
        <v>Jan</v>
      </c>
      <c r="P525" t="str">
        <f t="shared" si="41"/>
        <v>2024</v>
      </c>
    </row>
    <row r="526" spans="1:16" x14ac:dyDescent="0.3">
      <c r="A526" t="s">
        <v>558</v>
      </c>
      <c r="B526" s="6">
        <v>44954</v>
      </c>
      <c r="C526" t="s">
        <v>2256</v>
      </c>
      <c r="D526" t="s">
        <v>2268</v>
      </c>
      <c r="E526" t="s">
        <v>25</v>
      </c>
      <c r="F526" t="s">
        <v>53</v>
      </c>
      <c r="G526">
        <v>38034</v>
      </c>
      <c r="H526">
        <v>-6881.48</v>
      </c>
      <c r="I526">
        <v>8</v>
      </c>
      <c r="J526" t="s">
        <v>16</v>
      </c>
      <c r="K526" s="8" t="s">
        <v>36</v>
      </c>
      <c r="L526" s="11">
        <f t="shared" si="42"/>
        <v>-0.18092969448388282</v>
      </c>
      <c r="M526" s="16">
        <f t="shared" si="43"/>
        <v>0</v>
      </c>
      <c r="N526" s="16">
        <f t="shared" si="44"/>
        <v>1</v>
      </c>
      <c r="O526" s="7" t="str">
        <f t="shared" si="40"/>
        <v>Jan</v>
      </c>
      <c r="P526" t="str">
        <f t="shared" si="41"/>
        <v>2023</v>
      </c>
    </row>
    <row r="527" spans="1:16" x14ac:dyDescent="0.3">
      <c r="A527" t="s">
        <v>559</v>
      </c>
      <c r="B527" s="6">
        <v>45524</v>
      </c>
      <c r="C527" t="s">
        <v>2259</v>
      </c>
      <c r="D527" t="s">
        <v>2267</v>
      </c>
      <c r="E527" t="s">
        <v>8</v>
      </c>
      <c r="F527" t="s">
        <v>31</v>
      </c>
      <c r="G527">
        <v>25295</v>
      </c>
      <c r="H527">
        <v>-4090.45</v>
      </c>
      <c r="I527">
        <v>2</v>
      </c>
      <c r="J527" t="s">
        <v>10</v>
      </c>
      <c r="K527" s="8" t="s">
        <v>27</v>
      </c>
      <c r="L527" s="11">
        <f t="shared" si="42"/>
        <v>-0.16170982407590431</v>
      </c>
      <c r="M527" s="16">
        <f t="shared" si="43"/>
        <v>0</v>
      </c>
      <c r="N527" s="16">
        <f t="shared" si="44"/>
        <v>1</v>
      </c>
      <c r="O527" s="7" t="str">
        <f t="shared" si="40"/>
        <v>Aug</v>
      </c>
      <c r="P527" t="str">
        <f t="shared" si="41"/>
        <v>2024</v>
      </c>
    </row>
    <row r="528" spans="1:16" x14ac:dyDescent="0.3">
      <c r="A528" t="s">
        <v>560</v>
      </c>
      <c r="B528" s="6">
        <v>44944</v>
      </c>
      <c r="C528" t="s">
        <v>2256</v>
      </c>
      <c r="D528" t="s">
        <v>2268</v>
      </c>
      <c r="E528" t="s">
        <v>14</v>
      </c>
      <c r="F528" t="s">
        <v>51</v>
      </c>
      <c r="G528">
        <v>27048</v>
      </c>
      <c r="H528">
        <v>-2176.46</v>
      </c>
      <c r="I528">
        <v>6</v>
      </c>
      <c r="J528" t="s">
        <v>35</v>
      </c>
      <c r="K528" s="8" t="s">
        <v>36</v>
      </c>
      <c r="L528" s="11">
        <f t="shared" si="42"/>
        <v>-8.0466577935522032E-2</v>
      </c>
      <c r="M528" s="16">
        <f t="shared" si="43"/>
        <v>27048</v>
      </c>
      <c r="N528" s="16">
        <f t="shared" si="44"/>
        <v>1</v>
      </c>
      <c r="O528" s="7" t="str">
        <f t="shared" si="40"/>
        <v>Jan</v>
      </c>
      <c r="P528" t="str">
        <f t="shared" si="41"/>
        <v>2023</v>
      </c>
    </row>
    <row r="529" spans="1:16" x14ac:dyDescent="0.3">
      <c r="A529" t="s">
        <v>561</v>
      </c>
      <c r="B529" s="6">
        <v>45330</v>
      </c>
      <c r="C529" t="s">
        <v>2258</v>
      </c>
      <c r="D529" t="s">
        <v>2271</v>
      </c>
      <c r="E529" t="s">
        <v>25</v>
      </c>
      <c r="F529" t="s">
        <v>53</v>
      </c>
      <c r="G529">
        <v>465</v>
      </c>
      <c r="H529">
        <v>86.12</v>
      </c>
      <c r="I529">
        <v>5</v>
      </c>
      <c r="J529" t="s">
        <v>16</v>
      </c>
      <c r="K529" s="8" t="s">
        <v>36</v>
      </c>
      <c r="L529" s="11">
        <f t="shared" si="42"/>
        <v>0.18520430107526883</v>
      </c>
      <c r="M529" s="16">
        <f t="shared" si="43"/>
        <v>0</v>
      </c>
      <c r="N529" s="16">
        <f t="shared" si="44"/>
        <v>0</v>
      </c>
      <c r="O529" s="7" t="str">
        <f t="shared" si="40"/>
        <v>Feb</v>
      </c>
      <c r="P529" t="str">
        <f t="shared" si="41"/>
        <v>2024</v>
      </c>
    </row>
    <row r="530" spans="1:16" x14ac:dyDescent="0.3">
      <c r="A530" t="s">
        <v>562</v>
      </c>
      <c r="B530" s="6">
        <v>45561</v>
      </c>
      <c r="C530" t="s">
        <v>2258</v>
      </c>
      <c r="D530" t="s">
        <v>2270</v>
      </c>
      <c r="E530" t="s">
        <v>25</v>
      </c>
      <c r="F530" t="s">
        <v>46</v>
      </c>
      <c r="G530">
        <v>15021</v>
      </c>
      <c r="H530">
        <v>-1402.37</v>
      </c>
      <c r="I530">
        <v>4</v>
      </c>
      <c r="J530" t="s">
        <v>16</v>
      </c>
      <c r="K530" s="8" t="s">
        <v>27</v>
      </c>
      <c r="L530" s="11">
        <f t="shared" si="42"/>
        <v>-9.3360628453498434E-2</v>
      </c>
      <c r="M530" s="16">
        <f t="shared" si="43"/>
        <v>0</v>
      </c>
      <c r="N530" s="16">
        <f t="shared" si="44"/>
        <v>1</v>
      </c>
      <c r="O530" s="7" t="str">
        <f t="shared" si="40"/>
        <v>Sep</v>
      </c>
      <c r="P530" t="str">
        <f t="shared" si="41"/>
        <v>2024</v>
      </c>
    </row>
    <row r="531" spans="1:16" x14ac:dyDescent="0.3">
      <c r="A531" t="s">
        <v>563</v>
      </c>
      <c r="B531" s="6">
        <v>45202</v>
      </c>
      <c r="C531" t="s">
        <v>2258</v>
      </c>
      <c r="D531" t="s">
        <v>2271</v>
      </c>
      <c r="E531" t="s">
        <v>19</v>
      </c>
      <c r="F531" t="s">
        <v>22</v>
      </c>
      <c r="G531">
        <v>2695</v>
      </c>
      <c r="H531">
        <v>-348.94</v>
      </c>
      <c r="I531">
        <v>5</v>
      </c>
      <c r="J531" t="s">
        <v>10</v>
      </c>
      <c r="K531" s="8" t="s">
        <v>27</v>
      </c>
      <c r="L531" s="11">
        <f t="shared" si="42"/>
        <v>-0.12947680890538033</v>
      </c>
      <c r="M531" s="16">
        <f t="shared" si="43"/>
        <v>0</v>
      </c>
      <c r="N531" s="16">
        <f t="shared" si="44"/>
        <v>1</v>
      </c>
      <c r="O531" s="7" t="str">
        <f t="shared" si="40"/>
        <v>Oct</v>
      </c>
      <c r="P531" t="str">
        <f t="shared" si="41"/>
        <v>2023</v>
      </c>
    </row>
    <row r="532" spans="1:16" x14ac:dyDescent="0.3">
      <c r="A532" t="s">
        <v>564</v>
      </c>
      <c r="B532" s="6">
        <v>45193</v>
      </c>
      <c r="C532" t="s">
        <v>2259</v>
      </c>
      <c r="D532" t="s">
        <v>2266</v>
      </c>
      <c r="E532" t="s">
        <v>14</v>
      </c>
      <c r="F532" t="s">
        <v>51</v>
      </c>
      <c r="G532">
        <v>49893</v>
      </c>
      <c r="H532">
        <v>4002.08</v>
      </c>
      <c r="I532">
        <v>7</v>
      </c>
      <c r="J532" t="s">
        <v>35</v>
      </c>
      <c r="K532" s="8" t="s">
        <v>27</v>
      </c>
      <c r="L532" s="11">
        <f t="shared" si="42"/>
        <v>8.021325636862886E-2</v>
      </c>
      <c r="M532" s="16">
        <f t="shared" si="43"/>
        <v>49893</v>
      </c>
      <c r="N532" s="16">
        <f t="shared" si="44"/>
        <v>0</v>
      </c>
      <c r="O532" s="7" t="str">
        <f t="shared" si="40"/>
        <v>Sep</v>
      </c>
      <c r="P532" t="str">
        <f t="shared" si="41"/>
        <v>2023</v>
      </c>
    </row>
    <row r="533" spans="1:16" x14ac:dyDescent="0.3">
      <c r="A533" t="s">
        <v>565</v>
      </c>
      <c r="B533" s="6">
        <v>45302</v>
      </c>
      <c r="C533" t="s">
        <v>2256</v>
      </c>
      <c r="D533" t="s">
        <v>2269</v>
      </c>
      <c r="E533" t="s">
        <v>25</v>
      </c>
      <c r="F533" t="s">
        <v>53</v>
      </c>
      <c r="G533">
        <v>19781</v>
      </c>
      <c r="H533">
        <v>2577.08</v>
      </c>
      <c r="I533">
        <v>5</v>
      </c>
      <c r="J533" t="s">
        <v>35</v>
      </c>
      <c r="K533" s="8" t="s">
        <v>11</v>
      </c>
      <c r="L533" s="11">
        <f t="shared" si="42"/>
        <v>0.13028057226631615</v>
      </c>
      <c r="M533" s="16">
        <f t="shared" si="43"/>
        <v>0</v>
      </c>
      <c r="N533" s="16">
        <f t="shared" si="44"/>
        <v>0</v>
      </c>
      <c r="O533" s="7" t="str">
        <f t="shared" si="40"/>
        <v>Jan</v>
      </c>
      <c r="P533" t="str">
        <f t="shared" si="41"/>
        <v>2024</v>
      </c>
    </row>
    <row r="534" spans="1:16" x14ac:dyDescent="0.3">
      <c r="A534" t="s">
        <v>566</v>
      </c>
      <c r="B534" s="6">
        <v>45136</v>
      </c>
      <c r="C534" t="s">
        <v>2256</v>
      </c>
      <c r="D534" t="s">
        <v>2268</v>
      </c>
      <c r="E534" t="s">
        <v>14</v>
      </c>
      <c r="F534" t="s">
        <v>15</v>
      </c>
      <c r="G534">
        <v>35028</v>
      </c>
      <c r="H534">
        <v>-5526.92</v>
      </c>
      <c r="I534">
        <v>6</v>
      </c>
      <c r="J534" t="s">
        <v>35</v>
      </c>
      <c r="K534" s="8" t="s">
        <v>11</v>
      </c>
      <c r="L534" s="11">
        <f t="shared" si="42"/>
        <v>-0.15778577138289368</v>
      </c>
      <c r="M534" s="16">
        <f t="shared" si="43"/>
        <v>35028</v>
      </c>
      <c r="N534" s="16">
        <f t="shared" si="44"/>
        <v>1</v>
      </c>
      <c r="O534" s="7" t="str">
        <f t="shared" si="40"/>
        <v>Jul</v>
      </c>
      <c r="P534" t="str">
        <f t="shared" si="41"/>
        <v>2023</v>
      </c>
    </row>
    <row r="535" spans="1:16" x14ac:dyDescent="0.3">
      <c r="A535" t="s">
        <v>567</v>
      </c>
      <c r="B535" s="6">
        <v>45176</v>
      </c>
      <c r="C535" t="s">
        <v>2255</v>
      </c>
      <c r="D535" t="s">
        <v>2262</v>
      </c>
      <c r="E535" t="s">
        <v>25</v>
      </c>
      <c r="F535" t="s">
        <v>46</v>
      </c>
      <c r="G535">
        <v>14496</v>
      </c>
      <c r="H535">
        <v>265.52999999999997</v>
      </c>
      <c r="I535">
        <v>10</v>
      </c>
      <c r="J535" t="s">
        <v>35</v>
      </c>
      <c r="K535" s="8" t="s">
        <v>17</v>
      </c>
      <c r="L535" s="11">
        <f t="shared" si="42"/>
        <v>1.8317466887417217E-2</v>
      </c>
      <c r="M535" s="16">
        <f t="shared" si="43"/>
        <v>0</v>
      </c>
      <c r="N535" s="16">
        <f t="shared" si="44"/>
        <v>0</v>
      </c>
      <c r="O535" s="7" t="str">
        <f t="shared" si="40"/>
        <v>Sep</v>
      </c>
      <c r="P535" t="str">
        <f t="shared" si="41"/>
        <v>2023</v>
      </c>
    </row>
    <row r="536" spans="1:16" x14ac:dyDescent="0.3">
      <c r="A536" t="s">
        <v>568</v>
      </c>
      <c r="B536" s="6">
        <v>45188</v>
      </c>
      <c r="C536" t="s">
        <v>2257</v>
      </c>
      <c r="D536" t="s">
        <v>2265</v>
      </c>
      <c r="E536" t="s">
        <v>25</v>
      </c>
      <c r="F536" t="s">
        <v>53</v>
      </c>
      <c r="G536">
        <v>17304</v>
      </c>
      <c r="H536">
        <v>2635.52</v>
      </c>
      <c r="I536">
        <v>6</v>
      </c>
      <c r="J536" t="s">
        <v>35</v>
      </c>
      <c r="K536" s="8" t="s">
        <v>36</v>
      </c>
      <c r="L536" s="11">
        <f t="shared" si="42"/>
        <v>0.15230698104484511</v>
      </c>
      <c r="M536" s="16">
        <f t="shared" si="43"/>
        <v>0</v>
      </c>
      <c r="N536" s="16">
        <f t="shared" si="44"/>
        <v>0</v>
      </c>
      <c r="O536" s="7" t="str">
        <f t="shared" si="40"/>
        <v>Sep</v>
      </c>
      <c r="P536" t="str">
        <f t="shared" si="41"/>
        <v>2023</v>
      </c>
    </row>
    <row r="537" spans="1:16" x14ac:dyDescent="0.3">
      <c r="A537" t="s">
        <v>569</v>
      </c>
      <c r="B537" s="6">
        <v>44999</v>
      </c>
      <c r="C537" t="s">
        <v>2257</v>
      </c>
      <c r="D537" t="s">
        <v>2265</v>
      </c>
      <c r="E537" t="s">
        <v>19</v>
      </c>
      <c r="F537" t="s">
        <v>20</v>
      </c>
      <c r="G537">
        <v>49890</v>
      </c>
      <c r="H537">
        <v>5700.02</v>
      </c>
      <c r="I537">
        <v>7</v>
      </c>
      <c r="J537" t="s">
        <v>35</v>
      </c>
      <c r="K537" s="8" t="s">
        <v>27</v>
      </c>
      <c r="L537" s="11">
        <f t="shared" si="42"/>
        <v>0.11425175385848868</v>
      </c>
      <c r="M537" s="16">
        <f t="shared" si="43"/>
        <v>0</v>
      </c>
      <c r="N537" s="16">
        <f t="shared" si="44"/>
        <v>0</v>
      </c>
      <c r="O537" s="7" t="str">
        <f t="shared" si="40"/>
        <v>Mar</v>
      </c>
      <c r="P537" t="str">
        <f t="shared" si="41"/>
        <v>2023</v>
      </c>
    </row>
    <row r="538" spans="1:16" x14ac:dyDescent="0.3">
      <c r="A538" t="s">
        <v>570</v>
      </c>
      <c r="B538" s="6">
        <v>45637</v>
      </c>
      <c r="C538" t="s">
        <v>2256</v>
      </c>
      <c r="D538" t="s">
        <v>2269</v>
      </c>
      <c r="E538" t="s">
        <v>25</v>
      </c>
      <c r="F538" t="s">
        <v>46</v>
      </c>
      <c r="G538">
        <v>38763</v>
      </c>
      <c r="H538">
        <v>5786.45</v>
      </c>
      <c r="I538">
        <v>8</v>
      </c>
      <c r="J538" t="s">
        <v>10</v>
      </c>
      <c r="K538" s="8" t="s">
        <v>11</v>
      </c>
      <c r="L538" s="11">
        <f t="shared" si="42"/>
        <v>0.14927766168769185</v>
      </c>
      <c r="M538" s="16">
        <f t="shared" si="43"/>
        <v>0</v>
      </c>
      <c r="N538" s="16">
        <f t="shared" si="44"/>
        <v>0</v>
      </c>
      <c r="O538" s="7" t="str">
        <f t="shared" si="40"/>
        <v>Dec</v>
      </c>
      <c r="P538" t="str">
        <f t="shared" si="41"/>
        <v>2024</v>
      </c>
    </row>
    <row r="539" spans="1:16" x14ac:dyDescent="0.3">
      <c r="A539" t="s">
        <v>571</v>
      </c>
      <c r="B539" s="6">
        <v>45019</v>
      </c>
      <c r="C539" t="s">
        <v>2256</v>
      </c>
      <c r="D539" t="s">
        <v>2269</v>
      </c>
      <c r="E539" t="s">
        <v>25</v>
      </c>
      <c r="F539" t="s">
        <v>53</v>
      </c>
      <c r="G539">
        <v>45123</v>
      </c>
      <c r="H539">
        <v>3764.98</v>
      </c>
      <c r="I539">
        <v>4</v>
      </c>
      <c r="J539" t="s">
        <v>10</v>
      </c>
      <c r="K539" s="8" t="s">
        <v>36</v>
      </c>
      <c r="L539" s="11">
        <f t="shared" si="42"/>
        <v>8.3438157923896902E-2</v>
      </c>
      <c r="M539" s="16">
        <f t="shared" si="43"/>
        <v>0</v>
      </c>
      <c r="N539" s="16">
        <f t="shared" si="44"/>
        <v>0</v>
      </c>
      <c r="O539" s="7" t="str">
        <f t="shared" si="40"/>
        <v>Apr</v>
      </c>
      <c r="P539" t="str">
        <f t="shared" si="41"/>
        <v>2023</v>
      </c>
    </row>
    <row r="540" spans="1:16" x14ac:dyDescent="0.3">
      <c r="A540" t="s">
        <v>572</v>
      </c>
      <c r="B540" s="6">
        <v>45628</v>
      </c>
      <c r="C540" t="s">
        <v>2259</v>
      </c>
      <c r="D540" t="s">
        <v>2267</v>
      </c>
      <c r="E540" t="s">
        <v>25</v>
      </c>
      <c r="F540" t="s">
        <v>26</v>
      </c>
      <c r="G540">
        <v>49680</v>
      </c>
      <c r="H540">
        <v>12649.54</v>
      </c>
      <c r="I540">
        <v>8</v>
      </c>
      <c r="J540" t="s">
        <v>16</v>
      </c>
      <c r="K540" s="8" t="s">
        <v>36</v>
      </c>
      <c r="L540" s="11">
        <f t="shared" si="42"/>
        <v>0.25462037037037039</v>
      </c>
      <c r="M540" s="16">
        <f t="shared" si="43"/>
        <v>0</v>
      </c>
      <c r="N540" s="16">
        <f t="shared" si="44"/>
        <v>0</v>
      </c>
      <c r="O540" s="7" t="str">
        <f t="shared" si="40"/>
        <v>Dec</v>
      </c>
      <c r="P540" t="str">
        <f t="shared" si="41"/>
        <v>2024</v>
      </c>
    </row>
    <row r="541" spans="1:16" x14ac:dyDescent="0.3">
      <c r="A541" t="s">
        <v>573</v>
      </c>
      <c r="B541" s="6">
        <v>45169</v>
      </c>
      <c r="C541" t="s">
        <v>2259</v>
      </c>
      <c r="D541" t="s">
        <v>2266</v>
      </c>
      <c r="E541" t="s">
        <v>25</v>
      </c>
      <c r="F541" t="s">
        <v>53</v>
      </c>
      <c r="G541">
        <v>1382</v>
      </c>
      <c r="H541">
        <v>60.07</v>
      </c>
      <c r="I541">
        <v>10</v>
      </c>
      <c r="J541" t="s">
        <v>16</v>
      </c>
      <c r="K541" s="8" t="s">
        <v>17</v>
      </c>
      <c r="L541" s="11">
        <f t="shared" si="42"/>
        <v>4.3465991316931983E-2</v>
      </c>
      <c r="M541" s="16">
        <f t="shared" si="43"/>
        <v>0</v>
      </c>
      <c r="N541" s="16">
        <f t="shared" si="44"/>
        <v>0</v>
      </c>
      <c r="O541" s="7" t="str">
        <f t="shared" si="40"/>
        <v>Aug</v>
      </c>
      <c r="P541" t="str">
        <f t="shared" si="41"/>
        <v>2023</v>
      </c>
    </row>
    <row r="542" spans="1:16" x14ac:dyDescent="0.3">
      <c r="A542" t="s">
        <v>574</v>
      </c>
      <c r="B542" s="6">
        <v>45461</v>
      </c>
      <c r="C542" t="s">
        <v>2256</v>
      </c>
      <c r="D542" t="s">
        <v>2269</v>
      </c>
      <c r="E542" t="s">
        <v>14</v>
      </c>
      <c r="F542" t="s">
        <v>51</v>
      </c>
      <c r="G542">
        <v>38136</v>
      </c>
      <c r="H542">
        <v>-2020.43</v>
      </c>
      <c r="I542">
        <v>2</v>
      </c>
      <c r="J542" t="s">
        <v>10</v>
      </c>
      <c r="K542" s="8" t="s">
        <v>11</v>
      </c>
      <c r="L542" s="11">
        <f t="shared" si="42"/>
        <v>-5.297959932871827E-2</v>
      </c>
      <c r="M542" s="16">
        <f t="shared" si="43"/>
        <v>38136</v>
      </c>
      <c r="N542" s="16">
        <f t="shared" si="44"/>
        <v>1</v>
      </c>
      <c r="O542" s="7" t="str">
        <f t="shared" si="40"/>
        <v>Jun</v>
      </c>
      <c r="P542" t="str">
        <f t="shared" si="41"/>
        <v>2024</v>
      </c>
    </row>
    <row r="543" spans="1:16" x14ac:dyDescent="0.3">
      <c r="A543" t="s">
        <v>575</v>
      </c>
      <c r="B543" s="6">
        <v>45596</v>
      </c>
      <c r="C543" t="s">
        <v>2255</v>
      </c>
      <c r="D543" t="s">
        <v>2262</v>
      </c>
      <c r="E543" t="s">
        <v>25</v>
      </c>
      <c r="F543" t="s">
        <v>26</v>
      </c>
      <c r="G543">
        <v>40374</v>
      </c>
      <c r="H543">
        <v>7655.05</v>
      </c>
      <c r="I543">
        <v>4</v>
      </c>
      <c r="J543" t="s">
        <v>10</v>
      </c>
      <c r="K543" s="8" t="s">
        <v>11</v>
      </c>
      <c r="L543" s="11">
        <f t="shared" si="42"/>
        <v>0.18960345767077824</v>
      </c>
      <c r="M543" s="16">
        <f t="shared" si="43"/>
        <v>0</v>
      </c>
      <c r="N543" s="16">
        <f t="shared" si="44"/>
        <v>0</v>
      </c>
      <c r="O543" s="7" t="str">
        <f t="shared" si="40"/>
        <v>Oct</v>
      </c>
      <c r="P543" t="str">
        <f t="shared" si="41"/>
        <v>2024</v>
      </c>
    </row>
    <row r="544" spans="1:16" x14ac:dyDescent="0.3">
      <c r="A544" t="s">
        <v>576</v>
      </c>
      <c r="B544" s="6">
        <v>45152</v>
      </c>
      <c r="C544" t="s">
        <v>2258</v>
      </c>
      <c r="D544" t="s">
        <v>2270</v>
      </c>
      <c r="E544" t="s">
        <v>19</v>
      </c>
      <c r="F544" t="s">
        <v>22</v>
      </c>
      <c r="G544">
        <v>48581</v>
      </c>
      <c r="H544">
        <v>-3065.58</v>
      </c>
      <c r="I544">
        <v>7</v>
      </c>
      <c r="J544" t="s">
        <v>10</v>
      </c>
      <c r="K544" s="8" t="s">
        <v>17</v>
      </c>
      <c r="L544" s="11">
        <f t="shared" si="42"/>
        <v>-6.3102447458883104E-2</v>
      </c>
      <c r="M544" s="16">
        <f t="shared" si="43"/>
        <v>0</v>
      </c>
      <c r="N544" s="16">
        <f t="shared" si="44"/>
        <v>1</v>
      </c>
      <c r="O544" s="7" t="str">
        <f t="shared" si="40"/>
        <v>Aug</v>
      </c>
      <c r="P544" t="str">
        <f t="shared" si="41"/>
        <v>2023</v>
      </c>
    </row>
    <row r="545" spans="1:18" x14ac:dyDescent="0.3">
      <c r="A545" t="s">
        <v>577</v>
      </c>
      <c r="B545" s="6">
        <v>45537</v>
      </c>
      <c r="C545" t="s">
        <v>2258</v>
      </c>
      <c r="D545" t="s">
        <v>2271</v>
      </c>
      <c r="E545" t="s">
        <v>8</v>
      </c>
      <c r="F545" t="s">
        <v>29</v>
      </c>
      <c r="G545">
        <v>32674</v>
      </c>
      <c r="H545">
        <v>4609.1499999999996</v>
      </c>
      <c r="I545">
        <v>2</v>
      </c>
      <c r="J545" t="s">
        <v>10</v>
      </c>
      <c r="K545" s="8" t="s">
        <v>36</v>
      </c>
      <c r="L545" s="11">
        <f t="shared" si="42"/>
        <v>0.14106476097202666</v>
      </c>
      <c r="M545" s="16">
        <f t="shared" si="43"/>
        <v>0</v>
      </c>
      <c r="N545" s="16">
        <f t="shared" si="44"/>
        <v>0</v>
      </c>
      <c r="O545" s="7" t="str">
        <f t="shared" si="40"/>
        <v>Sep</v>
      </c>
      <c r="P545" t="str">
        <f t="shared" si="41"/>
        <v>2024</v>
      </c>
    </row>
    <row r="546" spans="1:18" x14ac:dyDescent="0.3">
      <c r="A546" t="s">
        <v>578</v>
      </c>
      <c r="B546" s="6">
        <v>45513</v>
      </c>
      <c r="C546" t="s">
        <v>2259</v>
      </c>
      <c r="D546" t="s">
        <v>2267</v>
      </c>
      <c r="E546" t="s">
        <v>19</v>
      </c>
      <c r="F546" t="s">
        <v>22</v>
      </c>
      <c r="G546">
        <v>876</v>
      </c>
      <c r="H546">
        <v>136.74</v>
      </c>
      <c r="I546">
        <v>1</v>
      </c>
      <c r="J546" t="s">
        <v>10</v>
      </c>
      <c r="K546" s="8" t="s">
        <v>27</v>
      </c>
      <c r="L546" s="11">
        <f t="shared" si="42"/>
        <v>0.15609589041095892</v>
      </c>
      <c r="M546" s="16">
        <f t="shared" si="43"/>
        <v>0</v>
      </c>
      <c r="N546" s="16">
        <f t="shared" si="44"/>
        <v>0</v>
      </c>
      <c r="O546" s="7" t="str">
        <f t="shared" si="40"/>
        <v>Aug</v>
      </c>
      <c r="P546" t="str">
        <f t="shared" si="41"/>
        <v>2024</v>
      </c>
    </row>
    <row r="547" spans="1:18" x14ac:dyDescent="0.3">
      <c r="A547" t="s">
        <v>579</v>
      </c>
      <c r="B547" s="6">
        <v>45492</v>
      </c>
      <c r="C547" t="s">
        <v>2257</v>
      </c>
      <c r="D547" t="s">
        <v>2265</v>
      </c>
      <c r="E547" t="s">
        <v>8</v>
      </c>
      <c r="F547" t="s">
        <v>31</v>
      </c>
      <c r="G547">
        <v>44292</v>
      </c>
      <c r="H547">
        <v>7470.7</v>
      </c>
      <c r="I547">
        <v>6</v>
      </c>
      <c r="J547" t="s">
        <v>16</v>
      </c>
      <c r="K547" s="8" t="s">
        <v>17</v>
      </c>
      <c r="L547" s="11">
        <f t="shared" si="42"/>
        <v>0.16866928564977873</v>
      </c>
      <c r="M547" s="16">
        <f t="shared" si="43"/>
        <v>0</v>
      </c>
      <c r="N547" s="16">
        <f t="shared" si="44"/>
        <v>0</v>
      </c>
      <c r="O547" s="7" t="str">
        <f t="shared" si="40"/>
        <v>Jul</v>
      </c>
      <c r="P547" t="str">
        <f t="shared" si="41"/>
        <v>2024</v>
      </c>
    </row>
    <row r="548" spans="1:18" x14ac:dyDescent="0.3">
      <c r="A548" t="s">
        <v>580</v>
      </c>
      <c r="B548" s="6">
        <v>45261</v>
      </c>
      <c r="C548" t="s">
        <v>2255</v>
      </c>
      <c r="D548" t="s">
        <v>2262</v>
      </c>
      <c r="E548" t="s">
        <v>8</v>
      </c>
      <c r="F548" t="s">
        <v>29</v>
      </c>
      <c r="G548">
        <v>23808</v>
      </c>
      <c r="H548">
        <v>4823.58</v>
      </c>
      <c r="I548">
        <v>6</v>
      </c>
      <c r="J548" t="s">
        <v>16</v>
      </c>
      <c r="K548" s="8" t="s">
        <v>36</v>
      </c>
      <c r="L548" s="11">
        <f t="shared" si="42"/>
        <v>0.20260332661290323</v>
      </c>
      <c r="M548" s="16">
        <f t="shared" si="43"/>
        <v>0</v>
      </c>
      <c r="N548" s="16">
        <f t="shared" si="44"/>
        <v>0</v>
      </c>
      <c r="O548" s="7" t="str">
        <f t="shared" si="40"/>
        <v>Dec</v>
      </c>
      <c r="P548" t="str">
        <f t="shared" si="41"/>
        <v>2023</v>
      </c>
    </row>
    <row r="549" spans="1:18" x14ac:dyDescent="0.3">
      <c r="A549" t="s">
        <v>581</v>
      </c>
      <c r="B549" s="6">
        <v>45225</v>
      </c>
      <c r="C549" t="s">
        <v>2256</v>
      </c>
      <c r="D549" t="s">
        <v>2268</v>
      </c>
      <c r="E549" t="s">
        <v>25</v>
      </c>
      <c r="F549" t="s">
        <v>26</v>
      </c>
      <c r="G549">
        <v>46206</v>
      </c>
      <c r="H549">
        <v>10203.74</v>
      </c>
      <c r="I549">
        <v>5</v>
      </c>
      <c r="J549" t="s">
        <v>35</v>
      </c>
      <c r="K549" s="8" t="s">
        <v>27</v>
      </c>
      <c r="L549" s="11">
        <f t="shared" si="42"/>
        <v>0.22083149374540104</v>
      </c>
      <c r="M549" s="16">
        <f t="shared" si="43"/>
        <v>0</v>
      </c>
      <c r="N549" s="16">
        <f t="shared" si="44"/>
        <v>0</v>
      </c>
      <c r="O549" s="7" t="str">
        <f t="shared" si="40"/>
        <v>Oct</v>
      </c>
      <c r="P549" t="str">
        <f t="shared" si="41"/>
        <v>2023</v>
      </c>
      <c r="R549" s="25" t="s">
        <v>33</v>
      </c>
    </row>
    <row r="550" spans="1:18" x14ac:dyDescent="0.3">
      <c r="A550" t="s">
        <v>582</v>
      </c>
      <c r="B550" s="6">
        <v>45374</v>
      </c>
      <c r="C550" t="s">
        <v>2257</v>
      </c>
      <c r="D550" t="s">
        <v>2264</v>
      </c>
      <c r="E550" t="s">
        <v>25</v>
      </c>
      <c r="F550" t="s">
        <v>53</v>
      </c>
      <c r="G550">
        <v>2453</v>
      </c>
      <c r="H550">
        <v>797.95</v>
      </c>
      <c r="I550">
        <v>5</v>
      </c>
      <c r="J550" t="s">
        <v>35</v>
      </c>
      <c r="K550" s="8" t="s">
        <v>36</v>
      </c>
      <c r="L550" s="11">
        <f t="shared" si="42"/>
        <v>0.32529555646147579</v>
      </c>
      <c r="M550" s="16">
        <f t="shared" si="43"/>
        <v>0</v>
      </c>
      <c r="N550" s="16">
        <f t="shared" si="44"/>
        <v>0</v>
      </c>
      <c r="O550" s="7" t="str">
        <f t="shared" si="40"/>
        <v>Mar</v>
      </c>
      <c r="P550" t="str">
        <f t="shared" si="41"/>
        <v>2024</v>
      </c>
      <c r="R550" s="24" t="s">
        <v>2259</v>
      </c>
    </row>
    <row r="551" spans="1:18" x14ac:dyDescent="0.3">
      <c r="A551" t="s">
        <v>583</v>
      </c>
      <c r="B551" s="6">
        <v>45434</v>
      </c>
      <c r="C551" t="s">
        <v>2259</v>
      </c>
      <c r="D551" t="s">
        <v>2267</v>
      </c>
      <c r="E551" t="s">
        <v>19</v>
      </c>
      <c r="F551" t="s">
        <v>20</v>
      </c>
      <c r="G551">
        <v>38644</v>
      </c>
      <c r="H551">
        <v>-6367.61</v>
      </c>
      <c r="I551">
        <v>5</v>
      </c>
      <c r="J551" t="s">
        <v>10</v>
      </c>
      <c r="K551" s="8" t="s">
        <v>27</v>
      </c>
      <c r="L551" s="11">
        <f t="shared" si="42"/>
        <v>-0.16477616188800331</v>
      </c>
      <c r="M551" s="16">
        <f t="shared" si="43"/>
        <v>0</v>
      </c>
      <c r="N551" s="16">
        <f t="shared" si="44"/>
        <v>1</v>
      </c>
      <c r="O551" s="7" t="str">
        <f t="shared" si="40"/>
        <v>May</v>
      </c>
      <c r="P551" t="str">
        <f t="shared" si="41"/>
        <v>2024</v>
      </c>
      <c r="R551" s="25" t="s">
        <v>42</v>
      </c>
    </row>
    <row r="552" spans="1:18" x14ac:dyDescent="0.3">
      <c r="A552" t="s">
        <v>584</v>
      </c>
      <c r="B552" s="6">
        <v>45563</v>
      </c>
      <c r="C552" t="s">
        <v>2256</v>
      </c>
      <c r="D552" t="s">
        <v>2268</v>
      </c>
      <c r="E552" t="s">
        <v>8</v>
      </c>
      <c r="F552" t="s">
        <v>9</v>
      </c>
      <c r="G552">
        <v>12548</v>
      </c>
      <c r="H552">
        <v>3581.35</v>
      </c>
      <c r="I552">
        <v>3</v>
      </c>
      <c r="J552" t="s">
        <v>10</v>
      </c>
      <c r="K552" s="8" t="s">
        <v>36</v>
      </c>
      <c r="L552" s="11">
        <f t="shared" si="42"/>
        <v>0.28541201785145043</v>
      </c>
      <c r="M552" s="16">
        <f t="shared" si="43"/>
        <v>0</v>
      </c>
      <c r="N552" s="16">
        <f t="shared" si="44"/>
        <v>0</v>
      </c>
      <c r="O552" s="7" t="str">
        <f t="shared" si="40"/>
        <v>Sep</v>
      </c>
      <c r="P552" t="str">
        <f t="shared" si="41"/>
        <v>2024</v>
      </c>
      <c r="R552" s="24" t="s">
        <v>42</v>
      </c>
    </row>
    <row r="553" spans="1:18" x14ac:dyDescent="0.3">
      <c r="A553" t="s">
        <v>585</v>
      </c>
      <c r="B553" s="6">
        <v>45521</v>
      </c>
      <c r="C553" t="s">
        <v>2258</v>
      </c>
      <c r="D553" t="s">
        <v>2270</v>
      </c>
      <c r="E553" t="s">
        <v>19</v>
      </c>
      <c r="F553" t="s">
        <v>20</v>
      </c>
      <c r="G553">
        <v>34338</v>
      </c>
      <c r="H553">
        <v>8813.23</v>
      </c>
      <c r="I553">
        <v>4</v>
      </c>
      <c r="J553" t="s">
        <v>35</v>
      </c>
      <c r="K553" s="8" t="s">
        <v>11</v>
      </c>
      <c r="L553" s="11">
        <f t="shared" si="42"/>
        <v>0.25666113343817343</v>
      </c>
      <c r="M553" s="16">
        <f t="shared" si="43"/>
        <v>0</v>
      </c>
      <c r="N553" s="16">
        <f t="shared" si="44"/>
        <v>0</v>
      </c>
      <c r="O553" s="7" t="str">
        <f t="shared" si="40"/>
        <v>Aug</v>
      </c>
      <c r="P553" t="str">
        <f t="shared" si="41"/>
        <v>2024</v>
      </c>
      <c r="R553" s="25" t="s">
        <v>2259</v>
      </c>
    </row>
    <row r="554" spans="1:18" x14ac:dyDescent="0.3">
      <c r="A554" t="s">
        <v>586</v>
      </c>
      <c r="B554" s="6">
        <v>45327</v>
      </c>
      <c r="C554" t="s">
        <v>2256</v>
      </c>
      <c r="D554" t="s">
        <v>2269</v>
      </c>
      <c r="E554" t="s">
        <v>8</v>
      </c>
      <c r="F554" t="s">
        <v>29</v>
      </c>
      <c r="G554">
        <v>47754</v>
      </c>
      <c r="H554">
        <v>-5066.8900000000003</v>
      </c>
      <c r="I554">
        <v>4</v>
      </c>
      <c r="J554" t="s">
        <v>10</v>
      </c>
      <c r="K554" s="8" t="s">
        <v>36</v>
      </c>
      <c r="L554" s="11">
        <f t="shared" si="42"/>
        <v>-0.10610399128868786</v>
      </c>
      <c r="M554" s="16">
        <f t="shared" si="43"/>
        <v>0</v>
      </c>
      <c r="N554" s="16">
        <f t="shared" si="44"/>
        <v>1</v>
      </c>
      <c r="O554" s="7" t="str">
        <f t="shared" si="40"/>
        <v>Feb</v>
      </c>
      <c r="P554" t="str">
        <f t="shared" si="41"/>
        <v>2024</v>
      </c>
      <c r="R554" s="24" t="s">
        <v>24</v>
      </c>
    </row>
    <row r="555" spans="1:18" ht="15" thickBot="1" x14ac:dyDescent="0.35">
      <c r="A555" t="s">
        <v>587</v>
      </c>
      <c r="B555" s="6">
        <v>45614</v>
      </c>
      <c r="C555" t="s">
        <v>2257</v>
      </c>
      <c r="D555" t="s">
        <v>2264</v>
      </c>
      <c r="E555" t="s">
        <v>25</v>
      </c>
      <c r="F555" t="s">
        <v>46</v>
      </c>
      <c r="G555">
        <v>36860</v>
      </c>
      <c r="H555">
        <v>3906.86</v>
      </c>
      <c r="I555">
        <v>2</v>
      </c>
      <c r="J555" t="s">
        <v>35</v>
      </c>
      <c r="K555" s="8" t="s">
        <v>27</v>
      </c>
      <c r="L555" s="11">
        <f t="shared" si="42"/>
        <v>0.10599186109603907</v>
      </c>
      <c r="M555" s="16">
        <f t="shared" si="43"/>
        <v>0</v>
      </c>
      <c r="N555" s="16">
        <f t="shared" si="44"/>
        <v>0</v>
      </c>
      <c r="O555" s="7" t="str">
        <f t="shared" si="40"/>
        <v>Nov</v>
      </c>
      <c r="P555" t="str">
        <f t="shared" si="41"/>
        <v>2024</v>
      </c>
      <c r="R555" s="26" t="s">
        <v>33</v>
      </c>
    </row>
    <row r="556" spans="1:18" x14ac:dyDescent="0.3">
      <c r="A556" t="s">
        <v>588</v>
      </c>
      <c r="B556" s="6">
        <v>45095</v>
      </c>
      <c r="C556" t="s">
        <v>2255</v>
      </c>
      <c r="D556" t="s">
        <v>2263</v>
      </c>
      <c r="E556" t="s">
        <v>19</v>
      </c>
      <c r="F556" t="s">
        <v>20</v>
      </c>
      <c r="G556">
        <v>44932</v>
      </c>
      <c r="H556">
        <v>2171.88</v>
      </c>
      <c r="I556">
        <v>2</v>
      </c>
      <c r="J556" t="s">
        <v>35</v>
      </c>
      <c r="K556" s="8" t="s">
        <v>17</v>
      </c>
      <c r="L556" s="11">
        <f t="shared" si="42"/>
        <v>4.8337042642214903E-2</v>
      </c>
      <c r="M556" s="16">
        <f t="shared" si="43"/>
        <v>0</v>
      </c>
      <c r="N556" s="16">
        <f t="shared" si="44"/>
        <v>0</v>
      </c>
      <c r="O556" s="7" t="str">
        <f t="shared" si="40"/>
        <v>Jun</v>
      </c>
      <c r="P556" t="str">
        <f t="shared" si="41"/>
        <v>2023</v>
      </c>
    </row>
    <row r="557" spans="1:18" x14ac:dyDescent="0.3">
      <c r="A557" t="s">
        <v>589</v>
      </c>
      <c r="B557" s="6">
        <v>45122</v>
      </c>
      <c r="C557" t="s">
        <v>2259</v>
      </c>
      <c r="D557" t="s">
        <v>2267</v>
      </c>
      <c r="E557" t="s">
        <v>14</v>
      </c>
      <c r="F557" t="s">
        <v>38</v>
      </c>
      <c r="G557">
        <v>32785</v>
      </c>
      <c r="H557">
        <v>-5187.71</v>
      </c>
      <c r="I557">
        <v>8</v>
      </c>
      <c r="J557" t="s">
        <v>16</v>
      </c>
      <c r="K557" s="8" t="s">
        <v>36</v>
      </c>
      <c r="L557" s="11">
        <f t="shared" si="42"/>
        <v>-0.15823425346957451</v>
      </c>
      <c r="M557" s="16">
        <f t="shared" si="43"/>
        <v>32785</v>
      </c>
      <c r="N557" s="16">
        <f t="shared" si="44"/>
        <v>1</v>
      </c>
      <c r="O557" s="7" t="str">
        <f t="shared" si="40"/>
        <v>Jul</v>
      </c>
      <c r="P557" t="str">
        <f t="shared" si="41"/>
        <v>2023</v>
      </c>
    </row>
    <row r="558" spans="1:18" x14ac:dyDescent="0.3">
      <c r="A558" t="s">
        <v>590</v>
      </c>
      <c r="B558" s="6">
        <v>45262</v>
      </c>
      <c r="C558" t="s">
        <v>2257</v>
      </c>
      <c r="D558" t="s">
        <v>2264</v>
      </c>
      <c r="E558" t="s">
        <v>19</v>
      </c>
      <c r="F558" t="s">
        <v>34</v>
      </c>
      <c r="G558">
        <v>11795</v>
      </c>
      <c r="H558">
        <v>489.85</v>
      </c>
      <c r="I558">
        <v>8</v>
      </c>
      <c r="J558" t="s">
        <v>16</v>
      </c>
      <c r="K558" s="8" t="s">
        <v>36</v>
      </c>
      <c r="L558" s="11">
        <f t="shared" si="42"/>
        <v>4.1530309453158117E-2</v>
      </c>
      <c r="M558" s="16">
        <f t="shared" si="43"/>
        <v>0</v>
      </c>
      <c r="N558" s="16">
        <f t="shared" si="44"/>
        <v>0</v>
      </c>
      <c r="O558" s="7" t="str">
        <f t="shared" si="40"/>
        <v>Dec</v>
      </c>
      <c r="P558" t="str">
        <f t="shared" si="41"/>
        <v>2023</v>
      </c>
    </row>
    <row r="559" spans="1:18" x14ac:dyDescent="0.3">
      <c r="A559" t="s">
        <v>591</v>
      </c>
      <c r="B559" s="6">
        <v>44945</v>
      </c>
      <c r="C559" t="s">
        <v>2257</v>
      </c>
      <c r="D559" t="s">
        <v>2265</v>
      </c>
      <c r="E559" t="s">
        <v>25</v>
      </c>
      <c r="F559" t="s">
        <v>53</v>
      </c>
      <c r="G559">
        <v>13150</v>
      </c>
      <c r="H559">
        <v>3364.51</v>
      </c>
      <c r="I559">
        <v>1</v>
      </c>
      <c r="J559" t="s">
        <v>16</v>
      </c>
      <c r="K559" s="8" t="s">
        <v>17</v>
      </c>
      <c r="L559" s="11">
        <f t="shared" si="42"/>
        <v>0.25585627376425857</v>
      </c>
      <c r="M559" s="16">
        <f t="shared" si="43"/>
        <v>0</v>
      </c>
      <c r="N559" s="16">
        <f t="shared" si="44"/>
        <v>0</v>
      </c>
      <c r="O559" s="7" t="str">
        <f t="shared" si="40"/>
        <v>Jan</v>
      </c>
      <c r="P559" t="str">
        <f t="shared" si="41"/>
        <v>2023</v>
      </c>
    </row>
    <row r="560" spans="1:18" x14ac:dyDescent="0.3">
      <c r="A560" t="s">
        <v>592</v>
      </c>
      <c r="B560" s="6">
        <v>45349</v>
      </c>
      <c r="C560" t="s">
        <v>2259</v>
      </c>
      <c r="D560" t="s">
        <v>2266</v>
      </c>
      <c r="E560" t="s">
        <v>8</v>
      </c>
      <c r="F560" t="s">
        <v>29</v>
      </c>
      <c r="G560">
        <v>25840</v>
      </c>
      <c r="H560">
        <v>-1432.53</v>
      </c>
      <c r="I560">
        <v>1</v>
      </c>
      <c r="J560" t="s">
        <v>16</v>
      </c>
      <c r="K560" s="8" t="s">
        <v>17</v>
      </c>
      <c r="L560" s="11">
        <f t="shared" si="42"/>
        <v>-5.5438467492260064E-2</v>
      </c>
      <c r="M560" s="16">
        <f t="shared" si="43"/>
        <v>0</v>
      </c>
      <c r="N560" s="16">
        <f t="shared" si="44"/>
        <v>1</v>
      </c>
      <c r="O560" s="7" t="str">
        <f t="shared" si="40"/>
        <v>Feb</v>
      </c>
      <c r="P560" t="str">
        <f t="shared" si="41"/>
        <v>2024</v>
      </c>
    </row>
    <row r="561" spans="1:16" x14ac:dyDescent="0.3">
      <c r="A561" t="s">
        <v>593</v>
      </c>
      <c r="B561" s="6">
        <v>45276</v>
      </c>
      <c r="C561" t="s">
        <v>2256</v>
      </c>
      <c r="D561" t="s">
        <v>2268</v>
      </c>
      <c r="E561" t="s">
        <v>19</v>
      </c>
      <c r="F561" t="s">
        <v>22</v>
      </c>
      <c r="G561">
        <v>43285</v>
      </c>
      <c r="H561">
        <v>1784.9</v>
      </c>
      <c r="I561">
        <v>7</v>
      </c>
      <c r="J561" t="s">
        <v>10</v>
      </c>
      <c r="K561" s="8" t="s">
        <v>27</v>
      </c>
      <c r="L561" s="11">
        <f t="shared" si="42"/>
        <v>4.1235993993300218E-2</v>
      </c>
      <c r="M561" s="16">
        <f t="shared" si="43"/>
        <v>0</v>
      </c>
      <c r="N561" s="16">
        <f t="shared" si="44"/>
        <v>0</v>
      </c>
      <c r="O561" s="7" t="str">
        <f t="shared" si="40"/>
        <v>Dec</v>
      </c>
      <c r="P561" t="str">
        <f t="shared" si="41"/>
        <v>2023</v>
      </c>
    </row>
    <row r="562" spans="1:16" x14ac:dyDescent="0.3">
      <c r="A562" t="s">
        <v>594</v>
      </c>
      <c r="B562" s="6">
        <v>45014</v>
      </c>
      <c r="C562" t="s">
        <v>2256</v>
      </c>
      <c r="D562" t="s">
        <v>2268</v>
      </c>
      <c r="E562" t="s">
        <v>8</v>
      </c>
      <c r="F562" t="s">
        <v>29</v>
      </c>
      <c r="G562">
        <v>39682</v>
      </c>
      <c r="H562">
        <v>-3876.55</v>
      </c>
      <c r="I562">
        <v>1</v>
      </c>
      <c r="J562" t="s">
        <v>10</v>
      </c>
      <c r="K562" s="8" t="s">
        <v>27</v>
      </c>
      <c r="L562" s="11">
        <f t="shared" si="42"/>
        <v>-9.7690388589284818E-2</v>
      </c>
      <c r="M562" s="16">
        <f t="shared" si="43"/>
        <v>0</v>
      </c>
      <c r="N562" s="16">
        <f t="shared" si="44"/>
        <v>1</v>
      </c>
      <c r="O562" s="7" t="str">
        <f t="shared" si="40"/>
        <v>Mar</v>
      </c>
      <c r="P562" t="str">
        <f t="shared" si="41"/>
        <v>2023</v>
      </c>
    </row>
    <row r="563" spans="1:16" x14ac:dyDescent="0.3">
      <c r="A563" t="s">
        <v>595</v>
      </c>
      <c r="B563" s="6">
        <v>45640</v>
      </c>
      <c r="C563" t="s">
        <v>2257</v>
      </c>
      <c r="D563" t="s">
        <v>2264</v>
      </c>
      <c r="E563" t="s">
        <v>19</v>
      </c>
      <c r="F563" t="s">
        <v>20</v>
      </c>
      <c r="G563">
        <v>27868</v>
      </c>
      <c r="H563">
        <v>8314.49</v>
      </c>
      <c r="I563">
        <v>6</v>
      </c>
      <c r="J563" t="s">
        <v>10</v>
      </c>
      <c r="K563" s="8" t="s">
        <v>36</v>
      </c>
      <c r="L563" s="11">
        <f t="shared" si="42"/>
        <v>0.29835259078512988</v>
      </c>
      <c r="M563" s="16">
        <f t="shared" si="43"/>
        <v>0</v>
      </c>
      <c r="N563" s="16">
        <f t="shared" si="44"/>
        <v>0</v>
      </c>
      <c r="O563" s="7" t="str">
        <f t="shared" si="40"/>
        <v>Dec</v>
      </c>
      <c r="P563" t="str">
        <f t="shared" si="41"/>
        <v>2024</v>
      </c>
    </row>
    <row r="564" spans="1:16" x14ac:dyDescent="0.3">
      <c r="A564" t="s">
        <v>596</v>
      </c>
      <c r="B564" s="6">
        <v>45223</v>
      </c>
      <c r="C564" t="s">
        <v>2255</v>
      </c>
      <c r="D564" t="s">
        <v>2262</v>
      </c>
      <c r="E564" t="s">
        <v>19</v>
      </c>
      <c r="F564" t="s">
        <v>22</v>
      </c>
      <c r="G564">
        <v>18040</v>
      </c>
      <c r="H564">
        <v>-3367.09</v>
      </c>
      <c r="I564">
        <v>4</v>
      </c>
      <c r="J564" t="s">
        <v>16</v>
      </c>
      <c r="K564" s="8" t="s">
        <v>17</v>
      </c>
      <c r="L564" s="11">
        <f t="shared" si="42"/>
        <v>-0.1866457871396896</v>
      </c>
      <c r="M564" s="16">
        <f t="shared" si="43"/>
        <v>0</v>
      </c>
      <c r="N564" s="16">
        <f t="shared" si="44"/>
        <v>1</v>
      </c>
      <c r="O564" s="7" t="str">
        <f t="shared" si="40"/>
        <v>Oct</v>
      </c>
      <c r="P564" t="str">
        <f t="shared" si="41"/>
        <v>2023</v>
      </c>
    </row>
    <row r="565" spans="1:16" x14ac:dyDescent="0.3">
      <c r="A565" t="s">
        <v>597</v>
      </c>
      <c r="B565" s="6">
        <v>45322</v>
      </c>
      <c r="C565" t="s">
        <v>2258</v>
      </c>
      <c r="D565" t="s">
        <v>2270</v>
      </c>
      <c r="E565" t="s">
        <v>14</v>
      </c>
      <c r="F565" t="s">
        <v>15</v>
      </c>
      <c r="G565">
        <v>23723</v>
      </c>
      <c r="H565">
        <v>4187.6400000000003</v>
      </c>
      <c r="I565">
        <v>1</v>
      </c>
      <c r="J565" t="s">
        <v>16</v>
      </c>
      <c r="K565" s="8" t="s">
        <v>36</v>
      </c>
      <c r="L565" s="11">
        <f t="shared" si="42"/>
        <v>0.1765223622644691</v>
      </c>
      <c r="M565" s="16">
        <f t="shared" si="43"/>
        <v>23723</v>
      </c>
      <c r="N565" s="16">
        <f t="shared" si="44"/>
        <v>0</v>
      </c>
      <c r="O565" s="7" t="str">
        <f t="shared" si="40"/>
        <v>Jan</v>
      </c>
      <c r="P565" t="str">
        <f t="shared" si="41"/>
        <v>2024</v>
      </c>
    </row>
    <row r="566" spans="1:16" x14ac:dyDescent="0.3">
      <c r="A566" t="s">
        <v>598</v>
      </c>
      <c r="B566" s="6">
        <v>45500</v>
      </c>
      <c r="C566" t="s">
        <v>2256</v>
      </c>
      <c r="D566" t="s">
        <v>2269</v>
      </c>
      <c r="E566" t="s">
        <v>8</v>
      </c>
      <c r="F566" t="s">
        <v>29</v>
      </c>
      <c r="G566">
        <v>38952</v>
      </c>
      <c r="H566">
        <v>1076.78</v>
      </c>
      <c r="I566">
        <v>3</v>
      </c>
      <c r="J566" t="s">
        <v>16</v>
      </c>
      <c r="K566" s="8" t="s">
        <v>36</v>
      </c>
      <c r="L566" s="11">
        <f t="shared" si="42"/>
        <v>2.7643766687204765E-2</v>
      </c>
      <c r="M566" s="16">
        <f t="shared" si="43"/>
        <v>0</v>
      </c>
      <c r="N566" s="16">
        <f t="shared" si="44"/>
        <v>0</v>
      </c>
      <c r="O566" s="7" t="str">
        <f t="shared" si="40"/>
        <v>Jul</v>
      </c>
      <c r="P566" t="str">
        <f t="shared" si="41"/>
        <v>2024</v>
      </c>
    </row>
    <row r="567" spans="1:16" x14ac:dyDescent="0.3">
      <c r="A567" t="s">
        <v>599</v>
      </c>
      <c r="B567" s="6">
        <v>45443</v>
      </c>
      <c r="C567" t="s">
        <v>2258</v>
      </c>
      <c r="D567" t="s">
        <v>2270</v>
      </c>
      <c r="E567" t="s">
        <v>19</v>
      </c>
      <c r="F567" t="s">
        <v>20</v>
      </c>
      <c r="G567">
        <v>39310</v>
      </c>
      <c r="H567">
        <v>2228.9899999999998</v>
      </c>
      <c r="I567">
        <v>1</v>
      </c>
      <c r="J567" t="s">
        <v>10</v>
      </c>
      <c r="K567" s="8" t="s">
        <v>11</v>
      </c>
      <c r="L567" s="11">
        <f t="shared" si="42"/>
        <v>5.6702874586619177E-2</v>
      </c>
      <c r="M567" s="16">
        <f t="shared" si="43"/>
        <v>0</v>
      </c>
      <c r="N567" s="16">
        <f t="shared" si="44"/>
        <v>0</v>
      </c>
      <c r="O567" s="7" t="str">
        <f t="shared" si="40"/>
        <v>May</v>
      </c>
      <c r="P567" t="str">
        <f t="shared" si="41"/>
        <v>2024</v>
      </c>
    </row>
    <row r="568" spans="1:16" x14ac:dyDescent="0.3">
      <c r="A568" t="s">
        <v>600</v>
      </c>
      <c r="B568" s="6">
        <v>45494</v>
      </c>
      <c r="C568" t="s">
        <v>2255</v>
      </c>
      <c r="D568" t="s">
        <v>2262</v>
      </c>
      <c r="E568" t="s">
        <v>14</v>
      </c>
      <c r="F568" t="s">
        <v>15</v>
      </c>
      <c r="G568">
        <v>47029</v>
      </c>
      <c r="H568">
        <v>5777.92</v>
      </c>
      <c r="I568">
        <v>8</v>
      </c>
      <c r="J568" t="s">
        <v>16</v>
      </c>
      <c r="K568" s="8" t="s">
        <v>17</v>
      </c>
      <c r="L568" s="11">
        <f t="shared" si="42"/>
        <v>0.12285866167683769</v>
      </c>
      <c r="M568" s="16">
        <f t="shared" si="43"/>
        <v>47029</v>
      </c>
      <c r="N568" s="16">
        <f t="shared" si="44"/>
        <v>0</v>
      </c>
      <c r="O568" s="7" t="str">
        <f t="shared" si="40"/>
        <v>Jul</v>
      </c>
      <c r="P568" t="str">
        <f t="shared" si="41"/>
        <v>2024</v>
      </c>
    </row>
    <row r="569" spans="1:16" x14ac:dyDescent="0.3">
      <c r="A569" t="s">
        <v>601</v>
      </c>
      <c r="B569" s="6">
        <v>45362</v>
      </c>
      <c r="C569" t="s">
        <v>2255</v>
      </c>
      <c r="D569" t="s">
        <v>2262</v>
      </c>
      <c r="E569" t="s">
        <v>25</v>
      </c>
      <c r="F569" t="s">
        <v>46</v>
      </c>
      <c r="G569">
        <v>29012</v>
      </c>
      <c r="H569">
        <v>-5202.21</v>
      </c>
      <c r="I569">
        <v>8</v>
      </c>
      <c r="J569" t="s">
        <v>16</v>
      </c>
      <c r="K569" s="8" t="s">
        <v>11</v>
      </c>
      <c r="L569" s="11">
        <f t="shared" si="42"/>
        <v>-0.17931235350889288</v>
      </c>
      <c r="M569" s="16">
        <f t="shared" si="43"/>
        <v>0</v>
      </c>
      <c r="N569" s="16">
        <f t="shared" si="44"/>
        <v>1</v>
      </c>
      <c r="O569" s="7" t="str">
        <f t="shared" si="40"/>
        <v>Mar</v>
      </c>
      <c r="P569" t="str">
        <f t="shared" si="41"/>
        <v>2024</v>
      </c>
    </row>
    <row r="570" spans="1:16" x14ac:dyDescent="0.3">
      <c r="A570" t="s">
        <v>602</v>
      </c>
      <c r="B570" s="6">
        <v>45300</v>
      </c>
      <c r="C570" t="s">
        <v>2258</v>
      </c>
      <c r="D570" t="s">
        <v>2270</v>
      </c>
      <c r="E570" t="s">
        <v>19</v>
      </c>
      <c r="F570" t="s">
        <v>20</v>
      </c>
      <c r="G570">
        <v>42605</v>
      </c>
      <c r="H570">
        <v>3058.21</v>
      </c>
      <c r="I570">
        <v>7</v>
      </c>
      <c r="J570" t="s">
        <v>10</v>
      </c>
      <c r="K570" s="8" t="s">
        <v>17</v>
      </c>
      <c r="L570" s="11">
        <f t="shared" si="42"/>
        <v>7.178054218988382E-2</v>
      </c>
      <c r="M570" s="16">
        <f t="shared" si="43"/>
        <v>0</v>
      </c>
      <c r="N570" s="16">
        <f t="shared" si="44"/>
        <v>0</v>
      </c>
      <c r="O570" s="7" t="str">
        <f t="shared" si="40"/>
        <v>Jan</v>
      </c>
      <c r="P570" t="str">
        <f t="shared" si="41"/>
        <v>2024</v>
      </c>
    </row>
    <row r="571" spans="1:16" x14ac:dyDescent="0.3">
      <c r="A571" t="s">
        <v>603</v>
      </c>
      <c r="B571" s="6">
        <v>45412</v>
      </c>
      <c r="C571" t="s">
        <v>2256</v>
      </c>
      <c r="D571" t="s">
        <v>2268</v>
      </c>
      <c r="E571" t="s">
        <v>19</v>
      </c>
      <c r="F571" t="s">
        <v>34</v>
      </c>
      <c r="G571">
        <v>16232</v>
      </c>
      <c r="H571">
        <v>2615.54</v>
      </c>
      <c r="I571">
        <v>7</v>
      </c>
      <c r="J571" t="s">
        <v>10</v>
      </c>
      <c r="K571" s="8" t="s">
        <v>11</v>
      </c>
      <c r="L571" s="11">
        <f t="shared" si="42"/>
        <v>0.16113479546574666</v>
      </c>
      <c r="M571" s="16">
        <f t="shared" si="43"/>
        <v>0</v>
      </c>
      <c r="N571" s="16">
        <f t="shared" si="44"/>
        <v>0</v>
      </c>
      <c r="O571" s="7" t="str">
        <f t="shared" si="40"/>
        <v>Apr</v>
      </c>
      <c r="P571" t="str">
        <f t="shared" si="41"/>
        <v>2024</v>
      </c>
    </row>
    <row r="572" spans="1:16" x14ac:dyDescent="0.3">
      <c r="A572" t="s">
        <v>604</v>
      </c>
      <c r="B572" s="6">
        <v>45490</v>
      </c>
      <c r="C572" t="s">
        <v>2256</v>
      </c>
      <c r="D572" t="s">
        <v>2268</v>
      </c>
      <c r="E572" t="s">
        <v>25</v>
      </c>
      <c r="F572" t="s">
        <v>53</v>
      </c>
      <c r="G572">
        <v>20800</v>
      </c>
      <c r="H572">
        <v>-3284.27</v>
      </c>
      <c r="I572">
        <v>8</v>
      </c>
      <c r="J572" t="s">
        <v>35</v>
      </c>
      <c r="K572" s="8" t="s">
        <v>27</v>
      </c>
      <c r="L572" s="11">
        <f t="shared" si="42"/>
        <v>-0.15789759615384616</v>
      </c>
      <c r="M572" s="16">
        <f t="shared" si="43"/>
        <v>0</v>
      </c>
      <c r="N572" s="16">
        <f t="shared" si="44"/>
        <v>1</v>
      </c>
      <c r="O572" s="7" t="str">
        <f t="shared" si="40"/>
        <v>Jul</v>
      </c>
      <c r="P572" t="str">
        <f t="shared" si="41"/>
        <v>2024</v>
      </c>
    </row>
    <row r="573" spans="1:16" x14ac:dyDescent="0.3">
      <c r="A573" t="s">
        <v>605</v>
      </c>
      <c r="B573" s="6">
        <v>45611</v>
      </c>
      <c r="C573" t="s">
        <v>2258</v>
      </c>
      <c r="D573" t="s">
        <v>2271</v>
      </c>
      <c r="E573" t="s">
        <v>19</v>
      </c>
      <c r="F573" t="s">
        <v>34</v>
      </c>
      <c r="G573">
        <v>16435</v>
      </c>
      <c r="H573">
        <v>5178.71</v>
      </c>
      <c r="I573">
        <v>8</v>
      </c>
      <c r="J573" t="s">
        <v>10</v>
      </c>
      <c r="K573" s="8" t="s">
        <v>36</v>
      </c>
      <c r="L573" s="11">
        <f t="shared" si="42"/>
        <v>0.31510252509887438</v>
      </c>
      <c r="M573" s="16">
        <f t="shared" si="43"/>
        <v>0</v>
      </c>
      <c r="N573" s="16">
        <f t="shared" si="44"/>
        <v>0</v>
      </c>
      <c r="O573" s="7" t="str">
        <f t="shared" si="40"/>
        <v>Nov</v>
      </c>
      <c r="P573" t="str">
        <f t="shared" si="41"/>
        <v>2024</v>
      </c>
    </row>
    <row r="574" spans="1:16" x14ac:dyDescent="0.3">
      <c r="A574" t="s">
        <v>606</v>
      </c>
      <c r="B574" s="6">
        <v>45442</v>
      </c>
      <c r="C574" t="s">
        <v>2256</v>
      </c>
      <c r="D574" t="s">
        <v>2269</v>
      </c>
      <c r="E574" t="s">
        <v>14</v>
      </c>
      <c r="F574" t="s">
        <v>15</v>
      </c>
      <c r="G574">
        <v>1491</v>
      </c>
      <c r="H574">
        <v>-21.26</v>
      </c>
      <c r="I574">
        <v>2</v>
      </c>
      <c r="J574" t="s">
        <v>16</v>
      </c>
      <c r="K574" s="8" t="s">
        <v>11</v>
      </c>
      <c r="L574" s="11">
        <f t="shared" si="42"/>
        <v>-1.4258886653252851E-2</v>
      </c>
      <c r="M574" s="16">
        <f t="shared" si="43"/>
        <v>1491</v>
      </c>
      <c r="N574" s="16">
        <f t="shared" si="44"/>
        <v>1</v>
      </c>
      <c r="O574" s="7" t="str">
        <f t="shared" si="40"/>
        <v>May</v>
      </c>
      <c r="P574" t="str">
        <f t="shared" si="41"/>
        <v>2024</v>
      </c>
    </row>
    <row r="575" spans="1:16" x14ac:dyDescent="0.3">
      <c r="A575" t="s">
        <v>607</v>
      </c>
      <c r="B575" s="6">
        <v>44982</v>
      </c>
      <c r="C575" t="s">
        <v>2256</v>
      </c>
      <c r="D575" t="s">
        <v>2269</v>
      </c>
      <c r="E575" t="s">
        <v>19</v>
      </c>
      <c r="F575" t="s">
        <v>22</v>
      </c>
      <c r="G575">
        <v>34062</v>
      </c>
      <c r="H575">
        <v>299.06</v>
      </c>
      <c r="I575">
        <v>3</v>
      </c>
      <c r="J575" t="s">
        <v>16</v>
      </c>
      <c r="K575" s="8" t="s">
        <v>27</v>
      </c>
      <c r="L575" s="11">
        <f t="shared" si="42"/>
        <v>8.7798719981210735E-3</v>
      </c>
      <c r="M575" s="16">
        <f t="shared" si="43"/>
        <v>0</v>
      </c>
      <c r="N575" s="16">
        <f t="shared" si="44"/>
        <v>0</v>
      </c>
      <c r="O575" s="7" t="str">
        <f t="shared" si="40"/>
        <v>Feb</v>
      </c>
      <c r="P575" t="str">
        <f t="shared" si="41"/>
        <v>2023</v>
      </c>
    </row>
    <row r="576" spans="1:16" x14ac:dyDescent="0.3">
      <c r="A576" t="s">
        <v>608</v>
      </c>
      <c r="B576" s="6">
        <v>45616</v>
      </c>
      <c r="C576" t="s">
        <v>2256</v>
      </c>
      <c r="D576" t="s">
        <v>2269</v>
      </c>
      <c r="E576" t="s">
        <v>8</v>
      </c>
      <c r="F576" t="s">
        <v>29</v>
      </c>
      <c r="G576">
        <v>37331</v>
      </c>
      <c r="H576">
        <v>-1954.76</v>
      </c>
      <c r="I576">
        <v>2</v>
      </c>
      <c r="J576" t="s">
        <v>35</v>
      </c>
      <c r="K576" s="8" t="s">
        <v>11</v>
      </c>
      <c r="L576" s="11">
        <f t="shared" si="42"/>
        <v>-5.236291553936407E-2</v>
      </c>
      <c r="M576" s="16">
        <f t="shared" si="43"/>
        <v>0</v>
      </c>
      <c r="N576" s="16">
        <f t="shared" si="44"/>
        <v>1</v>
      </c>
      <c r="O576" s="7" t="str">
        <f t="shared" si="40"/>
        <v>Nov</v>
      </c>
      <c r="P576" t="str">
        <f t="shared" si="41"/>
        <v>2024</v>
      </c>
    </row>
    <row r="577" spans="1:16" x14ac:dyDescent="0.3">
      <c r="A577" t="s">
        <v>609</v>
      </c>
      <c r="B577" s="6">
        <v>45193</v>
      </c>
      <c r="C577" t="s">
        <v>2259</v>
      </c>
      <c r="D577" t="s">
        <v>2266</v>
      </c>
      <c r="E577" t="s">
        <v>25</v>
      </c>
      <c r="F577" t="s">
        <v>26</v>
      </c>
      <c r="G577">
        <v>47750</v>
      </c>
      <c r="H577">
        <v>2968.19</v>
      </c>
      <c r="I577">
        <v>9</v>
      </c>
      <c r="J577" t="s">
        <v>35</v>
      </c>
      <c r="K577" s="8" t="s">
        <v>17</v>
      </c>
      <c r="L577" s="11">
        <f t="shared" si="42"/>
        <v>6.2161047120418852E-2</v>
      </c>
      <c r="M577" s="16">
        <f t="shared" si="43"/>
        <v>0</v>
      </c>
      <c r="N577" s="16">
        <f t="shared" si="44"/>
        <v>0</v>
      </c>
      <c r="O577" s="7" t="str">
        <f t="shared" si="40"/>
        <v>Sep</v>
      </c>
      <c r="P577" t="str">
        <f t="shared" si="41"/>
        <v>2023</v>
      </c>
    </row>
    <row r="578" spans="1:16" x14ac:dyDescent="0.3">
      <c r="A578" t="s">
        <v>610</v>
      </c>
      <c r="B578" s="6">
        <v>45074</v>
      </c>
      <c r="C578" t="s">
        <v>2259</v>
      </c>
      <c r="D578" t="s">
        <v>2266</v>
      </c>
      <c r="E578" t="s">
        <v>14</v>
      </c>
      <c r="F578" t="s">
        <v>15</v>
      </c>
      <c r="G578">
        <v>44300</v>
      </c>
      <c r="H578">
        <v>6733.28</v>
      </c>
      <c r="I578">
        <v>3</v>
      </c>
      <c r="J578" t="s">
        <v>35</v>
      </c>
      <c r="K578" s="8" t="s">
        <v>27</v>
      </c>
      <c r="L578" s="11">
        <f t="shared" si="42"/>
        <v>0.15199277652370202</v>
      </c>
      <c r="M578" s="16">
        <f t="shared" si="43"/>
        <v>44300</v>
      </c>
      <c r="N578" s="16">
        <f t="shared" si="44"/>
        <v>0</v>
      </c>
      <c r="O578" s="7" t="str">
        <f t="shared" ref="O578:O641" si="45">TEXT(B578,"MMM")</f>
        <v>May</v>
      </c>
      <c r="P578" t="str">
        <f t="shared" ref="P578:P641" si="46">TEXT(B578,"YYYY")</f>
        <v>2023</v>
      </c>
    </row>
    <row r="579" spans="1:16" x14ac:dyDescent="0.3">
      <c r="A579" t="s">
        <v>611</v>
      </c>
      <c r="B579" s="6">
        <v>45545</v>
      </c>
      <c r="C579" t="s">
        <v>2256</v>
      </c>
      <c r="D579" t="s">
        <v>2268</v>
      </c>
      <c r="E579" t="s">
        <v>14</v>
      </c>
      <c r="F579" t="s">
        <v>38</v>
      </c>
      <c r="G579">
        <v>44158</v>
      </c>
      <c r="H579">
        <v>-1244.72</v>
      </c>
      <c r="I579">
        <v>7</v>
      </c>
      <c r="J579" t="s">
        <v>35</v>
      </c>
      <c r="K579" s="8" t="s">
        <v>27</v>
      </c>
      <c r="L579" s="11">
        <f t="shared" ref="L579:L642" si="47">H579/G579</f>
        <v>-2.8187870827483131E-2</v>
      </c>
      <c r="M579" s="16">
        <f t="shared" ref="M579:M642" si="48">IF(E579="Clothing",G579,0)</f>
        <v>44158</v>
      </c>
      <c r="N579" s="16">
        <f t="shared" ref="N579:N642" si="49">IF(H579&lt;0,1,0)</f>
        <v>1</v>
      </c>
      <c r="O579" s="7" t="str">
        <f t="shared" si="45"/>
        <v>Sep</v>
      </c>
      <c r="P579" t="str">
        <f t="shared" si="46"/>
        <v>2024</v>
      </c>
    </row>
    <row r="580" spans="1:16" x14ac:dyDescent="0.3">
      <c r="A580" t="s">
        <v>612</v>
      </c>
      <c r="B580" s="6">
        <v>45595</v>
      </c>
      <c r="C580" t="s">
        <v>2259</v>
      </c>
      <c r="D580" t="s">
        <v>2267</v>
      </c>
      <c r="E580" t="s">
        <v>8</v>
      </c>
      <c r="F580" t="s">
        <v>29</v>
      </c>
      <c r="G580">
        <v>17847</v>
      </c>
      <c r="H580">
        <v>-2571.5100000000002</v>
      </c>
      <c r="I580">
        <v>1</v>
      </c>
      <c r="J580" t="s">
        <v>35</v>
      </c>
      <c r="K580" s="8" t="s">
        <v>11</v>
      </c>
      <c r="L580" s="11">
        <f t="shared" si="47"/>
        <v>-0.14408640107581108</v>
      </c>
      <c r="M580" s="16">
        <f t="shared" si="48"/>
        <v>0</v>
      </c>
      <c r="N580" s="16">
        <f t="shared" si="49"/>
        <v>1</v>
      </c>
      <c r="O580" s="7" t="str">
        <f t="shared" si="45"/>
        <v>Oct</v>
      </c>
      <c r="P580" t="str">
        <f t="shared" si="46"/>
        <v>2024</v>
      </c>
    </row>
    <row r="581" spans="1:16" x14ac:dyDescent="0.3">
      <c r="A581" t="s">
        <v>613</v>
      </c>
      <c r="B581" s="6">
        <v>45195</v>
      </c>
      <c r="C581" t="s">
        <v>2259</v>
      </c>
      <c r="D581" t="s">
        <v>2267</v>
      </c>
      <c r="E581" t="s">
        <v>25</v>
      </c>
      <c r="F581" t="s">
        <v>26</v>
      </c>
      <c r="G581">
        <v>5711</v>
      </c>
      <c r="H581">
        <v>-654.46</v>
      </c>
      <c r="I581">
        <v>1</v>
      </c>
      <c r="J581" t="s">
        <v>35</v>
      </c>
      <c r="K581" s="8" t="s">
        <v>11</v>
      </c>
      <c r="L581" s="11">
        <f t="shared" si="47"/>
        <v>-0.11459639292593242</v>
      </c>
      <c r="M581" s="16">
        <f t="shared" si="48"/>
        <v>0</v>
      </c>
      <c r="N581" s="16">
        <f t="shared" si="49"/>
        <v>1</v>
      </c>
      <c r="O581" s="7" t="str">
        <f t="shared" si="45"/>
        <v>Sep</v>
      </c>
      <c r="P581" t="str">
        <f t="shared" si="46"/>
        <v>2023</v>
      </c>
    </row>
    <row r="582" spans="1:16" x14ac:dyDescent="0.3">
      <c r="A582" t="s">
        <v>614</v>
      </c>
      <c r="B582" s="6">
        <v>45565</v>
      </c>
      <c r="C582" t="s">
        <v>2256</v>
      </c>
      <c r="D582" t="s">
        <v>2268</v>
      </c>
      <c r="E582" t="s">
        <v>14</v>
      </c>
      <c r="F582" t="s">
        <v>51</v>
      </c>
      <c r="G582">
        <v>273</v>
      </c>
      <c r="H582">
        <v>-20.2</v>
      </c>
      <c r="I582">
        <v>8</v>
      </c>
      <c r="J582" t="s">
        <v>10</v>
      </c>
      <c r="K582" s="8" t="s">
        <v>11</v>
      </c>
      <c r="L582" s="11">
        <f t="shared" si="47"/>
        <v>-7.3992673992673993E-2</v>
      </c>
      <c r="M582" s="16">
        <f t="shared" si="48"/>
        <v>273</v>
      </c>
      <c r="N582" s="16">
        <f t="shared" si="49"/>
        <v>1</v>
      </c>
      <c r="O582" s="7" t="str">
        <f t="shared" si="45"/>
        <v>Sep</v>
      </c>
      <c r="P582" t="str">
        <f t="shared" si="46"/>
        <v>2024</v>
      </c>
    </row>
    <row r="583" spans="1:16" x14ac:dyDescent="0.3">
      <c r="A583" t="s">
        <v>615</v>
      </c>
      <c r="B583" s="6">
        <v>45294</v>
      </c>
      <c r="C583" t="s">
        <v>2257</v>
      </c>
      <c r="D583" t="s">
        <v>2264</v>
      </c>
      <c r="E583" t="s">
        <v>19</v>
      </c>
      <c r="F583" t="s">
        <v>22</v>
      </c>
      <c r="G583">
        <v>514</v>
      </c>
      <c r="H583">
        <v>-43.69</v>
      </c>
      <c r="I583">
        <v>5</v>
      </c>
      <c r="J583" t="s">
        <v>35</v>
      </c>
      <c r="K583" s="8" t="s">
        <v>36</v>
      </c>
      <c r="L583" s="11">
        <f t="shared" si="47"/>
        <v>-8.4999999999999992E-2</v>
      </c>
      <c r="M583" s="16">
        <f t="shared" si="48"/>
        <v>0</v>
      </c>
      <c r="N583" s="16">
        <f t="shared" si="49"/>
        <v>1</v>
      </c>
      <c r="O583" s="7" t="str">
        <f t="shared" si="45"/>
        <v>Jan</v>
      </c>
      <c r="P583" t="str">
        <f t="shared" si="46"/>
        <v>2024</v>
      </c>
    </row>
    <row r="584" spans="1:16" x14ac:dyDescent="0.3">
      <c r="A584" t="s">
        <v>616</v>
      </c>
      <c r="B584" s="6">
        <v>45194</v>
      </c>
      <c r="C584" t="s">
        <v>2255</v>
      </c>
      <c r="D584" t="s">
        <v>2262</v>
      </c>
      <c r="E584" t="s">
        <v>8</v>
      </c>
      <c r="F584" t="s">
        <v>29</v>
      </c>
      <c r="G584">
        <v>24838</v>
      </c>
      <c r="H584">
        <v>-1718.56</v>
      </c>
      <c r="I584">
        <v>1</v>
      </c>
      <c r="J584" t="s">
        <v>16</v>
      </c>
      <c r="K584" s="8" t="s">
        <v>11</v>
      </c>
      <c r="L584" s="11">
        <f t="shared" si="47"/>
        <v>-6.9190756099524922E-2</v>
      </c>
      <c r="M584" s="16">
        <f t="shared" si="48"/>
        <v>0</v>
      </c>
      <c r="N584" s="16">
        <f t="shared" si="49"/>
        <v>1</v>
      </c>
      <c r="O584" s="7" t="str">
        <f t="shared" si="45"/>
        <v>Sep</v>
      </c>
      <c r="P584" t="str">
        <f t="shared" si="46"/>
        <v>2023</v>
      </c>
    </row>
    <row r="585" spans="1:16" x14ac:dyDescent="0.3">
      <c r="A585" t="s">
        <v>617</v>
      </c>
      <c r="B585" s="6">
        <v>45192</v>
      </c>
      <c r="C585" t="s">
        <v>2257</v>
      </c>
      <c r="D585" t="s">
        <v>2264</v>
      </c>
      <c r="E585" t="s">
        <v>19</v>
      </c>
      <c r="F585" t="s">
        <v>34</v>
      </c>
      <c r="G585">
        <v>42794</v>
      </c>
      <c r="H585">
        <v>8181.94</v>
      </c>
      <c r="I585">
        <v>5</v>
      </c>
      <c r="J585" t="s">
        <v>35</v>
      </c>
      <c r="K585" s="8" t="s">
        <v>36</v>
      </c>
      <c r="L585" s="11">
        <f t="shared" si="47"/>
        <v>0.19119362527457121</v>
      </c>
      <c r="M585" s="16">
        <f t="shared" si="48"/>
        <v>0</v>
      </c>
      <c r="N585" s="16">
        <f t="shared" si="49"/>
        <v>0</v>
      </c>
      <c r="O585" s="7" t="str">
        <f t="shared" si="45"/>
        <v>Sep</v>
      </c>
      <c r="P585" t="str">
        <f t="shared" si="46"/>
        <v>2023</v>
      </c>
    </row>
    <row r="586" spans="1:16" x14ac:dyDescent="0.3">
      <c r="A586" t="s">
        <v>618</v>
      </c>
      <c r="B586" s="6">
        <v>45468</v>
      </c>
      <c r="C586" t="s">
        <v>2256</v>
      </c>
      <c r="D586" t="s">
        <v>2269</v>
      </c>
      <c r="E586" t="s">
        <v>8</v>
      </c>
      <c r="F586" t="s">
        <v>9</v>
      </c>
      <c r="G586">
        <v>3711</v>
      </c>
      <c r="H586">
        <v>-716.58</v>
      </c>
      <c r="I586">
        <v>2</v>
      </c>
      <c r="J586" t="s">
        <v>10</v>
      </c>
      <c r="K586" s="8" t="s">
        <v>11</v>
      </c>
      <c r="L586" s="11">
        <f t="shared" si="47"/>
        <v>-0.19309620048504447</v>
      </c>
      <c r="M586" s="16">
        <f t="shared" si="48"/>
        <v>0</v>
      </c>
      <c r="N586" s="16">
        <f t="shared" si="49"/>
        <v>1</v>
      </c>
      <c r="O586" s="7" t="str">
        <f t="shared" si="45"/>
        <v>Jun</v>
      </c>
      <c r="P586" t="str">
        <f t="shared" si="46"/>
        <v>2024</v>
      </c>
    </row>
    <row r="587" spans="1:16" x14ac:dyDescent="0.3">
      <c r="A587" t="s">
        <v>619</v>
      </c>
      <c r="B587" s="6">
        <v>45644</v>
      </c>
      <c r="C587" t="s">
        <v>2258</v>
      </c>
      <c r="D587" t="s">
        <v>2271</v>
      </c>
      <c r="E587" t="s">
        <v>25</v>
      </c>
      <c r="F587" t="s">
        <v>46</v>
      </c>
      <c r="G587">
        <v>45293</v>
      </c>
      <c r="H587">
        <v>-5252.27</v>
      </c>
      <c r="I587">
        <v>6</v>
      </c>
      <c r="J587" t="s">
        <v>35</v>
      </c>
      <c r="K587" s="8" t="s">
        <v>11</v>
      </c>
      <c r="L587" s="11">
        <f t="shared" si="47"/>
        <v>-0.11596206919391519</v>
      </c>
      <c r="M587" s="16">
        <f t="shared" si="48"/>
        <v>0</v>
      </c>
      <c r="N587" s="16">
        <f t="shared" si="49"/>
        <v>1</v>
      </c>
      <c r="O587" s="7" t="str">
        <f t="shared" si="45"/>
        <v>Dec</v>
      </c>
      <c r="P587" t="str">
        <f t="shared" si="46"/>
        <v>2024</v>
      </c>
    </row>
    <row r="588" spans="1:16" x14ac:dyDescent="0.3">
      <c r="A588" t="s">
        <v>620</v>
      </c>
      <c r="B588" s="6">
        <v>45652</v>
      </c>
      <c r="C588" t="s">
        <v>2256</v>
      </c>
      <c r="D588" t="s">
        <v>2268</v>
      </c>
      <c r="E588" t="s">
        <v>19</v>
      </c>
      <c r="F588" t="s">
        <v>34</v>
      </c>
      <c r="G588">
        <v>29925</v>
      </c>
      <c r="H588">
        <v>7728.44</v>
      </c>
      <c r="I588">
        <v>2</v>
      </c>
      <c r="J588" t="s">
        <v>35</v>
      </c>
      <c r="K588" s="8" t="s">
        <v>36</v>
      </c>
      <c r="L588" s="11">
        <f t="shared" si="47"/>
        <v>0.25826031746031747</v>
      </c>
      <c r="M588" s="16">
        <f t="shared" si="48"/>
        <v>0</v>
      </c>
      <c r="N588" s="16">
        <f t="shared" si="49"/>
        <v>0</v>
      </c>
      <c r="O588" s="7" t="str">
        <f t="shared" si="45"/>
        <v>Dec</v>
      </c>
      <c r="P588" t="str">
        <f t="shared" si="46"/>
        <v>2024</v>
      </c>
    </row>
    <row r="589" spans="1:16" x14ac:dyDescent="0.3">
      <c r="A589" t="s">
        <v>621</v>
      </c>
      <c r="B589" s="6">
        <v>45136</v>
      </c>
      <c r="C589" t="s">
        <v>2257</v>
      </c>
      <c r="D589" t="s">
        <v>2264</v>
      </c>
      <c r="E589" t="s">
        <v>14</v>
      </c>
      <c r="F589" t="s">
        <v>38</v>
      </c>
      <c r="G589">
        <v>23318</v>
      </c>
      <c r="H589">
        <v>-3650.57</v>
      </c>
      <c r="I589">
        <v>8</v>
      </c>
      <c r="J589" t="s">
        <v>10</v>
      </c>
      <c r="K589" s="8" t="s">
        <v>36</v>
      </c>
      <c r="L589" s="11">
        <f t="shared" si="47"/>
        <v>-0.1565558795780084</v>
      </c>
      <c r="M589" s="16">
        <f t="shared" si="48"/>
        <v>23318</v>
      </c>
      <c r="N589" s="16">
        <f t="shared" si="49"/>
        <v>1</v>
      </c>
      <c r="O589" s="7" t="str">
        <f t="shared" si="45"/>
        <v>Jul</v>
      </c>
      <c r="P589" t="str">
        <f t="shared" si="46"/>
        <v>2023</v>
      </c>
    </row>
    <row r="590" spans="1:16" x14ac:dyDescent="0.3">
      <c r="A590" t="s">
        <v>622</v>
      </c>
      <c r="B590" s="6">
        <v>44957</v>
      </c>
      <c r="C590" t="s">
        <v>2256</v>
      </c>
      <c r="D590" t="s">
        <v>2268</v>
      </c>
      <c r="E590" t="s">
        <v>8</v>
      </c>
      <c r="F590" t="s">
        <v>9</v>
      </c>
      <c r="G590">
        <v>31240</v>
      </c>
      <c r="H590">
        <v>-3635.57</v>
      </c>
      <c r="I590">
        <v>7</v>
      </c>
      <c r="J590" t="s">
        <v>10</v>
      </c>
      <c r="K590" s="8" t="s">
        <v>11</v>
      </c>
      <c r="L590" s="11">
        <f t="shared" si="47"/>
        <v>-0.11637548015364917</v>
      </c>
      <c r="M590" s="16">
        <f t="shared" si="48"/>
        <v>0</v>
      </c>
      <c r="N590" s="16">
        <f t="shared" si="49"/>
        <v>1</v>
      </c>
      <c r="O590" s="7" t="str">
        <f t="shared" si="45"/>
        <v>Jan</v>
      </c>
      <c r="P590" t="str">
        <f t="shared" si="46"/>
        <v>2023</v>
      </c>
    </row>
    <row r="591" spans="1:16" x14ac:dyDescent="0.3">
      <c r="A591" t="s">
        <v>623</v>
      </c>
      <c r="B591" s="6">
        <v>45435</v>
      </c>
      <c r="C591" t="s">
        <v>2258</v>
      </c>
      <c r="D591" t="s">
        <v>2271</v>
      </c>
      <c r="E591" t="s">
        <v>25</v>
      </c>
      <c r="F591" t="s">
        <v>26</v>
      </c>
      <c r="G591">
        <v>19429</v>
      </c>
      <c r="H591">
        <v>3206.21</v>
      </c>
      <c r="I591">
        <v>7</v>
      </c>
      <c r="J591" t="s">
        <v>16</v>
      </c>
      <c r="K591" s="8" t="s">
        <v>17</v>
      </c>
      <c r="L591" s="11">
        <f t="shared" si="47"/>
        <v>0.16502187451747388</v>
      </c>
      <c r="M591" s="16">
        <f t="shared" si="48"/>
        <v>0</v>
      </c>
      <c r="N591" s="16">
        <f t="shared" si="49"/>
        <v>0</v>
      </c>
      <c r="O591" s="7" t="str">
        <f t="shared" si="45"/>
        <v>May</v>
      </c>
      <c r="P591" t="str">
        <f t="shared" si="46"/>
        <v>2024</v>
      </c>
    </row>
    <row r="592" spans="1:16" x14ac:dyDescent="0.3">
      <c r="A592" t="s">
        <v>624</v>
      </c>
      <c r="B592" s="6">
        <v>45034</v>
      </c>
      <c r="C592" t="s">
        <v>2259</v>
      </c>
      <c r="D592" t="s">
        <v>2266</v>
      </c>
      <c r="E592" t="s">
        <v>25</v>
      </c>
      <c r="F592" t="s">
        <v>46</v>
      </c>
      <c r="G592">
        <v>7063</v>
      </c>
      <c r="H592">
        <v>-353.64</v>
      </c>
      <c r="I592">
        <v>4</v>
      </c>
      <c r="J592" t="s">
        <v>35</v>
      </c>
      <c r="K592" s="8" t="s">
        <v>11</v>
      </c>
      <c r="L592" s="11">
        <f t="shared" si="47"/>
        <v>-5.006937561942517E-2</v>
      </c>
      <c r="M592" s="16">
        <f t="shared" si="48"/>
        <v>0</v>
      </c>
      <c r="N592" s="16">
        <f t="shared" si="49"/>
        <v>1</v>
      </c>
      <c r="O592" s="7" t="str">
        <f t="shared" si="45"/>
        <v>Apr</v>
      </c>
      <c r="P592" t="str">
        <f t="shared" si="46"/>
        <v>2023</v>
      </c>
    </row>
    <row r="593" spans="1:16" x14ac:dyDescent="0.3">
      <c r="A593" t="s">
        <v>625</v>
      </c>
      <c r="B593" s="6">
        <v>45097</v>
      </c>
      <c r="C593" t="s">
        <v>2257</v>
      </c>
      <c r="D593" t="s">
        <v>2265</v>
      </c>
      <c r="E593" t="s">
        <v>14</v>
      </c>
      <c r="F593" t="s">
        <v>38</v>
      </c>
      <c r="G593">
        <v>25966</v>
      </c>
      <c r="H593">
        <v>8460.82</v>
      </c>
      <c r="I593">
        <v>2</v>
      </c>
      <c r="J593" t="s">
        <v>10</v>
      </c>
      <c r="K593" s="8" t="s">
        <v>17</v>
      </c>
      <c r="L593" s="11">
        <f t="shared" si="47"/>
        <v>0.32584225525687438</v>
      </c>
      <c r="M593" s="16">
        <f t="shared" si="48"/>
        <v>25966</v>
      </c>
      <c r="N593" s="16">
        <f t="shared" si="49"/>
        <v>0</v>
      </c>
      <c r="O593" s="7" t="str">
        <f t="shared" si="45"/>
        <v>Jun</v>
      </c>
      <c r="P593" t="str">
        <f t="shared" si="46"/>
        <v>2023</v>
      </c>
    </row>
    <row r="594" spans="1:16" x14ac:dyDescent="0.3">
      <c r="A594" t="s">
        <v>626</v>
      </c>
      <c r="B594" s="6">
        <v>45423</v>
      </c>
      <c r="C594" t="s">
        <v>2257</v>
      </c>
      <c r="D594" t="s">
        <v>2265</v>
      </c>
      <c r="E594" t="s">
        <v>25</v>
      </c>
      <c r="F594" t="s">
        <v>46</v>
      </c>
      <c r="G594">
        <v>2398</v>
      </c>
      <c r="H594">
        <v>-325.75</v>
      </c>
      <c r="I594">
        <v>3</v>
      </c>
      <c r="J594" t="s">
        <v>35</v>
      </c>
      <c r="K594" s="8" t="s">
        <v>17</v>
      </c>
      <c r="L594" s="11">
        <f t="shared" si="47"/>
        <v>-0.13584236864053378</v>
      </c>
      <c r="M594" s="16">
        <f t="shared" si="48"/>
        <v>0</v>
      </c>
      <c r="N594" s="16">
        <f t="shared" si="49"/>
        <v>1</v>
      </c>
      <c r="O594" s="7" t="str">
        <f t="shared" si="45"/>
        <v>May</v>
      </c>
      <c r="P594" t="str">
        <f t="shared" si="46"/>
        <v>2024</v>
      </c>
    </row>
    <row r="595" spans="1:16" x14ac:dyDescent="0.3">
      <c r="A595" t="s">
        <v>627</v>
      </c>
      <c r="B595" s="6">
        <v>45597</v>
      </c>
      <c r="C595" t="s">
        <v>2257</v>
      </c>
      <c r="D595" t="s">
        <v>2264</v>
      </c>
      <c r="E595" t="s">
        <v>19</v>
      </c>
      <c r="F595" t="s">
        <v>22</v>
      </c>
      <c r="G595">
        <v>17078</v>
      </c>
      <c r="H595">
        <v>1064.17</v>
      </c>
      <c r="I595">
        <v>9</v>
      </c>
      <c r="J595" t="s">
        <v>16</v>
      </c>
      <c r="K595" s="8" t="s">
        <v>11</v>
      </c>
      <c r="L595" s="11">
        <f t="shared" si="47"/>
        <v>6.2312331654760515E-2</v>
      </c>
      <c r="M595" s="16">
        <f t="shared" si="48"/>
        <v>0</v>
      </c>
      <c r="N595" s="16">
        <f t="shared" si="49"/>
        <v>0</v>
      </c>
      <c r="O595" s="7" t="str">
        <f t="shared" si="45"/>
        <v>Nov</v>
      </c>
      <c r="P595" t="str">
        <f t="shared" si="46"/>
        <v>2024</v>
      </c>
    </row>
    <row r="596" spans="1:16" x14ac:dyDescent="0.3">
      <c r="A596" t="s">
        <v>628</v>
      </c>
      <c r="B596" s="6">
        <v>44997</v>
      </c>
      <c r="C596" t="s">
        <v>2255</v>
      </c>
      <c r="D596" t="s">
        <v>2263</v>
      </c>
      <c r="E596" t="s">
        <v>8</v>
      </c>
      <c r="F596" t="s">
        <v>29</v>
      </c>
      <c r="G596">
        <v>15404</v>
      </c>
      <c r="H596">
        <v>-943.55</v>
      </c>
      <c r="I596">
        <v>4</v>
      </c>
      <c r="J596" t="s">
        <v>10</v>
      </c>
      <c r="K596" s="8" t="s">
        <v>17</v>
      </c>
      <c r="L596" s="11">
        <f t="shared" si="47"/>
        <v>-6.1253570501168524E-2</v>
      </c>
      <c r="M596" s="16">
        <f t="shared" si="48"/>
        <v>0</v>
      </c>
      <c r="N596" s="16">
        <f t="shared" si="49"/>
        <v>1</v>
      </c>
      <c r="O596" s="7" t="str">
        <f t="shared" si="45"/>
        <v>Mar</v>
      </c>
      <c r="P596" t="str">
        <f t="shared" si="46"/>
        <v>2023</v>
      </c>
    </row>
    <row r="597" spans="1:16" x14ac:dyDescent="0.3">
      <c r="A597" t="s">
        <v>629</v>
      </c>
      <c r="B597" s="6">
        <v>45028</v>
      </c>
      <c r="C597" t="s">
        <v>2258</v>
      </c>
      <c r="D597" t="s">
        <v>2270</v>
      </c>
      <c r="E597" t="s">
        <v>14</v>
      </c>
      <c r="F597" t="s">
        <v>51</v>
      </c>
      <c r="G597">
        <v>45576</v>
      </c>
      <c r="H597">
        <v>11077.67</v>
      </c>
      <c r="I597">
        <v>6</v>
      </c>
      <c r="J597" t="s">
        <v>16</v>
      </c>
      <c r="K597" s="8" t="s">
        <v>27</v>
      </c>
      <c r="L597" s="11">
        <f t="shared" si="47"/>
        <v>0.24305928558890644</v>
      </c>
      <c r="M597" s="16">
        <f t="shared" si="48"/>
        <v>45576</v>
      </c>
      <c r="N597" s="16">
        <f t="shared" si="49"/>
        <v>0</v>
      </c>
      <c r="O597" s="7" t="str">
        <f t="shared" si="45"/>
        <v>Apr</v>
      </c>
      <c r="P597" t="str">
        <f t="shared" si="46"/>
        <v>2023</v>
      </c>
    </row>
    <row r="598" spans="1:16" x14ac:dyDescent="0.3">
      <c r="A598" t="s">
        <v>630</v>
      </c>
      <c r="B598" s="6">
        <v>45015</v>
      </c>
      <c r="C598" t="s">
        <v>2256</v>
      </c>
      <c r="D598" t="s">
        <v>2269</v>
      </c>
      <c r="E598" t="s">
        <v>19</v>
      </c>
      <c r="F598" t="s">
        <v>34</v>
      </c>
      <c r="G598">
        <v>30838</v>
      </c>
      <c r="H598">
        <v>7752.19</v>
      </c>
      <c r="I598">
        <v>9</v>
      </c>
      <c r="J598" t="s">
        <v>16</v>
      </c>
      <c r="K598" s="8" t="s">
        <v>36</v>
      </c>
      <c r="L598" s="11">
        <f t="shared" si="47"/>
        <v>0.25138433102016988</v>
      </c>
      <c r="M598" s="16">
        <f t="shared" si="48"/>
        <v>0</v>
      </c>
      <c r="N598" s="16">
        <f t="shared" si="49"/>
        <v>0</v>
      </c>
      <c r="O598" s="7" t="str">
        <f t="shared" si="45"/>
        <v>Mar</v>
      </c>
      <c r="P598" t="str">
        <f t="shared" si="46"/>
        <v>2023</v>
      </c>
    </row>
    <row r="599" spans="1:16" x14ac:dyDescent="0.3">
      <c r="A599" t="s">
        <v>631</v>
      </c>
      <c r="B599" s="6">
        <v>45166</v>
      </c>
      <c r="C599" t="s">
        <v>2256</v>
      </c>
      <c r="D599" t="s">
        <v>2268</v>
      </c>
      <c r="E599" t="s">
        <v>25</v>
      </c>
      <c r="F599" t="s">
        <v>53</v>
      </c>
      <c r="G599">
        <v>17144</v>
      </c>
      <c r="H599">
        <v>-201.32</v>
      </c>
      <c r="I599">
        <v>5</v>
      </c>
      <c r="J599" t="s">
        <v>35</v>
      </c>
      <c r="K599" s="8" t="s">
        <v>17</v>
      </c>
      <c r="L599" s="11">
        <f t="shared" si="47"/>
        <v>-1.174288380774615E-2</v>
      </c>
      <c r="M599" s="16">
        <f t="shared" si="48"/>
        <v>0</v>
      </c>
      <c r="N599" s="16">
        <f t="shared" si="49"/>
        <v>1</v>
      </c>
      <c r="O599" s="7" t="str">
        <f t="shared" si="45"/>
        <v>Aug</v>
      </c>
      <c r="P599" t="str">
        <f t="shared" si="46"/>
        <v>2023</v>
      </c>
    </row>
    <row r="600" spans="1:16" x14ac:dyDescent="0.3">
      <c r="A600" t="s">
        <v>632</v>
      </c>
      <c r="B600" s="6">
        <v>45045</v>
      </c>
      <c r="C600" t="s">
        <v>2259</v>
      </c>
      <c r="D600" t="s">
        <v>2266</v>
      </c>
      <c r="E600" t="s">
        <v>25</v>
      </c>
      <c r="F600" t="s">
        <v>46</v>
      </c>
      <c r="G600">
        <v>17519</v>
      </c>
      <c r="H600">
        <v>-994.97</v>
      </c>
      <c r="I600">
        <v>2</v>
      </c>
      <c r="J600" t="s">
        <v>35</v>
      </c>
      <c r="K600" s="8" t="s">
        <v>11</v>
      </c>
      <c r="L600" s="11">
        <f t="shared" si="47"/>
        <v>-5.6793766767509565E-2</v>
      </c>
      <c r="M600" s="16">
        <f t="shared" si="48"/>
        <v>0</v>
      </c>
      <c r="N600" s="16">
        <f t="shared" si="49"/>
        <v>1</v>
      </c>
      <c r="O600" s="7" t="str">
        <f t="shared" si="45"/>
        <v>Apr</v>
      </c>
      <c r="P600" t="str">
        <f t="shared" si="46"/>
        <v>2023</v>
      </c>
    </row>
    <row r="601" spans="1:16" x14ac:dyDescent="0.3">
      <c r="A601" t="s">
        <v>633</v>
      </c>
      <c r="B601" s="6">
        <v>45057</v>
      </c>
      <c r="C601" t="s">
        <v>2256</v>
      </c>
      <c r="D601" t="s">
        <v>2268</v>
      </c>
      <c r="E601" t="s">
        <v>14</v>
      </c>
      <c r="F601" t="s">
        <v>51</v>
      </c>
      <c r="G601">
        <v>42316</v>
      </c>
      <c r="H601">
        <v>-352.05</v>
      </c>
      <c r="I601">
        <v>1</v>
      </c>
      <c r="J601" t="s">
        <v>16</v>
      </c>
      <c r="K601" s="8" t="s">
        <v>27</v>
      </c>
      <c r="L601" s="11">
        <f t="shared" si="47"/>
        <v>-8.3195481614519329E-3</v>
      </c>
      <c r="M601" s="16">
        <f t="shared" si="48"/>
        <v>42316</v>
      </c>
      <c r="N601" s="16">
        <f t="shared" si="49"/>
        <v>1</v>
      </c>
      <c r="O601" s="7" t="str">
        <f t="shared" si="45"/>
        <v>May</v>
      </c>
      <c r="P601" t="str">
        <f t="shared" si="46"/>
        <v>2023</v>
      </c>
    </row>
    <row r="602" spans="1:16" x14ac:dyDescent="0.3">
      <c r="A602" t="s">
        <v>634</v>
      </c>
      <c r="B602" s="6">
        <v>45534</v>
      </c>
      <c r="C602" t="s">
        <v>2258</v>
      </c>
      <c r="D602" t="s">
        <v>2270</v>
      </c>
      <c r="E602" t="s">
        <v>8</v>
      </c>
      <c r="F602" t="s">
        <v>9</v>
      </c>
      <c r="G602">
        <v>9908</v>
      </c>
      <c r="H602">
        <v>3261.66</v>
      </c>
      <c r="I602">
        <v>4</v>
      </c>
      <c r="J602" t="s">
        <v>16</v>
      </c>
      <c r="K602" s="8" t="s">
        <v>27</v>
      </c>
      <c r="L602" s="11">
        <f t="shared" si="47"/>
        <v>0.32919459023011705</v>
      </c>
      <c r="M602" s="16">
        <f t="shared" si="48"/>
        <v>0</v>
      </c>
      <c r="N602" s="16">
        <f t="shared" si="49"/>
        <v>0</v>
      </c>
      <c r="O602" s="7" t="str">
        <f t="shared" si="45"/>
        <v>Aug</v>
      </c>
      <c r="P602" t="str">
        <f t="shared" si="46"/>
        <v>2024</v>
      </c>
    </row>
    <row r="603" spans="1:16" x14ac:dyDescent="0.3">
      <c r="A603" t="s">
        <v>635</v>
      </c>
      <c r="B603" s="6">
        <v>45601</v>
      </c>
      <c r="C603" t="s">
        <v>2255</v>
      </c>
      <c r="D603" t="s">
        <v>2263</v>
      </c>
      <c r="E603" t="s">
        <v>14</v>
      </c>
      <c r="F603" t="s">
        <v>15</v>
      </c>
      <c r="G603">
        <v>16319</v>
      </c>
      <c r="H603">
        <v>2545.91</v>
      </c>
      <c r="I603">
        <v>2</v>
      </c>
      <c r="J603" t="s">
        <v>10</v>
      </c>
      <c r="K603" s="8" t="s">
        <v>11</v>
      </c>
      <c r="L603" s="11">
        <f t="shared" si="47"/>
        <v>0.15600894662663153</v>
      </c>
      <c r="M603" s="16">
        <f t="shared" si="48"/>
        <v>16319</v>
      </c>
      <c r="N603" s="16">
        <f t="shared" si="49"/>
        <v>0</v>
      </c>
      <c r="O603" s="7" t="str">
        <f t="shared" si="45"/>
        <v>Nov</v>
      </c>
      <c r="P603" t="str">
        <f t="shared" si="46"/>
        <v>2024</v>
      </c>
    </row>
    <row r="604" spans="1:16" x14ac:dyDescent="0.3">
      <c r="A604" t="s">
        <v>636</v>
      </c>
      <c r="B604" s="6">
        <v>45334</v>
      </c>
      <c r="C604" t="s">
        <v>2258</v>
      </c>
      <c r="D604" t="s">
        <v>2271</v>
      </c>
      <c r="E604" t="s">
        <v>8</v>
      </c>
      <c r="F604" t="s">
        <v>29</v>
      </c>
      <c r="G604">
        <v>34736</v>
      </c>
      <c r="H604">
        <v>-2637.68</v>
      </c>
      <c r="I604">
        <v>5</v>
      </c>
      <c r="J604" t="s">
        <v>10</v>
      </c>
      <c r="K604" s="8" t="s">
        <v>17</v>
      </c>
      <c r="L604" s="11">
        <f t="shared" si="47"/>
        <v>-7.5935052970981104E-2</v>
      </c>
      <c r="M604" s="16">
        <f t="shared" si="48"/>
        <v>0</v>
      </c>
      <c r="N604" s="16">
        <f t="shared" si="49"/>
        <v>1</v>
      </c>
      <c r="O604" s="7" t="str">
        <f t="shared" si="45"/>
        <v>Feb</v>
      </c>
      <c r="P604" t="str">
        <f t="shared" si="46"/>
        <v>2024</v>
      </c>
    </row>
    <row r="605" spans="1:16" x14ac:dyDescent="0.3">
      <c r="A605" t="s">
        <v>637</v>
      </c>
      <c r="B605" s="6">
        <v>45203</v>
      </c>
      <c r="C605" t="s">
        <v>2258</v>
      </c>
      <c r="D605" t="s">
        <v>2271</v>
      </c>
      <c r="E605" t="s">
        <v>25</v>
      </c>
      <c r="F605" t="s">
        <v>53</v>
      </c>
      <c r="G605">
        <v>20928</v>
      </c>
      <c r="H605">
        <v>1672.83</v>
      </c>
      <c r="I605">
        <v>5</v>
      </c>
      <c r="J605" t="s">
        <v>16</v>
      </c>
      <c r="K605" s="8" t="s">
        <v>27</v>
      </c>
      <c r="L605" s="11">
        <f t="shared" si="47"/>
        <v>7.993262614678899E-2</v>
      </c>
      <c r="M605" s="16">
        <f t="shared" si="48"/>
        <v>0</v>
      </c>
      <c r="N605" s="16">
        <f t="shared" si="49"/>
        <v>0</v>
      </c>
      <c r="O605" s="7" t="str">
        <f t="shared" si="45"/>
        <v>Oct</v>
      </c>
      <c r="P605" t="str">
        <f t="shared" si="46"/>
        <v>2023</v>
      </c>
    </row>
    <row r="606" spans="1:16" x14ac:dyDescent="0.3">
      <c r="A606" t="s">
        <v>638</v>
      </c>
      <c r="B606" s="6">
        <v>45197</v>
      </c>
      <c r="C606" t="s">
        <v>2256</v>
      </c>
      <c r="D606" t="s">
        <v>2268</v>
      </c>
      <c r="E606" t="s">
        <v>8</v>
      </c>
      <c r="F606" t="s">
        <v>29</v>
      </c>
      <c r="G606">
        <v>24463</v>
      </c>
      <c r="H606">
        <v>1529.19</v>
      </c>
      <c r="I606">
        <v>6</v>
      </c>
      <c r="J606" t="s">
        <v>16</v>
      </c>
      <c r="K606" s="8" t="s">
        <v>36</v>
      </c>
      <c r="L606" s="11">
        <f t="shared" si="47"/>
        <v>6.251032171033806E-2</v>
      </c>
      <c r="M606" s="16">
        <f t="shared" si="48"/>
        <v>0</v>
      </c>
      <c r="N606" s="16">
        <f t="shared" si="49"/>
        <v>0</v>
      </c>
      <c r="O606" s="7" t="str">
        <f t="shared" si="45"/>
        <v>Sep</v>
      </c>
      <c r="P606" t="str">
        <f t="shared" si="46"/>
        <v>2023</v>
      </c>
    </row>
    <row r="607" spans="1:16" x14ac:dyDescent="0.3">
      <c r="A607" t="s">
        <v>639</v>
      </c>
      <c r="B607" s="6">
        <v>45507</v>
      </c>
      <c r="C607" t="s">
        <v>2258</v>
      </c>
      <c r="D607" t="s">
        <v>2270</v>
      </c>
      <c r="E607" t="s">
        <v>8</v>
      </c>
      <c r="F607" t="s">
        <v>31</v>
      </c>
      <c r="G607">
        <v>6045</v>
      </c>
      <c r="H607">
        <v>324.5</v>
      </c>
      <c r="I607">
        <v>4</v>
      </c>
      <c r="J607" t="s">
        <v>16</v>
      </c>
      <c r="K607" s="8" t="s">
        <v>17</v>
      </c>
      <c r="L607" s="11">
        <f t="shared" si="47"/>
        <v>5.368072787427626E-2</v>
      </c>
      <c r="M607" s="16">
        <f t="shared" si="48"/>
        <v>0</v>
      </c>
      <c r="N607" s="16">
        <f t="shared" si="49"/>
        <v>0</v>
      </c>
      <c r="O607" s="7" t="str">
        <f t="shared" si="45"/>
        <v>Aug</v>
      </c>
      <c r="P607" t="str">
        <f t="shared" si="46"/>
        <v>2024</v>
      </c>
    </row>
    <row r="608" spans="1:16" x14ac:dyDescent="0.3">
      <c r="A608" t="s">
        <v>640</v>
      </c>
      <c r="B608" s="6">
        <v>45052</v>
      </c>
      <c r="C608" t="s">
        <v>2256</v>
      </c>
      <c r="D608" t="s">
        <v>2269</v>
      </c>
      <c r="E608" t="s">
        <v>14</v>
      </c>
      <c r="F608" t="s">
        <v>38</v>
      </c>
      <c r="G608">
        <v>37051</v>
      </c>
      <c r="H608">
        <v>-2516.08</v>
      </c>
      <c r="I608">
        <v>2</v>
      </c>
      <c r="J608" t="s">
        <v>10</v>
      </c>
      <c r="K608" s="8" t="s">
        <v>17</v>
      </c>
      <c r="L608" s="11">
        <f t="shared" si="47"/>
        <v>-6.7908558473455505E-2</v>
      </c>
      <c r="M608" s="16">
        <f t="shared" si="48"/>
        <v>37051</v>
      </c>
      <c r="N608" s="16">
        <f t="shared" si="49"/>
        <v>1</v>
      </c>
      <c r="O608" s="7" t="str">
        <f t="shared" si="45"/>
        <v>May</v>
      </c>
      <c r="P608" t="str">
        <f t="shared" si="46"/>
        <v>2023</v>
      </c>
    </row>
    <row r="609" spans="1:16" x14ac:dyDescent="0.3">
      <c r="A609" t="s">
        <v>641</v>
      </c>
      <c r="B609" s="6">
        <v>45049</v>
      </c>
      <c r="C609" t="s">
        <v>2257</v>
      </c>
      <c r="D609" t="s">
        <v>2264</v>
      </c>
      <c r="E609" t="s">
        <v>14</v>
      </c>
      <c r="F609" t="s">
        <v>51</v>
      </c>
      <c r="G609">
        <v>41977</v>
      </c>
      <c r="H609">
        <v>4180.8999999999996</v>
      </c>
      <c r="I609">
        <v>2</v>
      </c>
      <c r="J609" t="s">
        <v>35</v>
      </c>
      <c r="K609" s="8" t="s">
        <v>11</v>
      </c>
      <c r="L609" s="11">
        <f t="shared" si="47"/>
        <v>9.9599780832360568E-2</v>
      </c>
      <c r="M609" s="16">
        <f t="shared" si="48"/>
        <v>41977</v>
      </c>
      <c r="N609" s="16">
        <f t="shared" si="49"/>
        <v>0</v>
      </c>
      <c r="O609" s="7" t="str">
        <f t="shared" si="45"/>
        <v>May</v>
      </c>
      <c r="P609" t="str">
        <f t="shared" si="46"/>
        <v>2023</v>
      </c>
    </row>
    <row r="610" spans="1:16" x14ac:dyDescent="0.3">
      <c r="A610" t="s">
        <v>642</v>
      </c>
      <c r="B610" s="6">
        <v>45149</v>
      </c>
      <c r="C610" t="s">
        <v>2259</v>
      </c>
      <c r="D610" t="s">
        <v>2267</v>
      </c>
      <c r="E610" t="s">
        <v>25</v>
      </c>
      <c r="F610" t="s">
        <v>26</v>
      </c>
      <c r="G610">
        <v>41205</v>
      </c>
      <c r="H610">
        <v>-6202.48</v>
      </c>
      <c r="I610">
        <v>5</v>
      </c>
      <c r="J610" t="s">
        <v>35</v>
      </c>
      <c r="K610" s="8" t="s">
        <v>11</v>
      </c>
      <c r="L610" s="11">
        <f t="shared" si="47"/>
        <v>-0.15052736318407958</v>
      </c>
      <c r="M610" s="16">
        <f t="shared" si="48"/>
        <v>0</v>
      </c>
      <c r="N610" s="16">
        <f t="shared" si="49"/>
        <v>1</v>
      </c>
      <c r="O610" s="7" t="str">
        <f t="shared" si="45"/>
        <v>Aug</v>
      </c>
      <c r="P610" t="str">
        <f t="shared" si="46"/>
        <v>2023</v>
      </c>
    </row>
    <row r="611" spans="1:16" x14ac:dyDescent="0.3">
      <c r="A611" t="s">
        <v>643</v>
      </c>
      <c r="B611" s="6">
        <v>45014</v>
      </c>
      <c r="C611" t="s">
        <v>2259</v>
      </c>
      <c r="D611" t="s">
        <v>2267</v>
      </c>
      <c r="E611" t="s">
        <v>19</v>
      </c>
      <c r="F611" t="s">
        <v>20</v>
      </c>
      <c r="G611">
        <v>25544</v>
      </c>
      <c r="H611">
        <v>81.42</v>
      </c>
      <c r="I611">
        <v>6</v>
      </c>
      <c r="J611" t="s">
        <v>35</v>
      </c>
      <c r="K611" s="8" t="s">
        <v>27</v>
      </c>
      <c r="L611" s="11">
        <f t="shared" si="47"/>
        <v>3.1874412777951771E-3</v>
      </c>
      <c r="M611" s="16">
        <f t="shared" si="48"/>
        <v>0</v>
      </c>
      <c r="N611" s="16">
        <f t="shared" si="49"/>
        <v>0</v>
      </c>
      <c r="O611" s="7" t="str">
        <f t="shared" si="45"/>
        <v>Mar</v>
      </c>
      <c r="P611" t="str">
        <f t="shared" si="46"/>
        <v>2023</v>
      </c>
    </row>
    <row r="612" spans="1:16" x14ac:dyDescent="0.3">
      <c r="A612" t="s">
        <v>644</v>
      </c>
      <c r="B612" s="6">
        <v>45212</v>
      </c>
      <c r="C612" t="s">
        <v>2258</v>
      </c>
      <c r="D612" t="s">
        <v>2270</v>
      </c>
      <c r="E612" t="s">
        <v>8</v>
      </c>
      <c r="F612" t="s">
        <v>31</v>
      </c>
      <c r="G612">
        <v>29775</v>
      </c>
      <c r="H612">
        <v>-2190.42</v>
      </c>
      <c r="I612">
        <v>7</v>
      </c>
      <c r="J612" t="s">
        <v>16</v>
      </c>
      <c r="K612" s="8" t="s">
        <v>27</v>
      </c>
      <c r="L612" s="11">
        <f t="shared" si="47"/>
        <v>-7.3565743073047862E-2</v>
      </c>
      <c r="M612" s="16">
        <f t="shared" si="48"/>
        <v>0</v>
      </c>
      <c r="N612" s="16">
        <f t="shared" si="49"/>
        <v>1</v>
      </c>
      <c r="O612" s="7" t="str">
        <f t="shared" si="45"/>
        <v>Oct</v>
      </c>
      <c r="P612" t="str">
        <f t="shared" si="46"/>
        <v>2023</v>
      </c>
    </row>
    <row r="613" spans="1:16" x14ac:dyDescent="0.3">
      <c r="A613" t="s">
        <v>645</v>
      </c>
      <c r="B613" s="6">
        <v>45482</v>
      </c>
      <c r="C613" t="s">
        <v>2258</v>
      </c>
      <c r="D613" t="s">
        <v>2270</v>
      </c>
      <c r="E613" t="s">
        <v>8</v>
      </c>
      <c r="F613" t="s">
        <v>9</v>
      </c>
      <c r="G613">
        <v>13197</v>
      </c>
      <c r="H613">
        <v>-1661.42</v>
      </c>
      <c r="I613">
        <v>8</v>
      </c>
      <c r="J613" t="s">
        <v>16</v>
      </c>
      <c r="K613" s="8" t="s">
        <v>11</v>
      </c>
      <c r="L613" s="11">
        <f t="shared" si="47"/>
        <v>-0.12589376373418201</v>
      </c>
      <c r="M613" s="16">
        <f t="shared" si="48"/>
        <v>0</v>
      </c>
      <c r="N613" s="16">
        <f t="shared" si="49"/>
        <v>1</v>
      </c>
      <c r="O613" s="7" t="str">
        <f t="shared" si="45"/>
        <v>Jul</v>
      </c>
      <c r="P613" t="str">
        <f t="shared" si="46"/>
        <v>2024</v>
      </c>
    </row>
    <row r="614" spans="1:16" x14ac:dyDescent="0.3">
      <c r="A614" t="s">
        <v>646</v>
      </c>
      <c r="B614" s="6">
        <v>45176</v>
      </c>
      <c r="C614" t="s">
        <v>2258</v>
      </c>
      <c r="D614" t="s">
        <v>2271</v>
      </c>
      <c r="E614" t="s">
        <v>8</v>
      </c>
      <c r="F614" t="s">
        <v>29</v>
      </c>
      <c r="G614">
        <v>23060</v>
      </c>
      <c r="H614">
        <v>-2761.07</v>
      </c>
      <c r="I614">
        <v>10</v>
      </c>
      <c r="J614" t="s">
        <v>10</v>
      </c>
      <c r="K614" s="8" t="s">
        <v>11</v>
      </c>
      <c r="L614" s="11">
        <f t="shared" si="47"/>
        <v>-0.11973417172593236</v>
      </c>
      <c r="M614" s="16">
        <f t="shared" si="48"/>
        <v>0</v>
      </c>
      <c r="N614" s="16">
        <f t="shared" si="49"/>
        <v>1</v>
      </c>
      <c r="O614" s="7" t="str">
        <f t="shared" si="45"/>
        <v>Sep</v>
      </c>
      <c r="P614" t="str">
        <f t="shared" si="46"/>
        <v>2023</v>
      </c>
    </row>
    <row r="615" spans="1:16" x14ac:dyDescent="0.3">
      <c r="A615" t="s">
        <v>647</v>
      </c>
      <c r="B615" s="6">
        <v>45577</v>
      </c>
      <c r="C615" t="s">
        <v>2256</v>
      </c>
      <c r="D615" t="s">
        <v>2269</v>
      </c>
      <c r="E615" t="s">
        <v>8</v>
      </c>
      <c r="F615" t="s">
        <v>29</v>
      </c>
      <c r="G615">
        <v>20372</v>
      </c>
      <c r="H615">
        <v>-3794.32</v>
      </c>
      <c r="I615">
        <v>10</v>
      </c>
      <c r="J615" t="s">
        <v>10</v>
      </c>
      <c r="K615" s="8" t="s">
        <v>36</v>
      </c>
      <c r="L615" s="11">
        <f t="shared" si="47"/>
        <v>-0.18625171804437465</v>
      </c>
      <c r="M615" s="16">
        <f t="shared" si="48"/>
        <v>0</v>
      </c>
      <c r="N615" s="16">
        <f t="shared" si="49"/>
        <v>1</v>
      </c>
      <c r="O615" s="7" t="str">
        <f t="shared" si="45"/>
        <v>Oct</v>
      </c>
      <c r="P615" t="str">
        <f t="shared" si="46"/>
        <v>2024</v>
      </c>
    </row>
    <row r="616" spans="1:16" x14ac:dyDescent="0.3">
      <c r="A616" t="s">
        <v>648</v>
      </c>
      <c r="B616" s="6">
        <v>45145</v>
      </c>
      <c r="C616" t="s">
        <v>2255</v>
      </c>
      <c r="D616" t="s">
        <v>2263</v>
      </c>
      <c r="E616" t="s">
        <v>14</v>
      </c>
      <c r="F616" t="s">
        <v>51</v>
      </c>
      <c r="G616">
        <v>27633</v>
      </c>
      <c r="H616">
        <v>-969.79</v>
      </c>
      <c r="I616">
        <v>8</v>
      </c>
      <c r="J616" t="s">
        <v>16</v>
      </c>
      <c r="K616" s="8" t="s">
        <v>11</v>
      </c>
      <c r="L616" s="11">
        <f t="shared" si="47"/>
        <v>-3.5095357000687583E-2</v>
      </c>
      <c r="M616" s="16">
        <f t="shared" si="48"/>
        <v>27633</v>
      </c>
      <c r="N616" s="16">
        <f t="shared" si="49"/>
        <v>1</v>
      </c>
      <c r="O616" s="7" t="str">
        <f t="shared" si="45"/>
        <v>Aug</v>
      </c>
      <c r="P616" t="str">
        <f t="shared" si="46"/>
        <v>2023</v>
      </c>
    </row>
    <row r="617" spans="1:16" x14ac:dyDescent="0.3">
      <c r="A617" t="s">
        <v>649</v>
      </c>
      <c r="B617" s="6">
        <v>45233</v>
      </c>
      <c r="C617" t="s">
        <v>2257</v>
      </c>
      <c r="D617" t="s">
        <v>2264</v>
      </c>
      <c r="E617" t="s">
        <v>19</v>
      </c>
      <c r="F617" t="s">
        <v>20</v>
      </c>
      <c r="G617">
        <v>6562</v>
      </c>
      <c r="H617">
        <v>-427.45</v>
      </c>
      <c r="I617">
        <v>1</v>
      </c>
      <c r="J617" t="s">
        <v>35</v>
      </c>
      <c r="K617" s="8" t="s">
        <v>27</v>
      </c>
      <c r="L617" s="11">
        <f t="shared" si="47"/>
        <v>-6.5140201158183475E-2</v>
      </c>
      <c r="M617" s="16">
        <f t="shared" si="48"/>
        <v>0</v>
      </c>
      <c r="N617" s="16">
        <f t="shared" si="49"/>
        <v>1</v>
      </c>
      <c r="O617" s="7" t="str">
        <f t="shared" si="45"/>
        <v>Nov</v>
      </c>
      <c r="P617" t="str">
        <f t="shared" si="46"/>
        <v>2023</v>
      </c>
    </row>
    <row r="618" spans="1:16" x14ac:dyDescent="0.3">
      <c r="A618" t="s">
        <v>650</v>
      </c>
      <c r="B618" s="6">
        <v>45608</v>
      </c>
      <c r="C618" t="s">
        <v>2256</v>
      </c>
      <c r="D618" t="s">
        <v>2269</v>
      </c>
      <c r="E618" t="s">
        <v>14</v>
      </c>
      <c r="F618" t="s">
        <v>15</v>
      </c>
      <c r="G618">
        <v>7500</v>
      </c>
      <c r="H618">
        <v>-324.45</v>
      </c>
      <c r="I618">
        <v>6</v>
      </c>
      <c r="J618" t="s">
        <v>35</v>
      </c>
      <c r="K618" s="8" t="s">
        <v>11</v>
      </c>
      <c r="L618" s="11">
        <f t="shared" si="47"/>
        <v>-4.326E-2</v>
      </c>
      <c r="M618" s="16">
        <f t="shared" si="48"/>
        <v>7500</v>
      </c>
      <c r="N618" s="16">
        <f t="shared" si="49"/>
        <v>1</v>
      </c>
      <c r="O618" s="7" t="str">
        <f t="shared" si="45"/>
        <v>Nov</v>
      </c>
      <c r="P618" t="str">
        <f t="shared" si="46"/>
        <v>2024</v>
      </c>
    </row>
    <row r="619" spans="1:16" x14ac:dyDescent="0.3">
      <c r="A619" t="s">
        <v>651</v>
      </c>
      <c r="B619" s="6">
        <v>45309</v>
      </c>
      <c r="C619" t="s">
        <v>2256</v>
      </c>
      <c r="D619" t="s">
        <v>2269</v>
      </c>
      <c r="E619" t="s">
        <v>19</v>
      </c>
      <c r="F619" t="s">
        <v>20</v>
      </c>
      <c r="G619">
        <v>42589</v>
      </c>
      <c r="H619">
        <v>6863.19</v>
      </c>
      <c r="I619">
        <v>4</v>
      </c>
      <c r="J619" t="s">
        <v>35</v>
      </c>
      <c r="K619" s="8" t="s">
        <v>36</v>
      </c>
      <c r="L619" s="11">
        <f t="shared" si="47"/>
        <v>0.16114935781539833</v>
      </c>
      <c r="M619" s="16">
        <f t="shared" si="48"/>
        <v>0</v>
      </c>
      <c r="N619" s="16">
        <f t="shared" si="49"/>
        <v>0</v>
      </c>
      <c r="O619" s="7" t="str">
        <f t="shared" si="45"/>
        <v>Jan</v>
      </c>
      <c r="P619" t="str">
        <f t="shared" si="46"/>
        <v>2024</v>
      </c>
    </row>
    <row r="620" spans="1:16" x14ac:dyDescent="0.3">
      <c r="A620" t="s">
        <v>652</v>
      </c>
      <c r="B620" s="6">
        <v>44962</v>
      </c>
      <c r="C620" t="s">
        <v>2255</v>
      </c>
      <c r="D620" t="s">
        <v>2263</v>
      </c>
      <c r="E620" t="s">
        <v>14</v>
      </c>
      <c r="F620" t="s">
        <v>15</v>
      </c>
      <c r="G620">
        <v>36983</v>
      </c>
      <c r="H620">
        <v>-2450.1</v>
      </c>
      <c r="I620">
        <v>1</v>
      </c>
      <c r="J620" t="s">
        <v>10</v>
      </c>
      <c r="K620" s="8" t="s">
        <v>27</v>
      </c>
      <c r="L620" s="11">
        <f t="shared" si="47"/>
        <v>-6.6249357813049234E-2</v>
      </c>
      <c r="M620" s="16">
        <f t="shared" si="48"/>
        <v>36983</v>
      </c>
      <c r="N620" s="16">
        <f t="shared" si="49"/>
        <v>1</v>
      </c>
      <c r="O620" s="7" t="str">
        <f t="shared" si="45"/>
        <v>Feb</v>
      </c>
      <c r="P620" t="str">
        <f t="shared" si="46"/>
        <v>2023</v>
      </c>
    </row>
    <row r="621" spans="1:16" x14ac:dyDescent="0.3">
      <c r="A621" t="s">
        <v>653</v>
      </c>
      <c r="B621" s="6">
        <v>45288</v>
      </c>
      <c r="C621" t="s">
        <v>2258</v>
      </c>
      <c r="D621" t="s">
        <v>2270</v>
      </c>
      <c r="E621" t="s">
        <v>19</v>
      </c>
      <c r="F621" t="s">
        <v>20</v>
      </c>
      <c r="G621">
        <v>14050</v>
      </c>
      <c r="H621">
        <v>-2226.8000000000002</v>
      </c>
      <c r="I621">
        <v>8</v>
      </c>
      <c r="J621" t="s">
        <v>16</v>
      </c>
      <c r="K621" s="8" t="s">
        <v>27</v>
      </c>
      <c r="L621" s="11">
        <f t="shared" si="47"/>
        <v>-0.15849110320284698</v>
      </c>
      <c r="M621" s="16">
        <f t="shared" si="48"/>
        <v>0</v>
      </c>
      <c r="N621" s="16">
        <f t="shared" si="49"/>
        <v>1</v>
      </c>
      <c r="O621" s="7" t="str">
        <f t="shared" si="45"/>
        <v>Dec</v>
      </c>
      <c r="P621" t="str">
        <f t="shared" si="46"/>
        <v>2023</v>
      </c>
    </row>
    <row r="622" spans="1:16" x14ac:dyDescent="0.3">
      <c r="A622" t="s">
        <v>654</v>
      </c>
      <c r="B622" s="6">
        <v>45601</v>
      </c>
      <c r="C622" t="s">
        <v>2258</v>
      </c>
      <c r="D622" t="s">
        <v>2270</v>
      </c>
      <c r="E622" t="s">
        <v>14</v>
      </c>
      <c r="F622" t="s">
        <v>51</v>
      </c>
      <c r="G622">
        <v>23302</v>
      </c>
      <c r="H622">
        <v>-4382.66</v>
      </c>
      <c r="I622">
        <v>2</v>
      </c>
      <c r="J622" t="s">
        <v>35</v>
      </c>
      <c r="K622" s="8" t="s">
        <v>36</v>
      </c>
      <c r="L622" s="11">
        <f t="shared" si="47"/>
        <v>-0.18808085142906189</v>
      </c>
      <c r="M622" s="16">
        <f t="shared" si="48"/>
        <v>23302</v>
      </c>
      <c r="N622" s="16">
        <f t="shared" si="49"/>
        <v>1</v>
      </c>
      <c r="O622" s="7" t="str">
        <f t="shared" si="45"/>
        <v>Nov</v>
      </c>
      <c r="P622" t="str">
        <f t="shared" si="46"/>
        <v>2024</v>
      </c>
    </row>
    <row r="623" spans="1:16" x14ac:dyDescent="0.3">
      <c r="A623" t="s">
        <v>655</v>
      </c>
      <c r="B623" s="6">
        <v>44980</v>
      </c>
      <c r="C623" t="s">
        <v>2258</v>
      </c>
      <c r="D623" t="s">
        <v>2270</v>
      </c>
      <c r="E623" t="s">
        <v>25</v>
      </c>
      <c r="F623" t="s">
        <v>46</v>
      </c>
      <c r="G623">
        <v>44278</v>
      </c>
      <c r="H623">
        <v>-765.38</v>
      </c>
      <c r="I623">
        <v>6</v>
      </c>
      <c r="J623" t="s">
        <v>10</v>
      </c>
      <c r="K623" s="8" t="s">
        <v>36</v>
      </c>
      <c r="L623" s="11">
        <f t="shared" si="47"/>
        <v>-1.7285785265820499E-2</v>
      </c>
      <c r="M623" s="16">
        <f t="shared" si="48"/>
        <v>0</v>
      </c>
      <c r="N623" s="16">
        <f t="shared" si="49"/>
        <v>1</v>
      </c>
      <c r="O623" s="7" t="str">
        <f t="shared" si="45"/>
        <v>Feb</v>
      </c>
      <c r="P623" t="str">
        <f t="shared" si="46"/>
        <v>2023</v>
      </c>
    </row>
    <row r="624" spans="1:16" x14ac:dyDescent="0.3">
      <c r="A624" t="s">
        <v>656</v>
      </c>
      <c r="B624" s="6">
        <v>45626</v>
      </c>
      <c r="C624" t="s">
        <v>2256</v>
      </c>
      <c r="D624" t="s">
        <v>2268</v>
      </c>
      <c r="E624" t="s">
        <v>19</v>
      </c>
      <c r="F624" t="s">
        <v>34</v>
      </c>
      <c r="G624">
        <v>17894</v>
      </c>
      <c r="H624">
        <v>-1017.57</v>
      </c>
      <c r="I624">
        <v>2</v>
      </c>
      <c r="J624" t="s">
        <v>16</v>
      </c>
      <c r="K624" s="8" t="s">
        <v>27</v>
      </c>
      <c r="L624" s="11">
        <f t="shared" si="47"/>
        <v>-5.6866547446071308E-2</v>
      </c>
      <c r="M624" s="16">
        <f t="shared" si="48"/>
        <v>0</v>
      </c>
      <c r="N624" s="16">
        <f t="shared" si="49"/>
        <v>1</v>
      </c>
      <c r="O624" s="7" t="str">
        <f t="shared" si="45"/>
        <v>Nov</v>
      </c>
      <c r="P624" t="str">
        <f t="shared" si="46"/>
        <v>2024</v>
      </c>
    </row>
    <row r="625" spans="1:16" x14ac:dyDescent="0.3">
      <c r="A625" t="s">
        <v>657</v>
      </c>
      <c r="B625" s="6">
        <v>45321</v>
      </c>
      <c r="C625" t="s">
        <v>2258</v>
      </c>
      <c r="D625" t="s">
        <v>2270</v>
      </c>
      <c r="E625" t="s">
        <v>25</v>
      </c>
      <c r="F625" t="s">
        <v>26</v>
      </c>
      <c r="G625">
        <v>26036</v>
      </c>
      <c r="H625">
        <v>8319.2999999999993</v>
      </c>
      <c r="I625">
        <v>1</v>
      </c>
      <c r="J625" t="s">
        <v>10</v>
      </c>
      <c r="K625" s="8" t="s">
        <v>27</v>
      </c>
      <c r="L625" s="11">
        <f t="shared" si="47"/>
        <v>0.31953064986941154</v>
      </c>
      <c r="M625" s="16">
        <f t="shared" si="48"/>
        <v>0</v>
      </c>
      <c r="N625" s="16">
        <f t="shared" si="49"/>
        <v>0</v>
      </c>
      <c r="O625" s="7" t="str">
        <f t="shared" si="45"/>
        <v>Jan</v>
      </c>
      <c r="P625" t="str">
        <f t="shared" si="46"/>
        <v>2024</v>
      </c>
    </row>
    <row r="626" spans="1:16" x14ac:dyDescent="0.3">
      <c r="A626" t="s">
        <v>658</v>
      </c>
      <c r="B626" s="6">
        <v>45451</v>
      </c>
      <c r="C626" t="s">
        <v>2258</v>
      </c>
      <c r="D626" t="s">
        <v>2270</v>
      </c>
      <c r="E626" t="s">
        <v>19</v>
      </c>
      <c r="F626" t="s">
        <v>20</v>
      </c>
      <c r="G626">
        <v>5720</v>
      </c>
      <c r="H626">
        <v>1818.22</v>
      </c>
      <c r="I626">
        <v>1</v>
      </c>
      <c r="J626" t="s">
        <v>10</v>
      </c>
      <c r="K626" s="8" t="s">
        <v>27</v>
      </c>
      <c r="L626" s="11">
        <f t="shared" si="47"/>
        <v>0.31787062937062938</v>
      </c>
      <c r="M626" s="16">
        <f t="shared" si="48"/>
        <v>0</v>
      </c>
      <c r="N626" s="16">
        <f t="shared" si="49"/>
        <v>0</v>
      </c>
      <c r="O626" s="7" t="str">
        <f t="shared" si="45"/>
        <v>Jun</v>
      </c>
      <c r="P626" t="str">
        <f t="shared" si="46"/>
        <v>2024</v>
      </c>
    </row>
    <row r="627" spans="1:16" x14ac:dyDescent="0.3">
      <c r="A627" t="s">
        <v>659</v>
      </c>
      <c r="B627" s="6">
        <v>44963</v>
      </c>
      <c r="C627" t="s">
        <v>2257</v>
      </c>
      <c r="D627" t="s">
        <v>2264</v>
      </c>
      <c r="E627" t="s">
        <v>8</v>
      </c>
      <c r="F627" t="s">
        <v>29</v>
      </c>
      <c r="G627">
        <v>1602</v>
      </c>
      <c r="H627">
        <v>-135.69999999999999</v>
      </c>
      <c r="I627">
        <v>5</v>
      </c>
      <c r="J627" t="s">
        <v>35</v>
      </c>
      <c r="K627" s="8" t="s">
        <v>17</v>
      </c>
      <c r="L627" s="11">
        <f t="shared" si="47"/>
        <v>-8.4706616729088635E-2</v>
      </c>
      <c r="M627" s="16">
        <f t="shared" si="48"/>
        <v>0</v>
      </c>
      <c r="N627" s="16">
        <f t="shared" si="49"/>
        <v>1</v>
      </c>
      <c r="O627" s="7" t="str">
        <f t="shared" si="45"/>
        <v>Feb</v>
      </c>
      <c r="P627" t="str">
        <f t="shared" si="46"/>
        <v>2023</v>
      </c>
    </row>
    <row r="628" spans="1:16" x14ac:dyDescent="0.3">
      <c r="A628" t="s">
        <v>660</v>
      </c>
      <c r="B628" s="6">
        <v>45182</v>
      </c>
      <c r="C628" t="s">
        <v>2255</v>
      </c>
      <c r="D628" t="s">
        <v>2263</v>
      </c>
      <c r="E628" t="s">
        <v>25</v>
      </c>
      <c r="F628" t="s">
        <v>46</v>
      </c>
      <c r="G628">
        <v>19878</v>
      </c>
      <c r="H628">
        <v>-2136.6</v>
      </c>
      <c r="I628">
        <v>3</v>
      </c>
      <c r="J628" t="s">
        <v>16</v>
      </c>
      <c r="K628" s="8" t="s">
        <v>17</v>
      </c>
      <c r="L628" s="11">
        <f t="shared" si="47"/>
        <v>-0.10748566254150317</v>
      </c>
      <c r="M628" s="16">
        <f t="shared" si="48"/>
        <v>0</v>
      </c>
      <c r="N628" s="16">
        <f t="shared" si="49"/>
        <v>1</v>
      </c>
      <c r="O628" s="7" t="str">
        <f t="shared" si="45"/>
        <v>Sep</v>
      </c>
      <c r="P628" t="str">
        <f t="shared" si="46"/>
        <v>2023</v>
      </c>
    </row>
    <row r="629" spans="1:16" x14ac:dyDescent="0.3">
      <c r="A629" t="s">
        <v>661</v>
      </c>
      <c r="B629" s="6">
        <v>45031</v>
      </c>
      <c r="C629" t="s">
        <v>2256</v>
      </c>
      <c r="D629" t="s">
        <v>2268</v>
      </c>
      <c r="E629" t="s">
        <v>19</v>
      </c>
      <c r="F629" t="s">
        <v>22</v>
      </c>
      <c r="G629">
        <v>29865</v>
      </c>
      <c r="H629">
        <v>4752.45</v>
      </c>
      <c r="I629">
        <v>2</v>
      </c>
      <c r="J629" t="s">
        <v>35</v>
      </c>
      <c r="K629" s="8" t="s">
        <v>17</v>
      </c>
      <c r="L629" s="11">
        <f t="shared" si="47"/>
        <v>0.15913108990457056</v>
      </c>
      <c r="M629" s="16">
        <f t="shared" si="48"/>
        <v>0</v>
      </c>
      <c r="N629" s="16">
        <f t="shared" si="49"/>
        <v>0</v>
      </c>
      <c r="O629" s="7" t="str">
        <f t="shared" si="45"/>
        <v>Apr</v>
      </c>
      <c r="P629" t="str">
        <f t="shared" si="46"/>
        <v>2023</v>
      </c>
    </row>
    <row r="630" spans="1:16" x14ac:dyDescent="0.3">
      <c r="A630" t="s">
        <v>662</v>
      </c>
      <c r="B630" s="6">
        <v>45521</v>
      </c>
      <c r="C630" t="s">
        <v>2255</v>
      </c>
      <c r="D630" t="s">
        <v>2262</v>
      </c>
      <c r="E630" t="s">
        <v>19</v>
      </c>
      <c r="F630" t="s">
        <v>34</v>
      </c>
      <c r="G630">
        <v>26006</v>
      </c>
      <c r="H630">
        <v>3856.37</v>
      </c>
      <c r="I630">
        <v>2</v>
      </c>
      <c r="J630" t="s">
        <v>16</v>
      </c>
      <c r="K630" s="8" t="s">
        <v>11</v>
      </c>
      <c r="L630" s="11">
        <f t="shared" si="47"/>
        <v>0.14828770283780665</v>
      </c>
      <c r="M630" s="16">
        <f t="shared" si="48"/>
        <v>0</v>
      </c>
      <c r="N630" s="16">
        <f t="shared" si="49"/>
        <v>0</v>
      </c>
      <c r="O630" s="7" t="str">
        <f t="shared" si="45"/>
        <v>Aug</v>
      </c>
      <c r="P630" t="str">
        <f t="shared" si="46"/>
        <v>2024</v>
      </c>
    </row>
    <row r="631" spans="1:16" x14ac:dyDescent="0.3">
      <c r="A631" t="s">
        <v>663</v>
      </c>
      <c r="B631" s="6">
        <v>44972</v>
      </c>
      <c r="C631" t="s">
        <v>2256</v>
      </c>
      <c r="D631" t="s">
        <v>2268</v>
      </c>
      <c r="E631" t="s">
        <v>25</v>
      </c>
      <c r="F631" t="s">
        <v>46</v>
      </c>
      <c r="G631">
        <v>1065</v>
      </c>
      <c r="H631">
        <v>319.36</v>
      </c>
      <c r="I631">
        <v>4</v>
      </c>
      <c r="J631" t="s">
        <v>35</v>
      </c>
      <c r="K631" s="8" t="s">
        <v>27</v>
      </c>
      <c r="L631" s="11">
        <f t="shared" si="47"/>
        <v>0.29986854460093898</v>
      </c>
      <c r="M631" s="16">
        <f t="shared" si="48"/>
        <v>0</v>
      </c>
      <c r="N631" s="16">
        <f t="shared" si="49"/>
        <v>0</v>
      </c>
      <c r="O631" s="7" t="str">
        <f t="shared" si="45"/>
        <v>Feb</v>
      </c>
      <c r="P631" t="str">
        <f t="shared" si="46"/>
        <v>2023</v>
      </c>
    </row>
    <row r="632" spans="1:16" x14ac:dyDescent="0.3">
      <c r="A632" t="s">
        <v>664</v>
      </c>
      <c r="B632" s="6">
        <v>45616</v>
      </c>
      <c r="C632" t="s">
        <v>2258</v>
      </c>
      <c r="D632" t="s">
        <v>2270</v>
      </c>
      <c r="E632" t="s">
        <v>14</v>
      </c>
      <c r="F632" t="s">
        <v>51</v>
      </c>
      <c r="G632">
        <v>48260</v>
      </c>
      <c r="H632">
        <v>-8683.6</v>
      </c>
      <c r="I632">
        <v>3</v>
      </c>
      <c r="J632" t="s">
        <v>35</v>
      </c>
      <c r="K632" s="8" t="s">
        <v>27</v>
      </c>
      <c r="L632" s="11">
        <f t="shared" si="47"/>
        <v>-0.17993369249896396</v>
      </c>
      <c r="M632" s="16">
        <f t="shared" si="48"/>
        <v>48260</v>
      </c>
      <c r="N632" s="16">
        <f t="shared" si="49"/>
        <v>1</v>
      </c>
      <c r="O632" s="7" t="str">
        <f t="shared" si="45"/>
        <v>Nov</v>
      </c>
      <c r="P632" t="str">
        <f t="shared" si="46"/>
        <v>2024</v>
      </c>
    </row>
    <row r="633" spans="1:16" x14ac:dyDescent="0.3">
      <c r="A633" t="s">
        <v>665</v>
      </c>
      <c r="B633" s="6">
        <v>45597</v>
      </c>
      <c r="C633" t="s">
        <v>2255</v>
      </c>
      <c r="D633" t="s">
        <v>2262</v>
      </c>
      <c r="E633" t="s">
        <v>19</v>
      </c>
      <c r="F633" t="s">
        <v>22</v>
      </c>
      <c r="G633">
        <v>18015</v>
      </c>
      <c r="H633">
        <v>5767.57</v>
      </c>
      <c r="I633">
        <v>7</v>
      </c>
      <c r="J633" t="s">
        <v>10</v>
      </c>
      <c r="K633" s="8" t="s">
        <v>27</v>
      </c>
      <c r="L633" s="11">
        <f t="shared" si="47"/>
        <v>0.32015376075492641</v>
      </c>
      <c r="M633" s="16">
        <f t="shared" si="48"/>
        <v>0</v>
      </c>
      <c r="N633" s="16">
        <f t="shared" si="49"/>
        <v>0</v>
      </c>
      <c r="O633" s="7" t="str">
        <f t="shared" si="45"/>
        <v>Nov</v>
      </c>
      <c r="P633" t="str">
        <f t="shared" si="46"/>
        <v>2024</v>
      </c>
    </row>
    <row r="634" spans="1:16" x14ac:dyDescent="0.3">
      <c r="A634" t="s">
        <v>666</v>
      </c>
      <c r="B634" s="6">
        <v>45506</v>
      </c>
      <c r="C634" t="s">
        <v>2257</v>
      </c>
      <c r="D634" t="s">
        <v>2265</v>
      </c>
      <c r="E634" t="s">
        <v>25</v>
      </c>
      <c r="F634" t="s">
        <v>26</v>
      </c>
      <c r="G634">
        <v>21707</v>
      </c>
      <c r="H634">
        <v>7452.46</v>
      </c>
      <c r="I634">
        <v>1</v>
      </c>
      <c r="J634" t="s">
        <v>10</v>
      </c>
      <c r="K634" s="8" t="s">
        <v>27</v>
      </c>
      <c r="L634" s="11">
        <f t="shared" si="47"/>
        <v>0.34332058782881097</v>
      </c>
      <c r="M634" s="16">
        <f t="shared" si="48"/>
        <v>0</v>
      </c>
      <c r="N634" s="16">
        <f t="shared" si="49"/>
        <v>0</v>
      </c>
      <c r="O634" s="7" t="str">
        <f t="shared" si="45"/>
        <v>Aug</v>
      </c>
      <c r="P634" t="str">
        <f t="shared" si="46"/>
        <v>2024</v>
      </c>
    </row>
    <row r="635" spans="1:16" x14ac:dyDescent="0.3">
      <c r="A635" t="s">
        <v>667</v>
      </c>
      <c r="B635" s="6">
        <v>45651</v>
      </c>
      <c r="C635" t="s">
        <v>2256</v>
      </c>
      <c r="D635" t="s">
        <v>2269</v>
      </c>
      <c r="E635" t="s">
        <v>25</v>
      </c>
      <c r="F635" t="s">
        <v>46</v>
      </c>
      <c r="G635">
        <v>21486</v>
      </c>
      <c r="H635">
        <v>97.41</v>
      </c>
      <c r="I635">
        <v>1</v>
      </c>
      <c r="J635" t="s">
        <v>10</v>
      </c>
      <c r="K635" s="8" t="s">
        <v>17</v>
      </c>
      <c r="L635" s="11">
        <f t="shared" si="47"/>
        <v>4.5336498184864564E-3</v>
      </c>
      <c r="M635" s="16">
        <f t="shared" si="48"/>
        <v>0</v>
      </c>
      <c r="N635" s="16">
        <f t="shared" si="49"/>
        <v>0</v>
      </c>
      <c r="O635" s="7" t="str">
        <f t="shared" si="45"/>
        <v>Dec</v>
      </c>
      <c r="P635" t="str">
        <f t="shared" si="46"/>
        <v>2024</v>
      </c>
    </row>
    <row r="636" spans="1:16" x14ac:dyDescent="0.3">
      <c r="A636" t="s">
        <v>668</v>
      </c>
      <c r="B636" s="6">
        <v>45119</v>
      </c>
      <c r="C636" t="s">
        <v>2258</v>
      </c>
      <c r="D636" t="s">
        <v>2270</v>
      </c>
      <c r="E636" t="s">
        <v>8</v>
      </c>
      <c r="F636" t="s">
        <v>9</v>
      </c>
      <c r="G636">
        <v>3396</v>
      </c>
      <c r="H636">
        <v>160.12</v>
      </c>
      <c r="I636">
        <v>6</v>
      </c>
      <c r="J636" t="s">
        <v>10</v>
      </c>
      <c r="K636" s="8" t="s">
        <v>27</v>
      </c>
      <c r="L636" s="11">
        <f t="shared" si="47"/>
        <v>4.7149587750294465E-2</v>
      </c>
      <c r="M636" s="16">
        <f t="shared" si="48"/>
        <v>0</v>
      </c>
      <c r="N636" s="16">
        <f t="shared" si="49"/>
        <v>0</v>
      </c>
      <c r="O636" s="7" t="str">
        <f t="shared" si="45"/>
        <v>Jul</v>
      </c>
      <c r="P636" t="str">
        <f t="shared" si="46"/>
        <v>2023</v>
      </c>
    </row>
    <row r="637" spans="1:16" x14ac:dyDescent="0.3">
      <c r="A637" t="s">
        <v>669</v>
      </c>
      <c r="B637" s="6">
        <v>45557</v>
      </c>
      <c r="C637" t="s">
        <v>2256</v>
      </c>
      <c r="D637" t="s">
        <v>2268</v>
      </c>
      <c r="E637" t="s">
        <v>25</v>
      </c>
      <c r="F637" t="s">
        <v>26</v>
      </c>
      <c r="G637">
        <v>10829</v>
      </c>
      <c r="H637">
        <v>-1735.65</v>
      </c>
      <c r="I637">
        <v>1</v>
      </c>
      <c r="J637" t="s">
        <v>16</v>
      </c>
      <c r="K637" s="8" t="s">
        <v>36</v>
      </c>
      <c r="L637" s="11">
        <f t="shared" si="47"/>
        <v>-0.16027795733678088</v>
      </c>
      <c r="M637" s="16">
        <f t="shared" si="48"/>
        <v>0</v>
      </c>
      <c r="N637" s="16">
        <f t="shared" si="49"/>
        <v>1</v>
      </c>
      <c r="O637" s="7" t="str">
        <f t="shared" si="45"/>
        <v>Sep</v>
      </c>
      <c r="P637" t="str">
        <f t="shared" si="46"/>
        <v>2024</v>
      </c>
    </row>
    <row r="638" spans="1:16" x14ac:dyDescent="0.3">
      <c r="A638" t="s">
        <v>670</v>
      </c>
      <c r="B638" s="6">
        <v>45045</v>
      </c>
      <c r="C638" t="s">
        <v>2257</v>
      </c>
      <c r="D638" t="s">
        <v>2264</v>
      </c>
      <c r="E638" t="s">
        <v>8</v>
      </c>
      <c r="F638" t="s">
        <v>29</v>
      </c>
      <c r="G638">
        <v>27876</v>
      </c>
      <c r="H638">
        <v>9471.26</v>
      </c>
      <c r="I638">
        <v>4</v>
      </c>
      <c r="J638" t="s">
        <v>10</v>
      </c>
      <c r="K638" s="8" t="s">
        <v>17</v>
      </c>
      <c r="L638" s="11">
        <f t="shared" si="47"/>
        <v>0.33976395465633519</v>
      </c>
      <c r="M638" s="16">
        <f t="shared" si="48"/>
        <v>0</v>
      </c>
      <c r="N638" s="16">
        <f t="shared" si="49"/>
        <v>0</v>
      </c>
      <c r="O638" s="7" t="str">
        <f t="shared" si="45"/>
        <v>Apr</v>
      </c>
      <c r="P638" t="str">
        <f t="shared" si="46"/>
        <v>2023</v>
      </c>
    </row>
    <row r="639" spans="1:16" x14ac:dyDescent="0.3">
      <c r="A639" t="s">
        <v>671</v>
      </c>
      <c r="B639" s="6">
        <v>45335</v>
      </c>
      <c r="C639" t="s">
        <v>2255</v>
      </c>
      <c r="D639" t="s">
        <v>2262</v>
      </c>
      <c r="E639" t="s">
        <v>19</v>
      </c>
      <c r="F639" t="s">
        <v>34</v>
      </c>
      <c r="G639">
        <v>49153</v>
      </c>
      <c r="H639">
        <v>882.44</v>
      </c>
      <c r="I639">
        <v>2</v>
      </c>
      <c r="J639" t="s">
        <v>35</v>
      </c>
      <c r="K639" s="8" t="s">
        <v>11</v>
      </c>
      <c r="L639" s="11">
        <f t="shared" si="47"/>
        <v>1.7952922507273209E-2</v>
      </c>
      <c r="M639" s="16">
        <f t="shared" si="48"/>
        <v>0</v>
      </c>
      <c r="N639" s="16">
        <f t="shared" si="49"/>
        <v>0</v>
      </c>
      <c r="O639" s="7" t="str">
        <f t="shared" si="45"/>
        <v>Feb</v>
      </c>
      <c r="P639" t="str">
        <f t="shared" si="46"/>
        <v>2024</v>
      </c>
    </row>
    <row r="640" spans="1:16" x14ac:dyDescent="0.3">
      <c r="A640" t="s">
        <v>672</v>
      </c>
      <c r="B640" s="6">
        <v>45352</v>
      </c>
      <c r="C640" t="s">
        <v>2255</v>
      </c>
      <c r="D640" t="s">
        <v>2263</v>
      </c>
      <c r="E640" t="s">
        <v>19</v>
      </c>
      <c r="F640" t="s">
        <v>34</v>
      </c>
      <c r="G640">
        <v>43650</v>
      </c>
      <c r="H640">
        <v>-5253.06</v>
      </c>
      <c r="I640">
        <v>10</v>
      </c>
      <c r="J640" t="s">
        <v>35</v>
      </c>
      <c r="K640" s="8" t="s">
        <v>11</v>
      </c>
      <c r="L640" s="11">
        <f t="shared" si="47"/>
        <v>-0.12034501718213059</v>
      </c>
      <c r="M640" s="16">
        <f t="shared" si="48"/>
        <v>0</v>
      </c>
      <c r="N640" s="16">
        <f t="shared" si="49"/>
        <v>1</v>
      </c>
      <c r="O640" s="7" t="str">
        <f t="shared" si="45"/>
        <v>Mar</v>
      </c>
      <c r="P640" t="str">
        <f t="shared" si="46"/>
        <v>2024</v>
      </c>
    </row>
    <row r="641" spans="1:16" x14ac:dyDescent="0.3">
      <c r="A641" t="s">
        <v>673</v>
      </c>
      <c r="B641" s="6">
        <v>44953</v>
      </c>
      <c r="C641" t="s">
        <v>2257</v>
      </c>
      <c r="D641" t="s">
        <v>2265</v>
      </c>
      <c r="E641" t="s">
        <v>19</v>
      </c>
      <c r="F641" t="s">
        <v>34</v>
      </c>
      <c r="G641">
        <v>33794</v>
      </c>
      <c r="H641">
        <v>2738.8</v>
      </c>
      <c r="I641">
        <v>5</v>
      </c>
      <c r="J641" t="s">
        <v>35</v>
      </c>
      <c r="K641" s="8" t="s">
        <v>17</v>
      </c>
      <c r="L641" s="11">
        <f t="shared" si="47"/>
        <v>8.1043972302775644E-2</v>
      </c>
      <c r="M641" s="16">
        <f t="shared" si="48"/>
        <v>0</v>
      </c>
      <c r="N641" s="16">
        <f t="shared" si="49"/>
        <v>0</v>
      </c>
      <c r="O641" s="7" t="str">
        <f t="shared" si="45"/>
        <v>Jan</v>
      </c>
      <c r="P641" t="str">
        <f t="shared" si="46"/>
        <v>2023</v>
      </c>
    </row>
    <row r="642" spans="1:16" x14ac:dyDescent="0.3">
      <c r="A642" t="s">
        <v>674</v>
      </c>
      <c r="B642" s="6">
        <v>45071</v>
      </c>
      <c r="C642" t="s">
        <v>2259</v>
      </c>
      <c r="D642" t="s">
        <v>2267</v>
      </c>
      <c r="E642" t="s">
        <v>19</v>
      </c>
      <c r="F642" t="s">
        <v>20</v>
      </c>
      <c r="G642">
        <v>37911</v>
      </c>
      <c r="H642">
        <v>5970.24</v>
      </c>
      <c r="I642">
        <v>4</v>
      </c>
      <c r="J642" t="s">
        <v>35</v>
      </c>
      <c r="K642" s="8" t="s">
        <v>11</v>
      </c>
      <c r="L642" s="11">
        <f t="shared" si="47"/>
        <v>0.15748041465537707</v>
      </c>
      <c r="M642" s="16">
        <f t="shared" si="48"/>
        <v>0</v>
      </c>
      <c r="N642" s="16">
        <f t="shared" si="49"/>
        <v>0</v>
      </c>
      <c r="O642" s="7" t="str">
        <f t="shared" ref="O642:O705" si="50">TEXT(B642,"MMM")</f>
        <v>May</v>
      </c>
      <c r="P642" t="str">
        <f t="shared" ref="P642:P705" si="51">TEXT(B642,"YYYY")</f>
        <v>2023</v>
      </c>
    </row>
    <row r="643" spans="1:16" x14ac:dyDescent="0.3">
      <c r="A643" t="s">
        <v>675</v>
      </c>
      <c r="B643" s="6">
        <v>45072</v>
      </c>
      <c r="C643" t="s">
        <v>2256</v>
      </c>
      <c r="D643" t="s">
        <v>2269</v>
      </c>
      <c r="E643" t="s">
        <v>25</v>
      </c>
      <c r="F643" t="s">
        <v>26</v>
      </c>
      <c r="G643">
        <v>24497</v>
      </c>
      <c r="H643">
        <v>5738.4</v>
      </c>
      <c r="I643">
        <v>6</v>
      </c>
      <c r="J643" t="s">
        <v>16</v>
      </c>
      <c r="K643" s="8" t="s">
        <v>11</v>
      </c>
      <c r="L643" s="11">
        <f t="shared" ref="L643:L706" si="52">H643/G643</f>
        <v>0.23424909172551739</v>
      </c>
      <c r="M643" s="16">
        <f t="shared" ref="M643:M706" si="53">IF(E643="Clothing",G643,0)</f>
        <v>0</v>
      </c>
      <c r="N643" s="16">
        <f t="shared" ref="N643:N706" si="54">IF(H643&lt;0,1,0)</f>
        <v>0</v>
      </c>
      <c r="O643" s="7" t="str">
        <f t="shared" si="50"/>
        <v>May</v>
      </c>
      <c r="P643" t="str">
        <f t="shared" si="51"/>
        <v>2023</v>
      </c>
    </row>
    <row r="644" spans="1:16" x14ac:dyDescent="0.3">
      <c r="A644" t="s">
        <v>676</v>
      </c>
      <c r="B644" s="6">
        <v>44994</v>
      </c>
      <c r="C644" t="s">
        <v>2259</v>
      </c>
      <c r="D644" t="s">
        <v>2266</v>
      </c>
      <c r="E644" t="s">
        <v>8</v>
      </c>
      <c r="F644" t="s">
        <v>9</v>
      </c>
      <c r="G644">
        <v>43554</v>
      </c>
      <c r="H644">
        <v>10828.77</v>
      </c>
      <c r="I644">
        <v>5</v>
      </c>
      <c r="J644" t="s">
        <v>35</v>
      </c>
      <c r="K644" s="8" t="s">
        <v>36</v>
      </c>
      <c r="L644" s="11">
        <f t="shared" si="52"/>
        <v>0.24862859898057585</v>
      </c>
      <c r="M644" s="16">
        <f t="shared" si="53"/>
        <v>0</v>
      </c>
      <c r="N644" s="16">
        <f t="shared" si="54"/>
        <v>0</v>
      </c>
      <c r="O644" s="7" t="str">
        <f t="shared" si="50"/>
        <v>Mar</v>
      </c>
      <c r="P644" t="str">
        <f t="shared" si="51"/>
        <v>2023</v>
      </c>
    </row>
    <row r="645" spans="1:16" x14ac:dyDescent="0.3">
      <c r="A645" t="s">
        <v>677</v>
      </c>
      <c r="B645" s="6">
        <v>45305</v>
      </c>
      <c r="C645" t="s">
        <v>2256</v>
      </c>
      <c r="D645" t="s">
        <v>2268</v>
      </c>
      <c r="E645" t="s">
        <v>25</v>
      </c>
      <c r="F645" t="s">
        <v>46</v>
      </c>
      <c r="G645">
        <v>9169</v>
      </c>
      <c r="H645">
        <v>-893</v>
      </c>
      <c r="I645">
        <v>6</v>
      </c>
      <c r="J645" t="s">
        <v>35</v>
      </c>
      <c r="K645" s="8" t="s">
        <v>17</v>
      </c>
      <c r="L645" s="11">
        <f t="shared" si="52"/>
        <v>-9.7393390773257718E-2</v>
      </c>
      <c r="M645" s="16">
        <f t="shared" si="53"/>
        <v>0</v>
      </c>
      <c r="N645" s="16">
        <f t="shared" si="54"/>
        <v>1</v>
      </c>
      <c r="O645" s="7" t="str">
        <f t="shared" si="50"/>
        <v>Jan</v>
      </c>
      <c r="P645" t="str">
        <f t="shared" si="51"/>
        <v>2024</v>
      </c>
    </row>
    <row r="646" spans="1:16" x14ac:dyDescent="0.3">
      <c r="A646" t="s">
        <v>678</v>
      </c>
      <c r="B646" s="6">
        <v>45296</v>
      </c>
      <c r="C646" t="s">
        <v>2255</v>
      </c>
      <c r="D646" t="s">
        <v>2263</v>
      </c>
      <c r="E646" t="s">
        <v>19</v>
      </c>
      <c r="F646" t="s">
        <v>20</v>
      </c>
      <c r="G646">
        <v>31197</v>
      </c>
      <c r="H646">
        <v>10567.73</v>
      </c>
      <c r="I646">
        <v>10</v>
      </c>
      <c r="J646" t="s">
        <v>35</v>
      </c>
      <c r="K646" s="8" t="s">
        <v>27</v>
      </c>
      <c r="L646" s="11">
        <f t="shared" si="52"/>
        <v>0.33874186620508379</v>
      </c>
      <c r="M646" s="16">
        <f t="shared" si="53"/>
        <v>0</v>
      </c>
      <c r="N646" s="16">
        <f t="shared" si="54"/>
        <v>0</v>
      </c>
      <c r="O646" s="7" t="str">
        <f t="shared" si="50"/>
        <v>Jan</v>
      </c>
      <c r="P646" t="str">
        <f t="shared" si="51"/>
        <v>2024</v>
      </c>
    </row>
    <row r="647" spans="1:16" x14ac:dyDescent="0.3">
      <c r="A647" t="s">
        <v>679</v>
      </c>
      <c r="B647" s="6">
        <v>44983</v>
      </c>
      <c r="C647" t="s">
        <v>2256</v>
      </c>
      <c r="D647" t="s">
        <v>2268</v>
      </c>
      <c r="E647" t="s">
        <v>14</v>
      </c>
      <c r="F647" t="s">
        <v>51</v>
      </c>
      <c r="G647">
        <v>33891</v>
      </c>
      <c r="H647">
        <v>10678.16</v>
      </c>
      <c r="I647">
        <v>8</v>
      </c>
      <c r="J647" t="s">
        <v>10</v>
      </c>
      <c r="K647" s="8" t="s">
        <v>36</v>
      </c>
      <c r="L647" s="11">
        <f t="shared" si="52"/>
        <v>0.31507361836475761</v>
      </c>
      <c r="M647" s="16">
        <f t="shared" si="53"/>
        <v>33891</v>
      </c>
      <c r="N647" s="16">
        <f t="shared" si="54"/>
        <v>0</v>
      </c>
      <c r="O647" s="7" t="str">
        <f t="shared" si="50"/>
        <v>Feb</v>
      </c>
      <c r="P647" t="str">
        <f t="shared" si="51"/>
        <v>2023</v>
      </c>
    </row>
    <row r="648" spans="1:16" x14ac:dyDescent="0.3">
      <c r="A648" t="s">
        <v>680</v>
      </c>
      <c r="B648" s="6">
        <v>45480</v>
      </c>
      <c r="C648" t="s">
        <v>2255</v>
      </c>
      <c r="D648" t="s">
        <v>2262</v>
      </c>
      <c r="E648" t="s">
        <v>14</v>
      </c>
      <c r="F648" t="s">
        <v>15</v>
      </c>
      <c r="G648">
        <v>40258</v>
      </c>
      <c r="H648">
        <v>10576.36</v>
      </c>
      <c r="I648">
        <v>2</v>
      </c>
      <c r="J648" t="s">
        <v>10</v>
      </c>
      <c r="K648" s="8" t="s">
        <v>27</v>
      </c>
      <c r="L648" s="11">
        <f t="shared" si="52"/>
        <v>0.26271449152963389</v>
      </c>
      <c r="M648" s="16">
        <f t="shared" si="53"/>
        <v>40258</v>
      </c>
      <c r="N648" s="16">
        <f t="shared" si="54"/>
        <v>0</v>
      </c>
      <c r="O648" s="7" t="str">
        <f t="shared" si="50"/>
        <v>Jul</v>
      </c>
      <c r="P648" t="str">
        <f t="shared" si="51"/>
        <v>2024</v>
      </c>
    </row>
    <row r="649" spans="1:16" x14ac:dyDescent="0.3">
      <c r="A649" t="s">
        <v>681</v>
      </c>
      <c r="B649" s="6">
        <v>45187</v>
      </c>
      <c r="C649" t="s">
        <v>2255</v>
      </c>
      <c r="D649" t="s">
        <v>2262</v>
      </c>
      <c r="E649" t="s">
        <v>14</v>
      </c>
      <c r="F649" t="s">
        <v>38</v>
      </c>
      <c r="G649">
        <v>38117</v>
      </c>
      <c r="H649">
        <v>4585.08</v>
      </c>
      <c r="I649">
        <v>7</v>
      </c>
      <c r="J649" t="s">
        <v>10</v>
      </c>
      <c r="K649" s="8" t="s">
        <v>17</v>
      </c>
      <c r="L649" s="11">
        <f t="shared" si="52"/>
        <v>0.12028963454626544</v>
      </c>
      <c r="M649" s="16">
        <f t="shared" si="53"/>
        <v>38117</v>
      </c>
      <c r="N649" s="16">
        <f t="shared" si="54"/>
        <v>0</v>
      </c>
      <c r="O649" s="7" t="str">
        <f t="shared" si="50"/>
        <v>Sep</v>
      </c>
      <c r="P649" t="str">
        <f t="shared" si="51"/>
        <v>2023</v>
      </c>
    </row>
    <row r="650" spans="1:16" x14ac:dyDescent="0.3">
      <c r="A650" t="s">
        <v>682</v>
      </c>
      <c r="B650" s="6">
        <v>45369</v>
      </c>
      <c r="C650" t="s">
        <v>2258</v>
      </c>
      <c r="D650" t="s">
        <v>2270</v>
      </c>
      <c r="E650" t="s">
        <v>19</v>
      </c>
      <c r="F650" t="s">
        <v>34</v>
      </c>
      <c r="G650">
        <v>39500</v>
      </c>
      <c r="H650">
        <v>6008.76</v>
      </c>
      <c r="I650">
        <v>5</v>
      </c>
      <c r="J650" t="s">
        <v>35</v>
      </c>
      <c r="K650" s="8" t="s">
        <v>17</v>
      </c>
      <c r="L650" s="11">
        <f t="shared" si="52"/>
        <v>0.15212050632911392</v>
      </c>
      <c r="M650" s="16">
        <f t="shared" si="53"/>
        <v>0</v>
      </c>
      <c r="N650" s="16">
        <f t="shared" si="54"/>
        <v>0</v>
      </c>
      <c r="O650" s="7" t="str">
        <f t="shared" si="50"/>
        <v>Mar</v>
      </c>
      <c r="P650" t="str">
        <f t="shared" si="51"/>
        <v>2024</v>
      </c>
    </row>
    <row r="651" spans="1:16" x14ac:dyDescent="0.3">
      <c r="A651" t="s">
        <v>683</v>
      </c>
      <c r="B651" s="6">
        <v>44986</v>
      </c>
      <c r="C651" t="s">
        <v>2258</v>
      </c>
      <c r="D651" t="s">
        <v>2270</v>
      </c>
      <c r="E651" t="s">
        <v>14</v>
      </c>
      <c r="F651" t="s">
        <v>15</v>
      </c>
      <c r="G651">
        <v>6602</v>
      </c>
      <c r="H651">
        <v>-141.80000000000001</v>
      </c>
      <c r="I651">
        <v>10</v>
      </c>
      <c r="J651" t="s">
        <v>16</v>
      </c>
      <c r="K651" s="8" t="s">
        <v>11</v>
      </c>
      <c r="L651" s="11">
        <f t="shared" si="52"/>
        <v>-2.147833989700091E-2</v>
      </c>
      <c r="M651" s="16">
        <f t="shared" si="53"/>
        <v>6602</v>
      </c>
      <c r="N651" s="16">
        <f t="shared" si="54"/>
        <v>1</v>
      </c>
      <c r="O651" s="7" t="str">
        <f t="shared" si="50"/>
        <v>Mar</v>
      </c>
      <c r="P651" t="str">
        <f t="shared" si="51"/>
        <v>2023</v>
      </c>
    </row>
    <row r="652" spans="1:16" x14ac:dyDescent="0.3">
      <c r="A652" t="s">
        <v>684</v>
      </c>
      <c r="B652" s="6">
        <v>45047</v>
      </c>
      <c r="C652" t="s">
        <v>2259</v>
      </c>
      <c r="D652" t="s">
        <v>2266</v>
      </c>
      <c r="E652" t="s">
        <v>14</v>
      </c>
      <c r="F652" t="s">
        <v>38</v>
      </c>
      <c r="G652">
        <v>33993</v>
      </c>
      <c r="H652">
        <v>-2553.9299999999998</v>
      </c>
      <c r="I652">
        <v>6</v>
      </c>
      <c r="J652" t="s">
        <v>35</v>
      </c>
      <c r="K652" s="8" t="s">
        <v>11</v>
      </c>
      <c r="L652" s="11">
        <f t="shared" si="52"/>
        <v>-7.5131056393963461E-2</v>
      </c>
      <c r="M652" s="16">
        <f t="shared" si="53"/>
        <v>33993</v>
      </c>
      <c r="N652" s="16">
        <f t="shared" si="54"/>
        <v>1</v>
      </c>
      <c r="O652" s="7" t="str">
        <f t="shared" si="50"/>
        <v>May</v>
      </c>
      <c r="P652" t="str">
        <f t="shared" si="51"/>
        <v>2023</v>
      </c>
    </row>
    <row r="653" spans="1:16" x14ac:dyDescent="0.3">
      <c r="A653" t="s">
        <v>685</v>
      </c>
      <c r="B653" s="6">
        <v>45080</v>
      </c>
      <c r="C653" t="s">
        <v>2258</v>
      </c>
      <c r="D653" t="s">
        <v>2270</v>
      </c>
      <c r="E653" t="s">
        <v>19</v>
      </c>
      <c r="F653" t="s">
        <v>22</v>
      </c>
      <c r="G653">
        <v>16162</v>
      </c>
      <c r="H653">
        <v>4203.58</v>
      </c>
      <c r="I653">
        <v>5</v>
      </c>
      <c r="J653" t="s">
        <v>35</v>
      </c>
      <c r="K653" s="8" t="s">
        <v>17</v>
      </c>
      <c r="L653" s="11">
        <f t="shared" si="52"/>
        <v>0.26009033535453535</v>
      </c>
      <c r="M653" s="16">
        <f t="shared" si="53"/>
        <v>0</v>
      </c>
      <c r="N653" s="16">
        <f t="shared" si="54"/>
        <v>0</v>
      </c>
      <c r="O653" s="7" t="str">
        <f t="shared" si="50"/>
        <v>Jun</v>
      </c>
      <c r="P653" t="str">
        <f t="shared" si="51"/>
        <v>2023</v>
      </c>
    </row>
    <row r="654" spans="1:16" x14ac:dyDescent="0.3">
      <c r="A654" t="s">
        <v>686</v>
      </c>
      <c r="B654" s="6">
        <v>45487</v>
      </c>
      <c r="C654" t="s">
        <v>2256</v>
      </c>
      <c r="D654" t="s">
        <v>2269</v>
      </c>
      <c r="E654" t="s">
        <v>25</v>
      </c>
      <c r="F654" t="s">
        <v>46</v>
      </c>
      <c r="G654">
        <v>37483</v>
      </c>
      <c r="H654">
        <v>12430.12</v>
      </c>
      <c r="I654">
        <v>6</v>
      </c>
      <c r="J654" t="s">
        <v>16</v>
      </c>
      <c r="K654" s="8" t="s">
        <v>36</v>
      </c>
      <c r="L654" s="11">
        <f t="shared" si="52"/>
        <v>0.33162020115785823</v>
      </c>
      <c r="M654" s="16">
        <f t="shared" si="53"/>
        <v>0</v>
      </c>
      <c r="N654" s="16">
        <f t="shared" si="54"/>
        <v>0</v>
      </c>
      <c r="O654" s="7" t="str">
        <f t="shared" si="50"/>
        <v>Jul</v>
      </c>
      <c r="P654" t="str">
        <f t="shared" si="51"/>
        <v>2024</v>
      </c>
    </row>
    <row r="655" spans="1:16" x14ac:dyDescent="0.3">
      <c r="A655" t="s">
        <v>687</v>
      </c>
      <c r="B655" s="6">
        <v>45313</v>
      </c>
      <c r="C655" t="s">
        <v>2257</v>
      </c>
      <c r="D655" t="s">
        <v>2265</v>
      </c>
      <c r="E655" t="s">
        <v>25</v>
      </c>
      <c r="F655" t="s">
        <v>26</v>
      </c>
      <c r="G655">
        <v>13280</v>
      </c>
      <c r="H655">
        <v>3626.69</v>
      </c>
      <c r="I655">
        <v>4</v>
      </c>
      <c r="J655" t="s">
        <v>35</v>
      </c>
      <c r="K655" s="8" t="s">
        <v>36</v>
      </c>
      <c r="L655" s="11">
        <f t="shared" si="52"/>
        <v>0.2730941265060241</v>
      </c>
      <c r="M655" s="16">
        <f t="shared" si="53"/>
        <v>0</v>
      </c>
      <c r="N655" s="16">
        <f t="shared" si="54"/>
        <v>0</v>
      </c>
      <c r="O655" s="7" t="str">
        <f t="shared" si="50"/>
        <v>Jan</v>
      </c>
      <c r="P655" t="str">
        <f t="shared" si="51"/>
        <v>2024</v>
      </c>
    </row>
    <row r="656" spans="1:16" x14ac:dyDescent="0.3">
      <c r="A656" t="s">
        <v>688</v>
      </c>
      <c r="B656" s="6">
        <v>45260</v>
      </c>
      <c r="C656" t="s">
        <v>2259</v>
      </c>
      <c r="D656" t="s">
        <v>2266</v>
      </c>
      <c r="E656" t="s">
        <v>8</v>
      </c>
      <c r="F656" t="s">
        <v>9</v>
      </c>
      <c r="G656">
        <v>10218</v>
      </c>
      <c r="H656">
        <v>1221.69</v>
      </c>
      <c r="I656">
        <v>8</v>
      </c>
      <c r="J656" t="s">
        <v>10</v>
      </c>
      <c r="K656" s="8" t="s">
        <v>27</v>
      </c>
      <c r="L656" s="11">
        <f t="shared" si="52"/>
        <v>0.11956253669994128</v>
      </c>
      <c r="M656" s="16">
        <f t="shared" si="53"/>
        <v>0</v>
      </c>
      <c r="N656" s="16">
        <f t="shared" si="54"/>
        <v>0</v>
      </c>
      <c r="O656" s="7" t="str">
        <f t="shared" si="50"/>
        <v>Nov</v>
      </c>
      <c r="P656" t="str">
        <f t="shared" si="51"/>
        <v>2023</v>
      </c>
    </row>
    <row r="657" spans="1:16" x14ac:dyDescent="0.3">
      <c r="A657" t="s">
        <v>689</v>
      </c>
      <c r="B657" s="6">
        <v>45175</v>
      </c>
      <c r="C657" t="s">
        <v>2255</v>
      </c>
      <c r="D657" t="s">
        <v>2263</v>
      </c>
      <c r="E657" t="s">
        <v>14</v>
      </c>
      <c r="F657" t="s">
        <v>15</v>
      </c>
      <c r="G657">
        <v>14177</v>
      </c>
      <c r="H657">
        <v>-2117.34</v>
      </c>
      <c r="I657">
        <v>4</v>
      </c>
      <c r="J657" t="s">
        <v>10</v>
      </c>
      <c r="K657" s="8" t="s">
        <v>27</v>
      </c>
      <c r="L657" s="11">
        <f t="shared" si="52"/>
        <v>-0.14935035621076392</v>
      </c>
      <c r="M657" s="16">
        <f t="shared" si="53"/>
        <v>14177</v>
      </c>
      <c r="N657" s="16">
        <f t="shared" si="54"/>
        <v>1</v>
      </c>
      <c r="O657" s="7" t="str">
        <f t="shared" si="50"/>
        <v>Sep</v>
      </c>
      <c r="P657" t="str">
        <f t="shared" si="51"/>
        <v>2023</v>
      </c>
    </row>
    <row r="658" spans="1:16" x14ac:dyDescent="0.3">
      <c r="A658" t="s">
        <v>690</v>
      </c>
      <c r="B658" s="6">
        <v>45160</v>
      </c>
      <c r="C658" t="s">
        <v>2255</v>
      </c>
      <c r="D658" t="s">
        <v>2263</v>
      </c>
      <c r="E658" t="s">
        <v>14</v>
      </c>
      <c r="F658" t="s">
        <v>15</v>
      </c>
      <c r="G658">
        <v>37481</v>
      </c>
      <c r="H658">
        <v>-704.16</v>
      </c>
      <c r="I658">
        <v>2</v>
      </c>
      <c r="J658" t="s">
        <v>16</v>
      </c>
      <c r="K658" s="8" t="s">
        <v>17</v>
      </c>
      <c r="L658" s="11">
        <f t="shared" si="52"/>
        <v>-1.8787118806862142E-2</v>
      </c>
      <c r="M658" s="16">
        <f t="shared" si="53"/>
        <v>37481</v>
      </c>
      <c r="N658" s="16">
        <f t="shared" si="54"/>
        <v>1</v>
      </c>
      <c r="O658" s="7" t="str">
        <f t="shared" si="50"/>
        <v>Aug</v>
      </c>
      <c r="P658" t="str">
        <f t="shared" si="51"/>
        <v>2023</v>
      </c>
    </row>
    <row r="659" spans="1:16" x14ac:dyDescent="0.3">
      <c r="A659" t="s">
        <v>691</v>
      </c>
      <c r="B659" s="6">
        <v>45278</v>
      </c>
      <c r="C659" t="s">
        <v>2259</v>
      </c>
      <c r="D659" t="s">
        <v>2266</v>
      </c>
      <c r="E659" t="s">
        <v>19</v>
      </c>
      <c r="F659" t="s">
        <v>22</v>
      </c>
      <c r="G659">
        <v>27409</v>
      </c>
      <c r="H659">
        <v>-4669.79</v>
      </c>
      <c r="I659">
        <v>4</v>
      </c>
      <c r="J659" t="s">
        <v>16</v>
      </c>
      <c r="K659" s="8" t="s">
        <v>36</v>
      </c>
      <c r="L659" s="11">
        <f t="shared" si="52"/>
        <v>-0.17037432959976651</v>
      </c>
      <c r="M659" s="16">
        <f t="shared" si="53"/>
        <v>0</v>
      </c>
      <c r="N659" s="16">
        <f t="shared" si="54"/>
        <v>1</v>
      </c>
      <c r="O659" s="7" t="str">
        <f t="shared" si="50"/>
        <v>Dec</v>
      </c>
      <c r="P659" t="str">
        <f t="shared" si="51"/>
        <v>2023</v>
      </c>
    </row>
    <row r="660" spans="1:16" x14ac:dyDescent="0.3">
      <c r="A660" t="s">
        <v>692</v>
      </c>
      <c r="B660" s="6">
        <v>45579</v>
      </c>
      <c r="C660" t="s">
        <v>2255</v>
      </c>
      <c r="D660" t="s">
        <v>2262</v>
      </c>
      <c r="E660" t="s">
        <v>25</v>
      </c>
      <c r="F660" t="s">
        <v>26</v>
      </c>
      <c r="G660">
        <v>33505</v>
      </c>
      <c r="H660">
        <v>9460.65</v>
      </c>
      <c r="I660">
        <v>5</v>
      </c>
      <c r="J660" t="s">
        <v>10</v>
      </c>
      <c r="K660" s="8" t="s">
        <v>11</v>
      </c>
      <c r="L660" s="11">
        <f t="shared" si="52"/>
        <v>0.28236531860916281</v>
      </c>
      <c r="M660" s="16">
        <f t="shared" si="53"/>
        <v>0</v>
      </c>
      <c r="N660" s="16">
        <f t="shared" si="54"/>
        <v>0</v>
      </c>
      <c r="O660" s="7" t="str">
        <f t="shared" si="50"/>
        <v>Oct</v>
      </c>
      <c r="P660" t="str">
        <f t="shared" si="51"/>
        <v>2024</v>
      </c>
    </row>
    <row r="661" spans="1:16" x14ac:dyDescent="0.3">
      <c r="A661" t="s">
        <v>693</v>
      </c>
      <c r="B661" s="6">
        <v>44969</v>
      </c>
      <c r="C661" t="s">
        <v>2258</v>
      </c>
      <c r="D661" t="s">
        <v>2270</v>
      </c>
      <c r="E661" t="s">
        <v>25</v>
      </c>
      <c r="F661" t="s">
        <v>46</v>
      </c>
      <c r="G661">
        <v>2952</v>
      </c>
      <c r="H661">
        <v>-509.85</v>
      </c>
      <c r="I661">
        <v>1</v>
      </c>
      <c r="J661" t="s">
        <v>35</v>
      </c>
      <c r="K661" s="8" t="s">
        <v>36</v>
      </c>
      <c r="L661" s="11">
        <f t="shared" si="52"/>
        <v>-0.17271341463414636</v>
      </c>
      <c r="M661" s="16">
        <f t="shared" si="53"/>
        <v>0</v>
      </c>
      <c r="N661" s="16">
        <f t="shared" si="54"/>
        <v>1</v>
      </c>
      <c r="O661" s="7" t="str">
        <f t="shared" si="50"/>
        <v>Feb</v>
      </c>
      <c r="P661" t="str">
        <f t="shared" si="51"/>
        <v>2023</v>
      </c>
    </row>
    <row r="662" spans="1:16" x14ac:dyDescent="0.3">
      <c r="A662" t="s">
        <v>694</v>
      </c>
      <c r="B662" s="6">
        <v>45259</v>
      </c>
      <c r="C662" t="s">
        <v>2258</v>
      </c>
      <c r="D662" t="s">
        <v>2270</v>
      </c>
      <c r="E662" t="s">
        <v>8</v>
      </c>
      <c r="F662" t="s">
        <v>9</v>
      </c>
      <c r="G662">
        <v>5219</v>
      </c>
      <c r="H662">
        <v>1345.99</v>
      </c>
      <c r="I662">
        <v>8</v>
      </c>
      <c r="J662" t="s">
        <v>10</v>
      </c>
      <c r="K662" s="8" t="s">
        <v>17</v>
      </c>
      <c r="L662" s="11">
        <f t="shared" si="52"/>
        <v>0.25790189691511783</v>
      </c>
      <c r="M662" s="16">
        <f t="shared" si="53"/>
        <v>0</v>
      </c>
      <c r="N662" s="16">
        <f t="shared" si="54"/>
        <v>0</v>
      </c>
      <c r="O662" s="7" t="str">
        <f t="shared" si="50"/>
        <v>Nov</v>
      </c>
      <c r="P662" t="str">
        <f t="shared" si="51"/>
        <v>2023</v>
      </c>
    </row>
    <row r="663" spans="1:16" x14ac:dyDescent="0.3">
      <c r="A663" t="s">
        <v>695</v>
      </c>
      <c r="B663" s="6">
        <v>44935</v>
      </c>
      <c r="C663" t="s">
        <v>2256</v>
      </c>
      <c r="D663" t="s">
        <v>2268</v>
      </c>
      <c r="E663" t="s">
        <v>19</v>
      </c>
      <c r="F663" t="s">
        <v>34</v>
      </c>
      <c r="G663">
        <v>24139</v>
      </c>
      <c r="H663">
        <v>-3764.28</v>
      </c>
      <c r="I663">
        <v>9</v>
      </c>
      <c r="J663" t="s">
        <v>10</v>
      </c>
      <c r="K663" s="8" t="s">
        <v>27</v>
      </c>
      <c r="L663" s="11">
        <f t="shared" si="52"/>
        <v>-0.15594183686151042</v>
      </c>
      <c r="M663" s="16">
        <f t="shared" si="53"/>
        <v>0</v>
      </c>
      <c r="N663" s="16">
        <f t="shared" si="54"/>
        <v>1</v>
      </c>
      <c r="O663" s="7" t="str">
        <f t="shared" si="50"/>
        <v>Jan</v>
      </c>
      <c r="P663" t="str">
        <f t="shared" si="51"/>
        <v>2023</v>
      </c>
    </row>
    <row r="664" spans="1:16" x14ac:dyDescent="0.3">
      <c r="A664" t="s">
        <v>696</v>
      </c>
      <c r="B664" s="6">
        <v>45215</v>
      </c>
      <c r="C664" t="s">
        <v>2258</v>
      </c>
      <c r="D664" t="s">
        <v>2271</v>
      </c>
      <c r="E664" t="s">
        <v>19</v>
      </c>
      <c r="F664" t="s">
        <v>22</v>
      </c>
      <c r="G664">
        <v>3185</v>
      </c>
      <c r="H664">
        <v>1083.71</v>
      </c>
      <c r="I664">
        <v>10</v>
      </c>
      <c r="J664" t="s">
        <v>10</v>
      </c>
      <c r="K664" s="8" t="s">
        <v>11</v>
      </c>
      <c r="L664" s="11">
        <f t="shared" si="52"/>
        <v>0.34025431711145998</v>
      </c>
      <c r="M664" s="16">
        <f t="shared" si="53"/>
        <v>0</v>
      </c>
      <c r="N664" s="16">
        <f t="shared" si="54"/>
        <v>0</v>
      </c>
      <c r="O664" s="7" t="str">
        <f t="shared" si="50"/>
        <v>Oct</v>
      </c>
      <c r="P664" t="str">
        <f t="shared" si="51"/>
        <v>2023</v>
      </c>
    </row>
    <row r="665" spans="1:16" x14ac:dyDescent="0.3">
      <c r="A665" t="s">
        <v>697</v>
      </c>
      <c r="B665" s="6">
        <v>45291</v>
      </c>
      <c r="C665" t="s">
        <v>2256</v>
      </c>
      <c r="D665" t="s">
        <v>2268</v>
      </c>
      <c r="E665" t="s">
        <v>25</v>
      </c>
      <c r="F665" t="s">
        <v>26</v>
      </c>
      <c r="G665">
        <v>12540</v>
      </c>
      <c r="H665">
        <v>-599.70000000000005</v>
      </c>
      <c r="I665">
        <v>5</v>
      </c>
      <c r="J665" t="s">
        <v>10</v>
      </c>
      <c r="K665" s="8" t="s">
        <v>36</v>
      </c>
      <c r="L665" s="11">
        <f t="shared" si="52"/>
        <v>-4.7822966507177038E-2</v>
      </c>
      <c r="M665" s="16">
        <f t="shared" si="53"/>
        <v>0</v>
      </c>
      <c r="N665" s="16">
        <f t="shared" si="54"/>
        <v>1</v>
      </c>
      <c r="O665" s="7" t="str">
        <f t="shared" si="50"/>
        <v>Dec</v>
      </c>
      <c r="P665" t="str">
        <f t="shared" si="51"/>
        <v>2023</v>
      </c>
    </row>
    <row r="666" spans="1:16" x14ac:dyDescent="0.3">
      <c r="A666" t="s">
        <v>698</v>
      </c>
      <c r="B666" s="6">
        <v>44999</v>
      </c>
      <c r="C666" t="s">
        <v>2257</v>
      </c>
      <c r="D666" t="s">
        <v>2265</v>
      </c>
      <c r="E666" t="s">
        <v>8</v>
      </c>
      <c r="F666" t="s">
        <v>29</v>
      </c>
      <c r="G666">
        <v>39592</v>
      </c>
      <c r="H666">
        <v>537.14</v>
      </c>
      <c r="I666">
        <v>7</v>
      </c>
      <c r="J666" t="s">
        <v>10</v>
      </c>
      <c r="K666" s="8" t="s">
        <v>36</v>
      </c>
      <c r="L666" s="11">
        <f t="shared" si="52"/>
        <v>1.3566882198423924E-2</v>
      </c>
      <c r="M666" s="16">
        <f t="shared" si="53"/>
        <v>0</v>
      </c>
      <c r="N666" s="16">
        <f t="shared" si="54"/>
        <v>0</v>
      </c>
      <c r="O666" s="7" t="str">
        <f t="shared" si="50"/>
        <v>Mar</v>
      </c>
      <c r="P666" t="str">
        <f t="shared" si="51"/>
        <v>2023</v>
      </c>
    </row>
    <row r="667" spans="1:16" x14ac:dyDescent="0.3">
      <c r="A667" t="s">
        <v>699</v>
      </c>
      <c r="B667" s="6">
        <v>45147</v>
      </c>
      <c r="C667" t="s">
        <v>2256</v>
      </c>
      <c r="D667" t="s">
        <v>2268</v>
      </c>
      <c r="E667" t="s">
        <v>19</v>
      </c>
      <c r="F667" t="s">
        <v>34</v>
      </c>
      <c r="G667">
        <v>18581</v>
      </c>
      <c r="H667">
        <v>5342.37</v>
      </c>
      <c r="I667">
        <v>5</v>
      </c>
      <c r="J667" t="s">
        <v>10</v>
      </c>
      <c r="K667" s="8" t="s">
        <v>11</v>
      </c>
      <c r="L667" s="11">
        <f t="shared" si="52"/>
        <v>0.28751789462354016</v>
      </c>
      <c r="M667" s="16">
        <f t="shared" si="53"/>
        <v>0</v>
      </c>
      <c r="N667" s="16">
        <f t="shared" si="54"/>
        <v>0</v>
      </c>
      <c r="O667" s="7" t="str">
        <f t="shared" si="50"/>
        <v>Aug</v>
      </c>
      <c r="P667" t="str">
        <f t="shared" si="51"/>
        <v>2023</v>
      </c>
    </row>
    <row r="668" spans="1:16" x14ac:dyDescent="0.3">
      <c r="A668" t="s">
        <v>700</v>
      </c>
      <c r="B668" s="6">
        <v>44937</v>
      </c>
      <c r="C668" t="s">
        <v>2258</v>
      </c>
      <c r="D668" t="s">
        <v>2270</v>
      </c>
      <c r="E668" t="s">
        <v>19</v>
      </c>
      <c r="F668" t="s">
        <v>34</v>
      </c>
      <c r="G668">
        <v>3767</v>
      </c>
      <c r="H668">
        <v>186.79</v>
      </c>
      <c r="I668">
        <v>10</v>
      </c>
      <c r="J668" t="s">
        <v>35</v>
      </c>
      <c r="K668" s="8" t="s">
        <v>11</v>
      </c>
      <c r="L668" s="11">
        <f t="shared" si="52"/>
        <v>4.9585877355986192E-2</v>
      </c>
      <c r="M668" s="16">
        <f t="shared" si="53"/>
        <v>0</v>
      </c>
      <c r="N668" s="16">
        <f t="shared" si="54"/>
        <v>0</v>
      </c>
      <c r="O668" s="7" t="str">
        <f t="shared" si="50"/>
        <v>Jan</v>
      </c>
      <c r="P668" t="str">
        <f t="shared" si="51"/>
        <v>2023</v>
      </c>
    </row>
    <row r="669" spans="1:16" x14ac:dyDescent="0.3">
      <c r="A669" t="s">
        <v>701</v>
      </c>
      <c r="B669" s="6">
        <v>45639</v>
      </c>
      <c r="C669" t="s">
        <v>2258</v>
      </c>
      <c r="D669" t="s">
        <v>2270</v>
      </c>
      <c r="E669" t="s">
        <v>8</v>
      </c>
      <c r="F669" t="s">
        <v>9</v>
      </c>
      <c r="G669">
        <v>15412</v>
      </c>
      <c r="H669">
        <v>1225.3399999999999</v>
      </c>
      <c r="I669">
        <v>3</v>
      </c>
      <c r="J669" t="s">
        <v>16</v>
      </c>
      <c r="K669" s="8" t="s">
        <v>36</v>
      </c>
      <c r="L669" s="11">
        <f t="shared" si="52"/>
        <v>7.9505580067479875E-2</v>
      </c>
      <c r="M669" s="16">
        <f t="shared" si="53"/>
        <v>0</v>
      </c>
      <c r="N669" s="16">
        <f t="shared" si="54"/>
        <v>0</v>
      </c>
      <c r="O669" s="7" t="str">
        <f t="shared" si="50"/>
        <v>Dec</v>
      </c>
      <c r="P669" t="str">
        <f t="shared" si="51"/>
        <v>2024</v>
      </c>
    </row>
    <row r="670" spans="1:16" x14ac:dyDescent="0.3">
      <c r="A670" t="s">
        <v>702</v>
      </c>
      <c r="B670" s="6">
        <v>45417</v>
      </c>
      <c r="C670" t="s">
        <v>2257</v>
      </c>
      <c r="D670" t="s">
        <v>2264</v>
      </c>
      <c r="E670" t="s">
        <v>8</v>
      </c>
      <c r="F670" t="s">
        <v>31</v>
      </c>
      <c r="G670">
        <v>4993</v>
      </c>
      <c r="H670">
        <v>546.51</v>
      </c>
      <c r="I670">
        <v>10</v>
      </c>
      <c r="J670" t="s">
        <v>35</v>
      </c>
      <c r="K670" s="8" t="s">
        <v>36</v>
      </c>
      <c r="L670" s="11">
        <f t="shared" si="52"/>
        <v>0.10945523733226517</v>
      </c>
      <c r="M670" s="16">
        <f t="shared" si="53"/>
        <v>0</v>
      </c>
      <c r="N670" s="16">
        <f t="shared" si="54"/>
        <v>0</v>
      </c>
      <c r="O670" s="7" t="str">
        <f t="shared" si="50"/>
        <v>May</v>
      </c>
      <c r="P670" t="str">
        <f t="shared" si="51"/>
        <v>2024</v>
      </c>
    </row>
    <row r="671" spans="1:16" x14ac:dyDescent="0.3">
      <c r="A671" t="s">
        <v>703</v>
      </c>
      <c r="B671" s="6">
        <v>45095</v>
      </c>
      <c r="C671" t="s">
        <v>2257</v>
      </c>
      <c r="D671" t="s">
        <v>2265</v>
      </c>
      <c r="E671" t="s">
        <v>19</v>
      </c>
      <c r="F671" t="s">
        <v>22</v>
      </c>
      <c r="G671">
        <v>25503</v>
      </c>
      <c r="H671">
        <v>2929.78</v>
      </c>
      <c r="I671">
        <v>3</v>
      </c>
      <c r="J671" t="s">
        <v>16</v>
      </c>
      <c r="K671" s="8" t="s">
        <v>17</v>
      </c>
      <c r="L671" s="11">
        <f t="shared" si="52"/>
        <v>0.11487981806062032</v>
      </c>
      <c r="M671" s="16">
        <f t="shared" si="53"/>
        <v>0</v>
      </c>
      <c r="N671" s="16">
        <f t="shared" si="54"/>
        <v>0</v>
      </c>
      <c r="O671" s="7" t="str">
        <f t="shared" si="50"/>
        <v>Jun</v>
      </c>
      <c r="P671" t="str">
        <f t="shared" si="51"/>
        <v>2023</v>
      </c>
    </row>
    <row r="672" spans="1:16" x14ac:dyDescent="0.3">
      <c r="A672" t="s">
        <v>704</v>
      </c>
      <c r="B672" s="6">
        <v>45519</v>
      </c>
      <c r="C672" t="s">
        <v>2255</v>
      </c>
      <c r="D672" t="s">
        <v>2262</v>
      </c>
      <c r="E672" t="s">
        <v>8</v>
      </c>
      <c r="F672" t="s">
        <v>29</v>
      </c>
      <c r="G672">
        <v>47423</v>
      </c>
      <c r="H672">
        <v>7762.26</v>
      </c>
      <c r="I672">
        <v>5</v>
      </c>
      <c r="J672" t="s">
        <v>16</v>
      </c>
      <c r="K672" s="8" t="s">
        <v>11</v>
      </c>
      <c r="L672" s="11">
        <f t="shared" si="52"/>
        <v>0.16368133606056134</v>
      </c>
      <c r="M672" s="16">
        <f t="shared" si="53"/>
        <v>0</v>
      </c>
      <c r="N672" s="16">
        <f t="shared" si="54"/>
        <v>0</v>
      </c>
      <c r="O672" s="7" t="str">
        <f t="shared" si="50"/>
        <v>Aug</v>
      </c>
      <c r="P672" t="str">
        <f t="shared" si="51"/>
        <v>2024</v>
      </c>
    </row>
    <row r="673" spans="1:16" x14ac:dyDescent="0.3">
      <c r="A673" t="s">
        <v>705</v>
      </c>
      <c r="B673" s="6">
        <v>45416</v>
      </c>
      <c r="C673" t="s">
        <v>2259</v>
      </c>
      <c r="D673" t="s">
        <v>2267</v>
      </c>
      <c r="E673" t="s">
        <v>8</v>
      </c>
      <c r="F673" t="s">
        <v>31</v>
      </c>
      <c r="G673">
        <v>5811</v>
      </c>
      <c r="H673">
        <v>-258.89999999999998</v>
      </c>
      <c r="I673">
        <v>4</v>
      </c>
      <c r="J673" t="s">
        <v>10</v>
      </c>
      <c r="K673" s="8" t="s">
        <v>11</v>
      </c>
      <c r="L673" s="11">
        <f t="shared" si="52"/>
        <v>-4.4553433144037168E-2</v>
      </c>
      <c r="M673" s="16">
        <f t="shared" si="53"/>
        <v>0</v>
      </c>
      <c r="N673" s="16">
        <f t="shared" si="54"/>
        <v>1</v>
      </c>
      <c r="O673" s="7" t="str">
        <f t="shared" si="50"/>
        <v>May</v>
      </c>
      <c r="P673" t="str">
        <f t="shared" si="51"/>
        <v>2024</v>
      </c>
    </row>
    <row r="674" spans="1:16" x14ac:dyDescent="0.3">
      <c r="A674" t="s">
        <v>706</v>
      </c>
      <c r="B674" s="6">
        <v>45085</v>
      </c>
      <c r="C674" t="s">
        <v>2255</v>
      </c>
      <c r="D674" t="s">
        <v>2262</v>
      </c>
      <c r="E674" t="s">
        <v>14</v>
      </c>
      <c r="F674" t="s">
        <v>51</v>
      </c>
      <c r="G674">
        <v>47148</v>
      </c>
      <c r="H674">
        <v>14521.74</v>
      </c>
      <c r="I674">
        <v>5</v>
      </c>
      <c r="J674" t="s">
        <v>16</v>
      </c>
      <c r="K674" s="8" t="s">
        <v>17</v>
      </c>
      <c r="L674" s="11">
        <f t="shared" si="52"/>
        <v>0.30800330872995674</v>
      </c>
      <c r="M674" s="16">
        <f t="shared" si="53"/>
        <v>47148</v>
      </c>
      <c r="N674" s="16">
        <f t="shared" si="54"/>
        <v>0</v>
      </c>
      <c r="O674" s="7" t="str">
        <f t="shared" si="50"/>
        <v>Jun</v>
      </c>
      <c r="P674" t="str">
        <f t="shared" si="51"/>
        <v>2023</v>
      </c>
    </row>
    <row r="675" spans="1:16" x14ac:dyDescent="0.3">
      <c r="A675" t="s">
        <v>707</v>
      </c>
      <c r="B675" s="6">
        <v>45080</v>
      </c>
      <c r="C675" t="s">
        <v>2257</v>
      </c>
      <c r="D675" t="s">
        <v>2264</v>
      </c>
      <c r="E675" t="s">
        <v>25</v>
      </c>
      <c r="F675" t="s">
        <v>53</v>
      </c>
      <c r="G675">
        <v>32872</v>
      </c>
      <c r="H675">
        <v>9101.89</v>
      </c>
      <c r="I675">
        <v>3</v>
      </c>
      <c r="J675" t="s">
        <v>16</v>
      </c>
      <c r="K675" s="8" t="s">
        <v>27</v>
      </c>
      <c r="L675" s="11">
        <f t="shared" si="52"/>
        <v>0.27688884156729132</v>
      </c>
      <c r="M675" s="16">
        <f t="shared" si="53"/>
        <v>0</v>
      </c>
      <c r="N675" s="16">
        <f t="shared" si="54"/>
        <v>0</v>
      </c>
      <c r="O675" s="7" t="str">
        <f t="shared" si="50"/>
        <v>Jun</v>
      </c>
      <c r="P675" t="str">
        <f t="shared" si="51"/>
        <v>2023</v>
      </c>
    </row>
    <row r="676" spans="1:16" x14ac:dyDescent="0.3">
      <c r="A676" t="s">
        <v>708</v>
      </c>
      <c r="B676" s="6">
        <v>45111</v>
      </c>
      <c r="C676" t="s">
        <v>2258</v>
      </c>
      <c r="D676" t="s">
        <v>2270</v>
      </c>
      <c r="E676" t="s">
        <v>14</v>
      </c>
      <c r="F676" t="s">
        <v>51</v>
      </c>
      <c r="G676">
        <v>10817</v>
      </c>
      <c r="H676">
        <v>1212.25</v>
      </c>
      <c r="I676">
        <v>6</v>
      </c>
      <c r="J676" t="s">
        <v>16</v>
      </c>
      <c r="K676" s="8" t="s">
        <v>27</v>
      </c>
      <c r="L676" s="11">
        <f t="shared" si="52"/>
        <v>0.11206896551724138</v>
      </c>
      <c r="M676" s="16">
        <f t="shared" si="53"/>
        <v>10817</v>
      </c>
      <c r="N676" s="16">
        <f t="shared" si="54"/>
        <v>0</v>
      </c>
      <c r="O676" s="7" t="str">
        <f t="shared" si="50"/>
        <v>Jul</v>
      </c>
      <c r="P676" t="str">
        <f t="shared" si="51"/>
        <v>2023</v>
      </c>
    </row>
    <row r="677" spans="1:16" x14ac:dyDescent="0.3">
      <c r="A677" t="s">
        <v>709</v>
      </c>
      <c r="B677" s="6">
        <v>45042</v>
      </c>
      <c r="C677" t="s">
        <v>2256</v>
      </c>
      <c r="D677" t="s">
        <v>2268</v>
      </c>
      <c r="E677" t="s">
        <v>19</v>
      </c>
      <c r="F677" t="s">
        <v>22</v>
      </c>
      <c r="G677">
        <v>28440</v>
      </c>
      <c r="H677">
        <v>5599.01</v>
      </c>
      <c r="I677">
        <v>3</v>
      </c>
      <c r="J677" t="s">
        <v>16</v>
      </c>
      <c r="K677" s="8" t="s">
        <v>36</v>
      </c>
      <c r="L677" s="11">
        <f t="shared" si="52"/>
        <v>0.19687095639943741</v>
      </c>
      <c r="M677" s="16">
        <f t="shared" si="53"/>
        <v>0</v>
      </c>
      <c r="N677" s="16">
        <f t="shared" si="54"/>
        <v>0</v>
      </c>
      <c r="O677" s="7" t="str">
        <f t="shared" si="50"/>
        <v>Apr</v>
      </c>
      <c r="P677" t="str">
        <f t="shared" si="51"/>
        <v>2023</v>
      </c>
    </row>
    <row r="678" spans="1:16" x14ac:dyDescent="0.3">
      <c r="A678" t="s">
        <v>710</v>
      </c>
      <c r="B678" s="6">
        <v>45510</v>
      </c>
      <c r="C678" t="s">
        <v>2257</v>
      </c>
      <c r="D678" t="s">
        <v>2265</v>
      </c>
      <c r="E678" t="s">
        <v>8</v>
      </c>
      <c r="F678" t="s">
        <v>31</v>
      </c>
      <c r="G678">
        <v>43543</v>
      </c>
      <c r="H678">
        <v>-8705</v>
      </c>
      <c r="I678">
        <v>7</v>
      </c>
      <c r="J678" t="s">
        <v>16</v>
      </c>
      <c r="K678" s="8" t="s">
        <v>17</v>
      </c>
      <c r="L678" s="11">
        <f t="shared" si="52"/>
        <v>-0.19991732310589533</v>
      </c>
      <c r="M678" s="16">
        <f t="shared" si="53"/>
        <v>0</v>
      </c>
      <c r="N678" s="16">
        <f t="shared" si="54"/>
        <v>1</v>
      </c>
      <c r="O678" s="7" t="str">
        <f t="shared" si="50"/>
        <v>Aug</v>
      </c>
      <c r="P678" t="str">
        <f t="shared" si="51"/>
        <v>2024</v>
      </c>
    </row>
    <row r="679" spans="1:16" x14ac:dyDescent="0.3">
      <c r="A679" t="s">
        <v>711</v>
      </c>
      <c r="B679" s="6">
        <v>45447</v>
      </c>
      <c r="C679" t="s">
        <v>2255</v>
      </c>
      <c r="D679" t="s">
        <v>2262</v>
      </c>
      <c r="E679" t="s">
        <v>19</v>
      </c>
      <c r="F679" t="s">
        <v>34</v>
      </c>
      <c r="G679">
        <v>16140</v>
      </c>
      <c r="H679">
        <v>-1747.16</v>
      </c>
      <c r="I679">
        <v>2</v>
      </c>
      <c r="J679" t="s">
        <v>10</v>
      </c>
      <c r="K679" s="8" t="s">
        <v>11</v>
      </c>
      <c r="L679" s="11">
        <f t="shared" si="52"/>
        <v>-0.10825030978934325</v>
      </c>
      <c r="M679" s="16">
        <f t="shared" si="53"/>
        <v>0</v>
      </c>
      <c r="N679" s="16">
        <f t="shared" si="54"/>
        <v>1</v>
      </c>
      <c r="O679" s="7" t="str">
        <f t="shared" si="50"/>
        <v>Jun</v>
      </c>
      <c r="P679" t="str">
        <f t="shared" si="51"/>
        <v>2024</v>
      </c>
    </row>
    <row r="680" spans="1:16" x14ac:dyDescent="0.3">
      <c r="A680" t="s">
        <v>712</v>
      </c>
      <c r="B680" s="6">
        <v>45053</v>
      </c>
      <c r="C680" t="s">
        <v>2255</v>
      </c>
      <c r="D680" t="s">
        <v>2262</v>
      </c>
      <c r="E680" t="s">
        <v>19</v>
      </c>
      <c r="F680" t="s">
        <v>20</v>
      </c>
      <c r="G680">
        <v>11487</v>
      </c>
      <c r="H680">
        <v>-1456.13</v>
      </c>
      <c r="I680">
        <v>9</v>
      </c>
      <c r="J680" t="s">
        <v>10</v>
      </c>
      <c r="K680" s="8" t="s">
        <v>36</v>
      </c>
      <c r="L680" s="11">
        <f t="shared" si="52"/>
        <v>-0.12676329764081137</v>
      </c>
      <c r="M680" s="16">
        <f t="shared" si="53"/>
        <v>0</v>
      </c>
      <c r="N680" s="16">
        <f t="shared" si="54"/>
        <v>1</v>
      </c>
      <c r="O680" s="7" t="str">
        <f t="shared" si="50"/>
        <v>May</v>
      </c>
      <c r="P680" t="str">
        <f t="shared" si="51"/>
        <v>2023</v>
      </c>
    </row>
    <row r="681" spans="1:16" x14ac:dyDescent="0.3">
      <c r="A681" t="s">
        <v>713</v>
      </c>
      <c r="B681" s="6">
        <v>45558</v>
      </c>
      <c r="C681" t="s">
        <v>2256</v>
      </c>
      <c r="D681" t="s">
        <v>2268</v>
      </c>
      <c r="E681" t="s">
        <v>19</v>
      </c>
      <c r="F681" t="s">
        <v>22</v>
      </c>
      <c r="G681">
        <v>28145</v>
      </c>
      <c r="H681">
        <v>9232.18</v>
      </c>
      <c r="I681">
        <v>2</v>
      </c>
      <c r="J681" t="s">
        <v>16</v>
      </c>
      <c r="K681" s="8" t="s">
        <v>17</v>
      </c>
      <c r="L681" s="11">
        <f t="shared" si="52"/>
        <v>0.32802202877953457</v>
      </c>
      <c r="M681" s="16">
        <f t="shared" si="53"/>
        <v>0</v>
      </c>
      <c r="N681" s="16">
        <f t="shared" si="54"/>
        <v>0</v>
      </c>
      <c r="O681" s="7" t="str">
        <f t="shared" si="50"/>
        <v>Sep</v>
      </c>
      <c r="P681" t="str">
        <f t="shared" si="51"/>
        <v>2024</v>
      </c>
    </row>
    <row r="682" spans="1:16" x14ac:dyDescent="0.3">
      <c r="A682" t="s">
        <v>714</v>
      </c>
      <c r="B682" s="6">
        <v>45592</v>
      </c>
      <c r="C682" t="s">
        <v>2257</v>
      </c>
      <c r="D682" t="s">
        <v>2264</v>
      </c>
      <c r="E682" t="s">
        <v>25</v>
      </c>
      <c r="F682" t="s">
        <v>26</v>
      </c>
      <c r="G682">
        <v>49021</v>
      </c>
      <c r="H682">
        <v>-2485.44</v>
      </c>
      <c r="I682">
        <v>8</v>
      </c>
      <c r="J682" t="s">
        <v>35</v>
      </c>
      <c r="K682" s="8" t="s">
        <v>36</v>
      </c>
      <c r="L682" s="11">
        <f t="shared" si="52"/>
        <v>-5.0701536076375432E-2</v>
      </c>
      <c r="M682" s="16">
        <f t="shared" si="53"/>
        <v>0</v>
      </c>
      <c r="N682" s="16">
        <f t="shared" si="54"/>
        <v>1</v>
      </c>
      <c r="O682" s="7" t="str">
        <f t="shared" si="50"/>
        <v>Oct</v>
      </c>
      <c r="P682" t="str">
        <f t="shared" si="51"/>
        <v>2024</v>
      </c>
    </row>
    <row r="683" spans="1:16" x14ac:dyDescent="0.3">
      <c r="A683" t="s">
        <v>715</v>
      </c>
      <c r="B683" s="6">
        <v>45527</v>
      </c>
      <c r="C683" t="s">
        <v>2258</v>
      </c>
      <c r="D683" t="s">
        <v>2270</v>
      </c>
      <c r="E683" t="s">
        <v>14</v>
      </c>
      <c r="F683" t="s">
        <v>51</v>
      </c>
      <c r="G683">
        <v>37831</v>
      </c>
      <c r="H683">
        <v>10973.83</v>
      </c>
      <c r="I683">
        <v>6</v>
      </c>
      <c r="J683" t="s">
        <v>35</v>
      </c>
      <c r="K683" s="8" t="s">
        <v>36</v>
      </c>
      <c r="L683" s="11">
        <f t="shared" si="52"/>
        <v>0.29007507070920674</v>
      </c>
      <c r="M683" s="16">
        <f t="shared" si="53"/>
        <v>37831</v>
      </c>
      <c r="N683" s="16">
        <f t="shared" si="54"/>
        <v>0</v>
      </c>
      <c r="O683" s="7" t="str">
        <f t="shared" si="50"/>
        <v>Aug</v>
      </c>
      <c r="P683" t="str">
        <f t="shared" si="51"/>
        <v>2024</v>
      </c>
    </row>
    <row r="684" spans="1:16" x14ac:dyDescent="0.3">
      <c r="A684" t="s">
        <v>716</v>
      </c>
      <c r="B684" s="6">
        <v>45457</v>
      </c>
      <c r="C684" t="s">
        <v>2257</v>
      </c>
      <c r="D684" t="s">
        <v>2265</v>
      </c>
      <c r="E684" t="s">
        <v>14</v>
      </c>
      <c r="F684" t="s">
        <v>51</v>
      </c>
      <c r="G684">
        <v>26111</v>
      </c>
      <c r="H684">
        <v>5253.38</v>
      </c>
      <c r="I684">
        <v>1</v>
      </c>
      <c r="J684" t="s">
        <v>10</v>
      </c>
      <c r="K684" s="8" t="s">
        <v>11</v>
      </c>
      <c r="L684" s="11">
        <f t="shared" si="52"/>
        <v>0.20119413274099038</v>
      </c>
      <c r="M684" s="16">
        <f t="shared" si="53"/>
        <v>26111</v>
      </c>
      <c r="N684" s="16">
        <f t="shared" si="54"/>
        <v>0</v>
      </c>
      <c r="O684" s="7" t="str">
        <f t="shared" si="50"/>
        <v>Jun</v>
      </c>
      <c r="P684" t="str">
        <f t="shared" si="51"/>
        <v>2024</v>
      </c>
    </row>
    <row r="685" spans="1:16" x14ac:dyDescent="0.3">
      <c r="A685" t="s">
        <v>717</v>
      </c>
      <c r="B685" s="6">
        <v>45102</v>
      </c>
      <c r="C685" t="s">
        <v>2258</v>
      </c>
      <c r="D685" t="s">
        <v>2271</v>
      </c>
      <c r="E685" t="s">
        <v>25</v>
      </c>
      <c r="F685" t="s">
        <v>46</v>
      </c>
      <c r="G685">
        <v>27420</v>
      </c>
      <c r="H685">
        <v>-5291.15</v>
      </c>
      <c r="I685">
        <v>10</v>
      </c>
      <c r="J685" t="s">
        <v>35</v>
      </c>
      <c r="K685" s="8" t="s">
        <v>11</v>
      </c>
      <c r="L685" s="11">
        <f t="shared" si="52"/>
        <v>-0.19296681254558715</v>
      </c>
      <c r="M685" s="16">
        <f t="shared" si="53"/>
        <v>0</v>
      </c>
      <c r="N685" s="16">
        <f t="shared" si="54"/>
        <v>1</v>
      </c>
      <c r="O685" s="7" t="str">
        <f t="shared" si="50"/>
        <v>Jun</v>
      </c>
      <c r="P685" t="str">
        <f t="shared" si="51"/>
        <v>2023</v>
      </c>
    </row>
    <row r="686" spans="1:16" x14ac:dyDescent="0.3">
      <c r="A686" t="s">
        <v>718</v>
      </c>
      <c r="B686" s="6">
        <v>45141</v>
      </c>
      <c r="C686" t="s">
        <v>2259</v>
      </c>
      <c r="D686" t="s">
        <v>2266</v>
      </c>
      <c r="E686" t="s">
        <v>19</v>
      </c>
      <c r="F686" t="s">
        <v>22</v>
      </c>
      <c r="G686">
        <v>6082</v>
      </c>
      <c r="H686">
        <v>874.49</v>
      </c>
      <c r="I686">
        <v>9</v>
      </c>
      <c r="J686" t="s">
        <v>16</v>
      </c>
      <c r="K686" s="8" t="s">
        <v>17</v>
      </c>
      <c r="L686" s="11">
        <f t="shared" si="52"/>
        <v>0.14378329496876027</v>
      </c>
      <c r="M686" s="16">
        <f t="shared" si="53"/>
        <v>0</v>
      </c>
      <c r="N686" s="16">
        <f t="shared" si="54"/>
        <v>0</v>
      </c>
      <c r="O686" s="7" t="str">
        <f t="shared" si="50"/>
        <v>Aug</v>
      </c>
      <c r="P686" t="str">
        <f t="shared" si="51"/>
        <v>2023</v>
      </c>
    </row>
    <row r="687" spans="1:16" x14ac:dyDescent="0.3">
      <c r="A687" t="s">
        <v>719</v>
      </c>
      <c r="B687" s="6">
        <v>45418</v>
      </c>
      <c r="C687" t="s">
        <v>2259</v>
      </c>
      <c r="D687" t="s">
        <v>2266</v>
      </c>
      <c r="E687" t="s">
        <v>19</v>
      </c>
      <c r="F687" t="s">
        <v>22</v>
      </c>
      <c r="G687">
        <v>29414</v>
      </c>
      <c r="H687">
        <v>8040.39</v>
      </c>
      <c r="I687">
        <v>10</v>
      </c>
      <c r="J687" t="s">
        <v>35</v>
      </c>
      <c r="K687" s="8" t="s">
        <v>36</v>
      </c>
      <c r="L687" s="11">
        <f t="shared" si="52"/>
        <v>0.27335248521112399</v>
      </c>
      <c r="M687" s="16">
        <f t="shared" si="53"/>
        <v>0</v>
      </c>
      <c r="N687" s="16">
        <f t="shared" si="54"/>
        <v>0</v>
      </c>
      <c r="O687" s="7" t="str">
        <f t="shared" si="50"/>
        <v>May</v>
      </c>
      <c r="P687" t="str">
        <f t="shared" si="51"/>
        <v>2024</v>
      </c>
    </row>
    <row r="688" spans="1:16" x14ac:dyDescent="0.3">
      <c r="A688" t="s">
        <v>720</v>
      </c>
      <c r="B688" s="6">
        <v>45473</v>
      </c>
      <c r="C688" t="s">
        <v>2256</v>
      </c>
      <c r="D688" t="s">
        <v>2269</v>
      </c>
      <c r="E688" t="s">
        <v>25</v>
      </c>
      <c r="F688" t="s">
        <v>46</v>
      </c>
      <c r="G688">
        <v>46382</v>
      </c>
      <c r="H688">
        <v>15143.19</v>
      </c>
      <c r="I688">
        <v>3</v>
      </c>
      <c r="J688" t="s">
        <v>16</v>
      </c>
      <c r="K688" s="8" t="s">
        <v>11</v>
      </c>
      <c r="L688" s="11">
        <f t="shared" si="52"/>
        <v>0.32648850847311456</v>
      </c>
      <c r="M688" s="16">
        <f t="shared" si="53"/>
        <v>0</v>
      </c>
      <c r="N688" s="16">
        <f t="shared" si="54"/>
        <v>0</v>
      </c>
      <c r="O688" s="7" t="str">
        <f t="shared" si="50"/>
        <v>Jun</v>
      </c>
      <c r="P688" t="str">
        <f t="shared" si="51"/>
        <v>2024</v>
      </c>
    </row>
    <row r="689" spans="1:16" x14ac:dyDescent="0.3">
      <c r="A689" t="s">
        <v>721</v>
      </c>
      <c r="B689" s="6">
        <v>45627</v>
      </c>
      <c r="C689" t="s">
        <v>2257</v>
      </c>
      <c r="D689" t="s">
        <v>2264</v>
      </c>
      <c r="E689" t="s">
        <v>8</v>
      </c>
      <c r="F689" t="s">
        <v>9</v>
      </c>
      <c r="G689">
        <v>43558</v>
      </c>
      <c r="H689">
        <v>-8500.31</v>
      </c>
      <c r="I689">
        <v>8</v>
      </c>
      <c r="J689" t="s">
        <v>10</v>
      </c>
      <c r="K689" s="8" t="s">
        <v>17</v>
      </c>
      <c r="L689" s="11">
        <f t="shared" si="52"/>
        <v>-0.19514922631893106</v>
      </c>
      <c r="M689" s="16">
        <f t="shared" si="53"/>
        <v>0</v>
      </c>
      <c r="N689" s="16">
        <f t="shared" si="54"/>
        <v>1</v>
      </c>
      <c r="O689" s="7" t="str">
        <f t="shared" si="50"/>
        <v>Dec</v>
      </c>
      <c r="P689" t="str">
        <f t="shared" si="51"/>
        <v>2024</v>
      </c>
    </row>
    <row r="690" spans="1:16" x14ac:dyDescent="0.3">
      <c r="A690" t="s">
        <v>722</v>
      </c>
      <c r="B690" s="6">
        <v>45293</v>
      </c>
      <c r="C690" t="s">
        <v>2255</v>
      </c>
      <c r="D690" t="s">
        <v>2262</v>
      </c>
      <c r="E690" t="s">
        <v>8</v>
      </c>
      <c r="F690" t="s">
        <v>29</v>
      </c>
      <c r="G690">
        <v>17164</v>
      </c>
      <c r="H690">
        <v>-1980.32</v>
      </c>
      <c r="I690">
        <v>9</v>
      </c>
      <c r="J690" t="s">
        <v>35</v>
      </c>
      <c r="K690" s="8" t="s">
        <v>27</v>
      </c>
      <c r="L690" s="11">
        <f t="shared" si="52"/>
        <v>-0.11537636914472151</v>
      </c>
      <c r="M690" s="16">
        <f t="shared" si="53"/>
        <v>0</v>
      </c>
      <c r="N690" s="16">
        <f t="shared" si="54"/>
        <v>1</v>
      </c>
      <c r="O690" s="7" t="str">
        <f t="shared" si="50"/>
        <v>Jan</v>
      </c>
      <c r="P690" t="str">
        <f t="shared" si="51"/>
        <v>2024</v>
      </c>
    </row>
    <row r="691" spans="1:16" x14ac:dyDescent="0.3">
      <c r="A691" t="s">
        <v>723</v>
      </c>
      <c r="B691" s="6">
        <v>45185</v>
      </c>
      <c r="C691" t="s">
        <v>2259</v>
      </c>
      <c r="D691" t="s">
        <v>2266</v>
      </c>
      <c r="E691" t="s">
        <v>25</v>
      </c>
      <c r="F691" t="s">
        <v>53</v>
      </c>
      <c r="G691">
        <v>12201</v>
      </c>
      <c r="H691">
        <v>-2260.0500000000002</v>
      </c>
      <c r="I691">
        <v>7</v>
      </c>
      <c r="J691" t="s">
        <v>35</v>
      </c>
      <c r="K691" s="8" t="s">
        <v>27</v>
      </c>
      <c r="L691" s="11">
        <f t="shared" si="52"/>
        <v>-0.1852348168182936</v>
      </c>
      <c r="M691" s="16">
        <f t="shared" si="53"/>
        <v>0</v>
      </c>
      <c r="N691" s="16">
        <f t="shared" si="54"/>
        <v>1</v>
      </c>
      <c r="O691" s="7" t="str">
        <f t="shared" si="50"/>
        <v>Sep</v>
      </c>
      <c r="P691" t="str">
        <f t="shared" si="51"/>
        <v>2023</v>
      </c>
    </row>
    <row r="692" spans="1:16" x14ac:dyDescent="0.3">
      <c r="A692" t="s">
        <v>724</v>
      </c>
      <c r="B692" s="6">
        <v>45443</v>
      </c>
      <c r="C692" t="s">
        <v>2256</v>
      </c>
      <c r="D692" t="s">
        <v>2269</v>
      </c>
      <c r="E692" t="s">
        <v>14</v>
      </c>
      <c r="F692" t="s">
        <v>51</v>
      </c>
      <c r="G692">
        <v>6972</v>
      </c>
      <c r="H692">
        <v>1737.73</v>
      </c>
      <c r="I692">
        <v>3</v>
      </c>
      <c r="J692" t="s">
        <v>16</v>
      </c>
      <c r="K692" s="8" t="s">
        <v>11</v>
      </c>
      <c r="L692" s="11">
        <f t="shared" si="52"/>
        <v>0.24924411933448079</v>
      </c>
      <c r="M692" s="16">
        <f t="shared" si="53"/>
        <v>6972</v>
      </c>
      <c r="N692" s="16">
        <f t="shared" si="54"/>
        <v>0</v>
      </c>
      <c r="O692" s="7" t="str">
        <f t="shared" si="50"/>
        <v>May</v>
      </c>
      <c r="P692" t="str">
        <f t="shared" si="51"/>
        <v>2024</v>
      </c>
    </row>
    <row r="693" spans="1:16" x14ac:dyDescent="0.3">
      <c r="A693" t="s">
        <v>725</v>
      </c>
      <c r="B693" s="6">
        <v>45305</v>
      </c>
      <c r="C693" t="s">
        <v>2258</v>
      </c>
      <c r="D693" t="s">
        <v>2271</v>
      </c>
      <c r="E693" t="s">
        <v>19</v>
      </c>
      <c r="F693" t="s">
        <v>34</v>
      </c>
      <c r="G693">
        <v>48027</v>
      </c>
      <c r="H693">
        <v>14598.3</v>
      </c>
      <c r="I693">
        <v>2</v>
      </c>
      <c r="J693" t="s">
        <v>10</v>
      </c>
      <c r="K693" s="8" t="s">
        <v>27</v>
      </c>
      <c r="L693" s="11">
        <f t="shared" si="52"/>
        <v>0.30396027234680489</v>
      </c>
      <c r="M693" s="16">
        <f t="shared" si="53"/>
        <v>0</v>
      </c>
      <c r="N693" s="16">
        <f t="shared" si="54"/>
        <v>0</v>
      </c>
      <c r="O693" s="7" t="str">
        <f t="shared" si="50"/>
        <v>Jan</v>
      </c>
      <c r="P693" t="str">
        <f t="shared" si="51"/>
        <v>2024</v>
      </c>
    </row>
    <row r="694" spans="1:16" x14ac:dyDescent="0.3">
      <c r="A694" t="s">
        <v>726</v>
      </c>
      <c r="B694" s="6">
        <v>45574</v>
      </c>
      <c r="C694" t="s">
        <v>2257</v>
      </c>
      <c r="D694" t="s">
        <v>2265</v>
      </c>
      <c r="E694" t="s">
        <v>8</v>
      </c>
      <c r="F694" t="s">
        <v>9</v>
      </c>
      <c r="G694">
        <v>2784</v>
      </c>
      <c r="H694">
        <v>-370.48</v>
      </c>
      <c r="I694">
        <v>8</v>
      </c>
      <c r="J694" t="s">
        <v>16</v>
      </c>
      <c r="K694" s="8" t="s">
        <v>36</v>
      </c>
      <c r="L694" s="11">
        <f t="shared" si="52"/>
        <v>-0.13307471264367818</v>
      </c>
      <c r="M694" s="16">
        <f t="shared" si="53"/>
        <v>0</v>
      </c>
      <c r="N694" s="16">
        <f t="shared" si="54"/>
        <v>1</v>
      </c>
      <c r="O694" s="7" t="str">
        <f t="shared" si="50"/>
        <v>Oct</v>
      </c>
      <c r="P694" t="str">
        <f t="shared" si="51"/>
        <v>2024</v>
      </c>
    </row>
    <row r="695" spans="1:16" x14ac:dyDescent="0.3">
      <c r="A695" t="s">
        <v>727</v>
      </c>
      <c r="B695" s="6">
        <v>45308</v>
      </c>
      <c r="C695" t="s">
        <v>2255</v>
      </c>
      <c r="D695" t="s">
        <v>2262</v>
      </c>
      <c r="E695" t="s">
        <v>14</v>
      </c>
      <c r="F695" t="s">
        <v>38</v>
      </c>
      <c r="G695">
        <v>7519</v>
      </c>
      <c r="H695">
        <v>2602.0700000000002</v>
      </c>
      <c r="I695">
        <v>1</v>
      </c>
      <c r="J695" t="s">
        <v>16</v>
      </c>
      <c r="K695" s="8" t="s">
        <v>17</v>
      </c>
      <c r="L695" s="11">
        <f t="shared" si="52"/>
        <v>0.34606596621891211</v>
      </c>
      <c r="M695" s="16">
        <f t="shared" si="53"/>
        <v>7519</v>
      </c>
      <c r="N695" s="16">
        <f t="shared" si="54"/>
        <v>0</v>
      </c>
      <c r="O695" s="7" t="str">
        <f t="shared" si="50"/>
        <v>Jan</v>
      </c>
      <c r="P695" t="str">
        <f t="shared" si="51"/>
        <v>2024</v>
      </c>
    </row>
    <row r="696" spans="1:16" x14ac:dyDescent="0.3">
      <c r="A696" t="s">
        <v>728</v>
      </c>
      <c r="B696" s="6">
        <v>45653</v>
      </c>
      <c r="C696" t="s">
        <v>2257</v>
      </c>
      <c r="D696" t="s">
        <v>2265</v>
      </c>
      <c r="E696" t="s">
        <v>14</v>
      </c>
      <c r="F696" t="s">
        <v>38</v>
      </c>
      <c r="G696">
        <v>15621</v>
      </c>
      <c r="H696">
        <v>4077.66</v>
      </c>
      <c r="I696">
        <v>4</v>
      </c>
      <c r="J696" t="s">
        <v>16</v>
      </c>
      <c r="K696" s="8" t="s">
        <v>11</v>
      </c>
      <c r="L696" s="11">
        <f t="shared" si="52"/>
        <v>0.2610370654887651</v>
      </c>
      <c r="M696" s="16">
        <f t="shared" si="53"/>
        <v>15621</v>
      </c>
      <c r="N696" s="16">
        <f t="shared" si="54"/>
        <v>0</v>
      </c>
      <c r="O696" s="7" t="str">
        <f t="shared" si="50"/>
        <v>Dec</v>
      </c>
      <c r="P696" t="str">
        <f t="shared" si="51"/>
        <v>2024</v>
      </c>
    </row>
    <row r="697" spans="1:16" x14ac:dyDescent="0.3">
      <c r="A697" t="s">
        <v>729</v>
      </c>
      <c r="B697" s="6">
        <v>45372</v>
      </c>
      <c r="C697" t="s">
        <v>2256</v>
      </c>
      <c r="D697" t="s">
        <v>2268</v>
      </c>
      <c r="E697" t="s">
        <v>25</v>
      </c>
      <c r="F697" t="s">
        <v>53</v>
      </c>
      <c r="G697">
        <v>42556</v>
      </c>
      <c r="H697">
        <v>3048.85</v>
      </c>
      <c r="I697">
        <v>6</v>
      </c>
      <c r="J697" t="s">
        <v>35</v>
      </c>
      <c r="K697" s="8" t="s">
        <v>27</v>
      </c>
      <c r="L697" s="11">
        <f t="shared" si="52"/>
        <v>7.1643246545727984E-2</v>
      </c>
      <c r="M697" s="16">
        <f t="shared" si="53"/>
        <v>0</v>
      </c>
      <c r="N697" s="16">
        <f t="shared" si="54"/>
        <v>0</v>
      </c>
      <c r="O697" s="7" t="str">
        <f t="shared" si="50"/>
        <v>Mar</v>
      </c>
      <c r="P697" t="str">
        <f t="shared" si="51"/>
        <v>2024</v>
      </c>
    </row>
    <row r="698" spans="1:16" x14ac:dyDescent="0.3">
      <c r="A698" t="s">
        <v>730</v>
      </c>
      <c r="B698" s="6">
        <v>45039</v>
      </c>
      <c r="C698" t="s">
        <v>2255</v>
      </c>
      <c r="D698" t="s">
        <v>2262</v>
      </c>
      <c r="E698" t="s">
        <v>14</v>
      </c>
      <c r="F698" t="s">
        <v>51</v>
      </c>
      <c r="G698">
        <v>28017</v>
      </c>
      <c r="H698">
        <v>-5285.38</v>
      </c>
      <c r="I698">
        <v>6</v>
      </c>
      <c r="J698" t="s">
        <v>35</v>
      </c>
      <c r="K698" s="8" t="s">
        <v>36</v>
      </c>
      <c r="L698" s="11">
        <f t="shared" si="52"/>
        <v>-0.1886490345147589</v>
      </c>
      <c r="M698" s="16">
        <f t="shared" si="53"/>
        <v>28017</v>
      </c>
      <c r="N698" s="16">
        <f t="shared" si="54"/>
        <v>1</v>
      </c>
      <c r="O698" s="7" t="str">
        <f t="shared" si="50"/>
        <v>Apr</v>
      </c>
      <c r="P698" t="str">
        <f t="shared" si="51"/>
        <v>2023</v>
      </c>
    </row>
    <row r="699" spans="1:16" x14ac:dyDescent="0.3">
      <c r="A699" t="s">
        <v>731</v>
      </c>
      <c r="B699" s="6">
        <v>45035</v>
      </c>
      <c r="C699" t="s">
        <v>2259</v>
      </c>
      <c r="D699" t="s">
        <v>2267</v>
      </c>
      <c r="E699" t="s">
        <v>19</v>
      </c>
      <c r="F699" t="s">
        <v>22</v>
      </c>
      <c r="G699">
        <v>2945</v>
      </c>
      <c r="H699">
        <v>-354.82</v>
      </c>
      <c r="I699">
        <v>6</v>
      </c>
      <c r="J699" t="s">
        <v>35</v>
      </c>
      <c r="K699" s="8" t="s">
        <v>17</v>
      </c>
      <c r="L699" s="11">
        <f t="shared" si="52"/>
        <v>-0.12048217317487267</v>
      </c>
      <c r="M699" s="16">
        <f t="shared" si="53"/>
        <v>0</v>
      </c>
      <c r="N699" s="16">
        <f t="shared" si="54"/>
        <v>1</v>
      </c>
      <c r="O699" s="7" t="str">
        <f t="shared" si="50"/>
        <v>Apr</v>
      </c>
      <c r="P699" t="str">
        <f t="shared" si="51"/>
        <v>2023</v>
      </c>
    </row>
    <row r="700" spans="1:16" x14ac:dyDescent="0.3">
      <c r="A700" t="s">
        <v>732</v>
      </c>
      <c r="B700" s="6">
        <v>45325</v>
      </c>
      <c r="C700" t="s">
        <v>2258</v>
      </c>
      <c r="D700" t="s">
        <v>2270</v>
      </c>
      <c r="E700" t="s">
        <v>14</v>
      </c>
      <c r="F700" t="s">
        <v>38</v>
      </c>
      <c r="G700">
        <v>6419</v>
      </c>
      <c r="H700">
        <v>-371.6</v>
      </c>
      <c r="I700">
        <v>2</v>
      </c>
      <c r="J700" t="s">
        <v>16</v>
      </c>
      <c r="K700" s="8" t="s">
        <v>27</v>
      </c>
      <c r="L700" s="11">
        <f t="shared" si="52"/>
        <v>-5.7890637170898894E-2</v>
      </c>
      <c r="M700" s="16">
        <f t="shared" si="53"/>
        <v>6419</v>
      </c>
      <c r="N700" s="16">
        <f t="shared" si="54"/>
        <v>1</v>
      </c>
      <c r="O700" s="7" t="str">
        <f t="shared" si="50"/>
        <v>Feb</v>
      </c>
      <c r="P700" t="str">
        <f t="shared" si="51"/>
        <v>2024</v>
      </c>
    </row>
    <row r="701" spans="1:16" x14ac:dyDescent="0.3">
      <c r="A701" t="s">
        <v>733</v>
      </c>
      <c r="B701" s="6">
        <v>45451</v>
      </c>
      <c r="C701" t="s">
        <v>2257</v>
      </c>
      <c r="D701" t="s">
        <v>2264</v>
      </c>
      <c r="E701" t="s">
        <v>14</v>
      </c>
      <c r="F701" t="s">
        <v>51</v>
      </c>
      <c r="G701">
        <v>49251</v>
      </c>
      <c r="H701">
        <v>10536.17</v>
      </c>
      <c r="I701">
        <v>5</v>
      </c>
      <c r="J701" t="s">
        <v>16</v>
      </c>
      <c r="K701" s="8" t="s">
        <v>11</v>
      </c>
      <c r="L701" s="11">
        <f t="shared" si="52"/>
        <v>0.21392804207021177</v>
      </c>
      <c r="M701" s="16">
        <f t="shared" si="53"/>
        <v>49251</v>
      </c>
      <c r="N701" s="16">
        <f t="shared" si="54"/>
        <v>0</v>
      </c>
      <c r="O701" s="7" t="str">
        <f t="shared" si="50"/>
        <v>Jun</v>
      </c>
      <c r="P701" t="str">
        <f t="shared" si="51"/>
        <v>2024</v>
      </c>
    </row>
    <row r="702" spans="1:16" x14ac:dyDescent="0.3">
      <c r="A702" t="s">
        <v>734</v>
      </c>
      <c r="B702" s="6">
        <v>44969</v>
      </c>
      <c r="C702" t="s">
        <v>2255</v>
      </c>
      <c r="D702" t="s">
        <v>2262</v>
      </c>
      <c r="E702" t="s">
        <v>8</v>
      </c>
      <c r="F702" t="s">
        <v>9</v>
      </c>
      <c r="G702">
        <v>22494</v>
      </c>
      <c r="H702">
        <v>-2688.21</v>
      </c>
      <c r="I702">
        <v>8</v>
      </c>
      <c r="J702" t="s">
        <v>10</v>
      </c>
      <c r="K702" s="8" t="s">
        <v>11</v>
      </c>
      <c r="L702" s="11">
        <f t="shared" si="52"/>
        <v>-0.11950786876500401</v>
      </c>
      <c r="M702" s="16">
        <f t="shared" si="53"/>
        <v>0</v>
      </c>
      <c r="N702" s="16">
        <f t="shared" si="54"/>
        <v>1</v>
      </c>
      <c r="O702" s="7" t="str">
        <f t="shared" si="50"/>
        <v>Feb</v>
      </c>
      <c r="P702" t="str">
        <f t="shared" si="51"/>
        <v>2023</v>
      </c>
    </row>
    <row r="703" spans="1:16" x14ac:dyDescent="0.3">
      <c r="A703" t="s">
        <v>735</v>
      </c>
      <c r="B703" s="6">
        <v>44950</v>
      </c>
      <c r="C703" t="s">
        <v>2255</v>
      </c>
      <c r="D703" t="s">
        <v>2262</v>
      </c>
      <c r="E703" t="s">
        <v>14</v>
      </c>
      <c r="F703" t="s">
        <v>51</v>
      </c>
      <c r="G703">
        <v>44204</v>
      </c>
      <c r="H703">
        <v>9480.7999999999993</v>
      </c>
      <c r="I703">
        <v>9</v>
      </c>
      <c r="J703" t="s">
        <v>10</v>
      </c>
      <c r="K703" s="8" t="s">
        <v>27</v>
      </c>
      <c r="L703" s="11">
        <f t="shared" si="52"/>
        <v>0.21447832775314449</v>
      </c>
      <c r="M703" s="16">
        <f t="shared" si="53"/>
        <v>44204</v>
      </c>
      <c r="N703" s="16">
        <f t="shared" si="54"/>
        <v>0</v>
      </c>
      <c r="O703" s="7" t="str">
        <f t="shared" si="50"/>
        <v>Jan</v>
      </c>
      <c r="P703" t="str">
        <f t="shared" si="51"/>
        <v>2023</v>
      </c>
    </row>
    <row r="704" spans="1:16" x14ac:dyDescent="0.3">
      <c r="A704" t="s">
        <v>736</v>
      </c>
      <c r="B704" s="6">
        <v>45195</v>
      </c>
      <c r="C704" t="s">
        <v>2258</v>
      </c>
      <c r="D704" t="s">
        <v>2270</v>
      </c>
      <c r="E704" t="s">
        <v>14</v>
      </c>
      <c r="F704" t="s">
        <v>15</v>
      </c>
      <c r="G704">
        <v>25437</v>
      </c>
      <c r="H704">
        <v>8760.07</v>
      </c>
      <c r="I704">
        <v>2</v>
      </c>
      <c r="J704" t="s">
        <v>16</v>
      </c>
      <c r="K704" s="8" t="s">
        <v>11</v>
      </c>
      <c r="L704" s="11">
        <f t="shared" si="52"/>
        <v>0.34438298541494672</v>
      </c>
      <c r="M704" s="16">
        <f t="shared" si="53"/>
        <v>25437</v>
      </c>
      <c r="N704" s="16">
        <f t="shared" si="54"/>
        <v>0</v>
      </c>
      <c r="O704" s="7" t="str">
        <f t="shared" si="50"/>
        <v>Sep</v>
      </c>
      <c r="P704" t="str">
        <f t="shared" si="51"/>
        <v>2023</v>
      </c>
    </row>
    <row r="705" spans="1:16" x14ac:dyDescent="0.3">
      <c r="A705" t="s">
        <v>737</v>
      </c>
      <c r="B705" s="6">
        <v>45361</v>
      </c>
      <c r="C705" t="s">
        <v>2255</v>
      </c>
      <c r="D705" t="s">
        <v>2262</v>
      </c>
      <c r="E705" t="s">
        <v>8</v>
      </c>
      <c r="F705" t="s">
        <v>29</v>
      </c>
      <c r="G705">
        <v>3206</v>
      </c>
      <c r="H705">
        <v>354.99</v>
      </c>
      <c r="I705">
        <v>1</v>
      </c>
      <c r="J705" t="s">
        <v>16</v>
      </c>
      <c r="K705" s="8" t="s">
        <v>17</v>
      </c>
      <c r="L705" s="11">
        <f t="shared" si="52"/>
        <v>0.11072676232064879</v>
      </c>
      <c r="M705" s="16">
        <f t="shared" si="53"/>
        <v>0</v>
      </c>
      <c r="N705" s="16">
        <f t="shared" si="54"/>
        <v>0</v>
      </c>
      <c r="O705" s="7" t="str">
        <f t="shared" si="50"/>
        <v>Mar</v>
      </c>
      <c r="P705" t="str">
        <f t="shared" si="51"/>
        <v>2024</v>
      </c>
    </row>
    <row r="706" spans="1:16" x14ac:dyDescent="0.3">
      <c r="A706" t="s">
        <v>738</v>
      </c>
      <c r="B706" s="6">
        <v>45120</v>
      </c>
      <c r="C706" t="s">
        <v>2257</v>
      </c>
      <c r="D706" t="s">
        <v>2264</v>
      </c>
      <c r="E706" t="s">
        <v>25</v>
      </c>
      <c r="F706" t="s">
        <v>53</v>
      </c>
      <c r="G706">
        <v>20672</v>
      </c>
      <c r="H706">
        <v>807.11</v>
      </c>
      <c r="I706">
        <v>9</v>
      </c>
      <c r="J706" t="s">
        <v>35</v>
      </c>
      <c r="K706" s="8" t="s">
        <v>11</v>
      </c>
      <c r="L706" s="11">
        <f t="shared" si="52"/>
        <v>3.9043633900928791E-2</v>
      </c>
      <c r="M706" s="16">
        <f t="shared" si="53"/>
        <v>0</v>
      </c>
      <c r="N706" s="16">
        <f t="shared" si="54"/>
        <v>0</v>
      </c>
      <c r="O706" s="7" t="str">
        <f t="shared" ref="O706:O769" si="55">TEXT(B706,"MMM")</f>
        <v>Jul</v>
      </c>
      <c r="P706" t="str">
        <f t="shared" ref="P706:P769" si="56">TEXT(B706,"YYYY")</f>
        <v>2023</v>
      </c>
    </row>
    <row r="707" spans="1:16" x14ac:dyDescent="0.3">
      <c r="A707" t="s">
        <v>739</v>
      </c>
      <c r="B707" s="6">
        <v>45149</v>
      </c>
      <c r="C707" t="s">
        <v>2258</v>
      </c>
      <c r="D707" t="s">
        <v>2271</v>
      </c>
      <c r="E707" t="s">
        <v>25</v>
      </c>
      <c r="F707" t="s">
        <v>46</v>
      </c>
      <c r="G707">
        <v>49401</v>
      </c>
      <c r="H707">
        <v>13994.58</v>
      </c>
      <c r="I707">
        <v>1</v>
      </c>
      <c r="J707" t="s">
        <v>35</v>
      </c>
      <c r="K707" s="8" t="s">
        <v>17</v>
      </c>
      <c r="L707" s="11">
        <f t="shared" ref="L707:L770" si="57">H707/G707</f>
        <v>0.28328535859597986</v>
      </c>
      <c r="M707" s="16">
        <f t="shared" ref="M707:M770" si="58">IF(E707="Clothing",G707,0)</f>
        <v>0</v>
      </c>
      <c r="N707" s="16">
        <f t="shared" ref="N707:N770" si="59">IF(H707&lt;0,1,0)</f>
        <v>0</v>
      </c>
      <c r="O707" s="7" t="str">
        <f t="shared" si="55"/>
        <v>Aug</v>
      </c>
      <c r="P707" t="str">
        <f t="shared" si="56"/>
        <v>2023</v>
      </c>
    </row>
    <row r="708" spans="1:16" x14ac:dyDescent="0.3">
      <c r="A708" t="s">
        <v>740</v>
      </c>
      <c r="B708" s="6">
        <v>45482</v>
      </c>
      <c r="C708" t="s">
        <v>2258</v>
      </c>
      <c r="D708" t="s">
        <v>2271</v>
      </c>
      <c r="E708" t="s">
        <v>25</v>
      </c>
      <c r="F708" t="s">
        <v>26</v>
      </c>
      <c r="G708">
        <v>23319</v>
      </c>
      <c r="H708">
        <v>4517.26</v>
      </c>
      <c r="I708">
        <v>1</v>
      </c>
      <c r="J708" t="s">
        <v>35</v>
      </c>
      <c r="K708" s="8" t="s">
        <v>36</v>
      </c>
      <c r="L708" s="11">
        <f t="shared" si="57"/>
        <v>0.19371585402461514</v>
      </c>
      <c r="M708" s="16">
        <f t="shared" si="58"/>
        <v>0</v>
      </c>
      <c r="N708" s="16">
        <f t="shared" si="59"/>
        <v>0</v>
      </c>
      <c r="O708" s="7" t="str">
        <f t="shared" si="55"/>
        <v>Jul</v>
      </c>
      <c r="P708" t="str">
        <f t="shared" si="56"/>
        <v>2024</v>
      </c>
    </row>
    <row r="709" spans="1:16" x14ac:dyDescent="0.3">
      <c r="A709" t="s">
        <v>741</v>
      </c>
      <c r="B709" s="6">
        <v>45601</v>
      </c>
      <c r="C709" t="s">
        <v>2257</v>
      </c>
      <c r="D709" t="s">
        <v>2264</v>
      </c>
      <c r="E709" t="s">
        <v>25</v>
      </c>
      <c r="F709" t="s">
        <v>26</v>
      </c>
      <c r="G709">
        <v>27500</v>
      </c>
      <c r="H709">
        <v>8627.5</v>
      </c>
      <c r="I709">
        <v>3</v>
      </c>
      <c r="J709" t="s">
        <v>35</v>
      </c>
      <c r="K709" s="8" t="s">
        <v>27</v>
      </c>
      <c r="L709" s="11">
        <f t="shared" si="57"/>
        <v>0.31372727272727274</v>
      </c>
      <c r="M709" s="16">
        <f t="shared" si="58"/>
        <v>0</v>
      </c>
      <c r="N709" s="16">
        <f t="shared" si="59"/>
        <v>0</v>
      </c>
      <c r="O709" s="7" t="str">
        <f t="shared" si="55"/>
        <v>Nov</v>
      </c>
      <c r="P709" t="str">
        <f t="shared" si="56"/>
        <v>2024</v>
      </c>
    </row>
    <row r="710" spans="1:16" x14ac:dyDescent="0.3">
      <c r="A710" t="s">
        <v>742</v>
      </c>
      <c r="B710" s="6">
        <v>45365</v>
      </c>
      <c r="C710" t="s">
        <v>2258</v>
      </c>
      <c r="D710" t="s">
        <v>2270</v>
      </c>
      <c r="E710" t="s">
        <v>14</v>
      </c>
      <c r="F710" t="s">
        <v>51</v>
      </c>
      <c r="G710">
        <v>48146</v>
      </c>
      <c r="H710">
        <v>-15.07</v>
      </c>
      <c r="I710">
        <v>6</v>
      </c>
      <c r="J710" t="s">
        <v>35</v>
      </c>
      <c r="K710" s="8" t="s">
        <v>36</v>
      </c>
      <c r="L710" s="11">
        <f t="shared" si="57"/>
        <v>-3.1300627258754624E-4</v>
      </c>
      <c r="M710" s="16">
        <f t="shared" si="58"/>
        <v>48146</v>
      </c>
      <c r="N710" s="16">
        <f t="shared" si="59"/>
        <v>1</v>
      </c>
      <c r="O710" s="7" t="str">
        <f t="shared" si="55"/>
        <v>Mar</v>
      </c>
      <c r="P710" t="str">
        <f t="shared" si="56"/>
        <v>2024</v>
      </c>
    </row>
    <row r="711" spans="1:16" x14ac:dyDescent="0.3">
      <c r="A711" t="s">
        <v>743</v>
      </c>
      <c r="B711" s="6">
        <v>44932</v>
      </c>
      <c r="C711" t="s">
        <v>2256</v>
      </c>
      <c r="D711" t="s">
        <v>2268</v>
      </c>
      <c r="E711" t="s">
        <v>14</v>
      </c>
      <c r="F711" t="s">
        <v>51</v>
      </c>
      <c r="G711">
        <v>18017</v>
      </c>
      <c r="H711">
        <v>-1421.45</v>
      </c>
      <c r="I711">
        <v>7</v>
      </c>
      <c r="J711" t="s">
        <v>35</v>
      </c>
      <c r="K711" s="8" t="s">
        <v>11</v>
      </c>
      <c r="L711" s="11">
        <f t="shared" si="57"/>
        <v>-7.8894932563689846E-2</v>
      </c>
      <c r="M711" s="16">
        <f t="shared" si="58"/>
        <v>18017</v>
      </c>
      <c r="N711" s="16">
        <f t="shared" si="59"/>
        <v>1</v>
      </c>
      <c r="O711" s="7" t="str">
        <f t="shared" si="55"/>
        <v>Jan</v>
      </c>
      <c r="P711" t="str">
        <f t="shared" si="56"/>
        <v>2023</v>
      </c>
    </row>
    <row r="712" spans="1:16" x14ac:dyDescent="0.3">
      <c r="A712" t="s">
        <v>744</v>
      </c>
      <c r="B712" s="6">
        <v>45220</v>
      </c>
      <c r="C712" t="s">
        <v>2258</v>
      </c>
      <c r="D712" t="s">
        <v>2270</v>
      </c>
      <c r="E712" t="s">
        <v>8</v>
      </c>
      <c r="F712" t="s">
        <v>31</v>
      </c>
      <c r="G712">
        <v>44029</v>
      </c>
      <c r="H712">
        <v>10504.75</v>
      </c>
      <c r="I712">
        <v>10</v>
      </c>
      <c r="J712" t="s">
        <v>35</v>
      </c>
      <c r="K712" s="8" t="s">
        <v>11</v>
      </c>
      <c r="L712" s="11">
        <f t="shared" si="57"/>
        <v>0.23858706761452678</v>
      </c>
      <c r="M712" s="16">
        <f t="shared" si="58"/>
        <v>0</v>
      </c>
      <c r="N712" s="16">
        <f t="shared" si="59"/>
        <v>0</v>
      </c>
      <c r="O712" s="7" t="str">
        <f t="shared" si="55"/>
        <v>Oct</v>
      </c>
      <c r="P712" t="str">
        <f t="shared" si="56"/>
        <v>2023</v>
      </c>
    </row>
    <row r="713" spans="1:16" x14ac:dyDescent="0.3">
      <c r="A713" t="s">
        <v>745</v>
      </c>
      <c r="B713" s="6">
        <v>45035</v>
      </c>
      <c r="C713" t="s">
        <v>2258</v>
      </c>
      <c r="D713" t="s">
        <v>2271</v>
      </c>
      <c r="E713" t="s">
        <v>14</v>
      </c>
      <c r="F713" t="s">
        <v>51</v>
      </c>
      <c r="G713">
        <v>43903</v>
      </c>
      <c r="H713">
        <v>-4582.54</v>
      </c>
      <c r="I713">
        <v>5</v>
      </c>
      <c r="J713" t="s">
        <v>10</v>
      </c>
      <c r="K713" s="8" t="s">
        <v>27</v>
      </c>
      <c r="L713" s="11">
        <f t="shared" si="57"/>
        <v>-0.10437874404938159</v>
      </c>
      <c r="M713" s="16">
        <f t="shared" si="58"/>
        <v>43903</v>
      </c>
      <c r="N713" s="16">
        <f t="shared" si="59"/>
        <v>1</v>
      </c>
      <c r="O713" s="7" t="str">
        <f t="shared" si="55"/>
        <v>Apr</v>
      </c>
      <c r="P713" t="str">
        <f t="shared" si="56"/>
        <v>2023</v>
      </c>
    </row>
    <row r="714" spans="1:16" x14ac:dyDescent="0.3">
      <c r="A714" t="s">
        <v>746</v>
      </c>
      <c r="B714" s="6">
        <v>44977</v>
      </c>
      <c r="C714" t="s">
        <v>2255</v>
      </c>
      <c r="D714" t="s">
        <v>2262</v>
      </c>
      <c r="E714" t="s">
        <v>19</v>
      </c>
      <c r="F714" t="s">
        <v>20</v>
      </c>
      <c r="G714">
        <v>37208</v>
      </c>
      <c r="H714">
        <v>4040.5</v>
      </c>
      <c r="I714">
        <v>8</v>
      </c>
      <c r="J714" t="s">
        <v>35</v>
      </c>
      <c r="K714" s="8" t="s">
        <v>11</v>
      </c>
      <c r="L714" s="11">
        <f t="shared" si="57"/>
        <v>0.10859223822833799</v>
      </c>
      <c r="M714" s="16">
        <f t="shared" si="58"/>
        <v>0</v>
      </c>
      <c r="N714" s="16">
        <f t="shared" si="59"/>
        <v>0</v>
      </c>
      <c r="O714" s="7" t="str">
        <f t="shared" si="55"/>
        <v>Feb</v>
      </c>
      <c r="P714" t="str">
        <f t="shared" si="56"/>
        <v>2023</v>
      </c>
    </row>
    <row r="715" spans="1:16" x14ac:dyDescent="0.3">
      <c r="A715" t="s">
        <v>747</v>
      </c>
      <c r="B715" s="6">
        <v>45436</v>
      </c>
      <c r="C715" t="s">
        <v>2258</v>
      </c>
      <c r="D715" t="s">
        <v>2270</v>
      </c>
      <c r="E715" t="s">
        <v>19</v>
      </c>
      <c r="F715" t="s">
        <v>22</v>
      </c>
      <c r="G715">
        <v>28688</v>
      </c>
      <c r="H715">
        <v>5040.9799999999996</v>
      </c>
      <c r="I715">
        <v>9</v>
      </c>
      <c r="J715" t="s">
        <v>16</v>
      </c>
      <c r="K715" s="8" t="s">
        <v>27</v>
      </c>
      <c r="L715" s="11">
        <f t="shared" si="57"/>
        <v>0.17571737311767985</v>
      </c>
      <c r="M715" s="16">
        <f t="shared" si="58"/>
        <v>0</v>
      </c>
      <c r="N715" s="16">
        <f t="shared" si="59"/>
        <v>0</v>
      </c>
      <c r="O715" s="7" t="str">
        <f t="shared" si="55"/>
        <v>May</v>
      </c>
      <c r="P715" t="str">
        <f t="shared" si="56"/>
        <v>2024</v>
      </c>
    </row>
    <row r="716" spans="1:16" x14ac:dyDescent="0.3">
      <c r="A716" t="s">
        <v>748</v>
      </c>
      <c r="B716" s="6">
        <v>45174</v>
      </c>
      <c r="C716" t="s">
        <v>2255</v>
      </c>
      <c r="D716" t="s">
        <v>2262</v>
      </c>
      <c r="E716" t="s">
        <v>19</v>
      </c>
      <c r="F716" t="s">
        <v>22</v>
      </c>
      <c r="G716">
        <v>32710</v>
      </c>
      <c r="H716">
        <v>-1994.7</v>
      </c>
      <c r="I716">
        <v>8</v>
      </c>
      <c r="J716" t="s">
        <v>35</v>
      </c>
      <c r="K716" s="8" t="s">
        <v>17</v>
      </c>
      <c r="L716" s="11">
        <f t="shared" si="57"/>
        <v>-6.0981351268725163E-2</v>
      </c>
      <c r="M716" s="16">
        <f t="shared" si="58"/>
        <v>0</v>
      </c>
      <c r="N716" s="16">
        <f t="shared" si="59"/>
        <v>1</v>
      </c>
      <c r="O716" s="7" t="str">
        <f t="shared" si="55"/>
        <v>Sep</v>
      </c>
      <c r="P716" t="str">
        <f t="shared" si="56"/>
        <v>2023</v>
      </c>
    </row>
    <row r="717" spans="1:16" x14ac:dyDescent="0.3">
      <c r="A717" t="s">
        <v>749</v>
      </c>
      <c r="B717" s="6">
        <v>45397</v>
      </c>
      <c r="C717" t="s">
        <v>2259</v>
      </c>
      <c r="D717" t="s">
        <v>2266</v>
      </c>
      <c r="E717" t="s">
        <v>19</v>
      </c>
      <c r="F717" t="s">
        <v>20</v>
      </c>
      <c r="G717">
        <v>30536</v>
      </c>
      <c r="H717">
        <v>-5794.74</v>
      </c>
      <c r="I717">
        <v>4</v>
      </c>
      <c r="J717" t="s">
        <v>10</v>
      </c>
      <c r="K717" s="8" t="s">
        <v>11</v>
      </c>
      <c r="L717" s="11">
        <f t="shared" si="57"/>
        <v>-0.18976748755567199</v>
      </c>
      <c r="M717" s="16">
        <f t="shared" si="58"/>
        <v>0</v>
      </c>
      <c r="N717" s="16">
        <f t="shared" si="59"/>
        <v>1</v>
      </c>
      <c r="O717" s="7" t="str">
        <f t="shared" si="55"/>
        <v>Apr</v>
      </c>
      <c r="P717" t="str">
        <f t="shared" si="56"/>
        <v>2024</v>
      </c>
    </row>
    <row r="718" spans="1:16" x14ac:dyDescent="0.3">
      <c r="A718" t="s">
        <v>750</v>
      </c>
      <c r="B718" s="6">
        <v>44931</v>
      </c>
      <c r="C718" t="s">
        <v>2256</v>
      </c>
      <c r="D718" t="s">
        <v>2269</v>
      </c>
      <c r="E718" t="s">
        <v>19</v>
      </c>
      <c r="F718" t="s">
        <v>34</v>
      </c>
      <c r="G718">
        <v>43041</v>
      </c>
      <c r="H718">
        <v>-5281.39</v>
      </c>
      <c r="I718">
        <v>4</v>
      </c>
      <c r="J718" t="s">
        <v>35</v>
      </c>
      <c r="K718" s="8" t="s">
        <v>27</v>
      </c>
      <c r="L718" s="11">
        <f t="shared" si="57"/>
        <v>-0.12270602448827862</v>
      </c>
      <c r="M718" s="16">
        <f t="shared" si="58"/>
        <v>0</v>
      </c>
      <c r="N718" s="16">
        <f t="shared" si="59"/>
        <v>1</v>
      </c>
      <c r="O718" s="7" t="str">
        <f t="shared" si="55"/>
        <v>Jan</v>
      </c>
      <c r="P718" t="str">
        <f t="shared" si="56"/>
        <v>2023</v>
      </c>
    </row>
    <row r="719" spans="1:16" x14ac:dyDescent="0.3">
      <c r="A719" t="s">
        <v>751</v>
      </c>
      <c r="B719" s="6">
        <v>45619</v>
      </c>
      <c r="C719" t="s">
        <v>2258</v>
      </c>
      <c r="D719" t="s">
        <v>2271</v>
      </c>
      <c r="E719" t="s">
        <v>8</v>
      </c>
      <c r="F719" t="s">
        <v>29</v>
      </c>
      <c r="G719">
        <v>31005</v>
      </c>
      <c r="H719">
        <v>4121.84</v>
      </c>
      <c r="I719">
        <v>1</v>
      </c>
      <c r="J719" t="s">
        <v>10</v>
      </c>
      <c r="K719" s="8" t="s">
        <v>11</v>
      </c>
      <c r="L719" s="11">
        <f t="shared" si="57"/>
        <v>0.13294113852604419</v>
      </c>
      <c r="M719" s="16">
        <f t="shared" si="58"/>
        <v>0</v>
      </c>
      <c r="N719" s="16">
        <f t="shared" si="59"/>
        <v>0</v>
      </c>
      <c r="O719" s="7" t="str">
        <f t="shared" si="55"/>
        <v>Nov</v>
      </c>
      <c r="P719" t="str">
        <f t="shared" si="56"/>
        <v>2024</v>
      </c>
    </row>
    <row r="720" spans="1:16" x14ac:dyDescent="0.3">
      <c r="A720" t="s">
        <v>752</v>
      </c>
      <c r="B720" s="6">
        <v>45551</v>
      </c>
      <c r="C720" t="s">
        <v>2259</v>
      </c>
      <c r="D720" t="s">
        <v>2267</v>
      </c>
      <c r="E720" t="s">
        <v>19</v>
      </c>
      <c r="F720" t="s">
        <v>20</v>
      </c>
      <c r="G720">
        <v>35425</v>
      </c>
      <c r="H720">
        <v>-4834.67</v>
      </c>
      <c r="I720">
        <v>7</v>
      </c>
      <c r="J720" t="s">
        <v>35</v>
      </c>
      <c r="K720" s="8" t="s">
        <v>17</v>
      </c>
      <c r="L720" s="11">
        <f t="shared" si="57"/>
        <v>-0.13647621736062104</v>
      </c>
      <c r="M720" s="16">
        <f t="shared" si="58"/>
        <v>0</v>
      </c>
      <c r="N720" s="16">
        <f t="shared" si="59"/>
        <v>1</v>
      </c>
      <c r="O720" s="7" t="str">
        <f t="shared" si="55"/>
        <v>Sep</v>
      </c>
      <c r="P720" t="str">
        <f t="shared" si="56"/>
        <v>2024</v>
      </c>
    </row>
    <row r="721" spans="1:16" x14ac:dyDescent="0.3">
      <c r="A721" t="s">
        <v>753</v>
      </c>
      <c r="B721" s="6">
        <v>45215</v>
      </c>
      <c r="C721" t="s">
        <v>2257</v>
      </c>
      <c r="D721" t="s">
        <v>2265</v>
      </c>
      <c r="E721" t="s">
        <v>14</v>
      </c>
      <c r="F721" t="s">
        <v>15</v>
      </c>
      <c r="G721">
        <v>34255</v>
      </c>
      <c r="H721">
        <v>-2334.09</v>
      </c>
      <c r="I721">
        <v>4</v>
      </c>
      <c r="J721" t="s">
        <v>35</v>
      </c>
      <c r="K721" s="8" t="s">
        <v>36</v>
      </c>
      <c r="L721" s="11">
        <f t="shared" si="57"/>
        <v>-6.8138665888191507E-2</v>
      </c>
      <c r="M721" s="16">
        <f t="shared" si="58"/>
        <v>34255</v>
      </c>
      <c r="N721" s="16">
        <f t="shared" si="59"/>
        <v>1</v>
      </c>
      <c r="O721" s="7" t="str">
        <f t="shared" si="55"/>
        <v>Oct</v>
      </c>
      <c r="P721" t="str">
        <f t="shared" si="56"/>
        <v>2023</v>
      </c>
    </row>
    <row r="722" spans="1:16" x14ac:dyDescent="0.3">
      <c r="A722" t="s">
        <v>754</v>
      </c>
      <c r="B722" s="6">
        <v>45321</v>
      </c>
      <c r="C722" t="s">
        <v>2257</v>
      </c>
      <c r="D722" t="s">
        <v>2265</v>
      </c>
      <c r="E722" t="s">
        <v>25</v>
      </c>
      <c r="F722" t="s">
        <v>53</v>
      </c>
      <c r="G722">
        <v>2371</v>
      </c>
      <c r="H722">
        <v>-161.49</v>
      </c>
      <c r="I722">
        <v>6</v>
      </c>
      <c r="J722" t="s">
        <v>16</v>
      </c>
      <c r="K722" s="8" t="s">
        <v>11</v>
      </c>
      <c r="L722" s="11">
        <f t="shared" si="57"/>
        <v>-6.811050189793337E-2</v>
      </c>
      <c r="M722" s="16">
        <f t="shared" si="58"/>
        <v>0</v>
      </c>
      <c r="N722" s="16">
        <f t="shared" si="59"/>
        <v>1</v>
      </c>
      <c r="O722" s="7" t="str">
        <f t="shared" si="55"/>
        <v>Jan</v>
      </c>
      <c r="P722" t="str">
        <f t="shared" si="56"/>
        <v>2024</v>
      </c>
    </row>
    <row r="723" spans="1:16" x14ac:dyDescent="0.3">
      <c r="A723" t="s">
        <v>755</v>
      </c>
      <c r="B723" s="6">
        <v>45276</v>
      </c>
      <c r="C723" t="s">
        <v>2255</v>
      </c>
      <c r="D723" t="s">
        <v>2262</v>
      </c>
      <c r="E723" t="s">
        <v>8</v>
      </c>
      <c r="F723" t="s">
        <v>9</v>
      </c>
      <c r="G723">
        <v>36723</v>
      </c>
      <c r="H723">
        <v>1276.1199999999999</v>
      </c>
      <c r="I723">
        <v>9</v>
      </c>
      <c r="J723" t="s">
        <v>16</v>
      </c>
      <c r="K723" s="8" t="s">
        <v>27</v>
      </c>
      <c r="L723" s="11">
        <f t="shared" si="57"/>
        <v>3.4749884268714427E-2</v>
      </c>
      <c r="M723" s="16">
        <f t="shared" si="58"/>
        <v>0</v>
      </c>
      <c r="N723" s="16">
        <f t="shared" si="59"/>
        <v>0</v>
      </c>
      <c r="O723" s="7" t="str">
        <f t="shared" si="55"/>
        <v>Dec</v>
      </c>
      <c r="P723" t="str">
        <f t="shared" si="56"/>
        <v>2023</v>
      </c>
    </row>
    <row r="724" spans="1:16" x14ac:dyDescent="0.3">
      <c r="A724" t="s">
        <v>756</v>
      </c>
      <c r="B724" s="6">
        <v>44961</v>
      </c>
      <c r="C724" t="s">
        <v>2257</v>
      </c>
      <c r="D724" t="s">
        <v>2264</v>
      </c>
      <c r="E724" t="s">
        <v>14</v>
      </c>
      <c r="F724" t="s">
        <v>15</v>
      </c>
      <c r="G724">
        <v>4386</v>
      </c>
      <c r="H724">
        <v>909.62</v>
      </c>
      <c r="I724">
        <v>7</v>
      </c>
      <c r="J724" t="s">
        <v>35</v>
      </c>
      <c r="K724" s="8" t="s">
        <v>11</v>
      </c>
      <c r="L724" s="11">
        <f t="shared" si="57"/>
        <v>0.20739170086639308</v>
      </c>
      <c r="M724" s="16">
        <f t="shared" si="58"/>
        <v>4386</v>
      </c>
      <c r="N724" s="16">
        <f t="shared" si="59"/>
        <v>0</v>
      </c>
      <c r="O724" s="7" t="str">
        <f t="shared" si="55"/>
        <v>Feb</v>
      </c>
      <c r="P724" t="str">
        <f t="shared" si="56"/>
        <v>2023</v>
      </c>
    </row>
    <row r="725" spans="1:16" x14ac:dyDescent="0.3">
      <c r="A725" t="s">
        <v>757</v>
      </c>
      <c r="B725" s="6">
        <v>45651</v>
      </c>
      <c r="C725" t="s">
        <v>2255</v>
      </c>
      <c r="D725" t="s">
        <v>2263</v>
      </c>
      <c r="E725" t="s">
        <v>14</v>
      </c>
      <c r="F725" t="s">
        <v>15</v>
      </c>
      <c r="G725">
        <v>42510</v>
      </c>
      <c r="H725">
        <v>-2746.95</v>
      </c>
      <c r="I725">
        <v>3</v>
      </c>
      <c r="J725" t="s">
        <v>10</v>
      </c>
      <c r="K725" s="8" t="s">
        <v>11</v>
      </c>
      <c r="L725" s="11">
        <f t="shared" si="57"/>
        <v>-6.4618913196894848E-2</v>
      </c>
      <c r="M725" s="16">
        <f t="shared" si="58"/>
        <v>42510</v>
      </c>
      <c r="N725" s="16">
        <f t="shared" si="59"/>
        <v>1</v>
      </c>
      <c r="O725" s="7" t="str">
        <f t="shared" si="55"/>
        <v>Dec</v>
      </c>
      <c r="P725" t="str">
        <f t="shared" si="56"/>
        <v>2024</v>
      </c>
    </row>
    <row r="726" spans="1:16" x14ac:dyDescent="0.3">
      <c r="A726" t="s">
        <v>758</v>
      </c>
      <c r="B726" s="6">
        <v>45000</v>
      </c>
      <c r="C726" t="s">
        <v>2257</v>
      </c>
      <c r="D726" t="s">
        <v>2264</v>
      </c>
      <c r="E726" t="s">
        <v>14</v>
      </c>
      <c r="F726" t="s">
        <v>38</v>
      </c>
      <c r="G726">
        <v>40958</v>
      </c>
      <c r="H726">
        <v>-837.92</v>
      </c>
      <c r="I726">
        <v>8</v>
      </c>
      <c r="J726" t="s">
        <v>10</v>
      </c>
      <c r="K726" s="8" t="s">
        <v>11</v>
      </c>
      <c r="L726" s="11">
        <f t="shared" si="57"/>
        <v>-2.0458030177254748E-2</v>
      </c>
      <c r="M726" s="16">
        <f t="shared" si="58"/>
        <v>40958</v>
      </c>
      <c r="N726" s="16">
        <f t="shared" si="59"/>
        <v>1</v>
      </c>
      <c r="O726" s="7" t="str">
        <f t="shared" si="55"/>
        <v>Mar</v>
      </c>
      <c r="P726" t="str">
        <f t="shared" si="56"/>
        <v>2023</v>
      </c>
    </row>
    <row r="727" spans="1:16" x14ac:dyDescent="0.3">
      <c r="A727" t="s">
        <v>759</v>
      </c>
      <c r="B727" s="6">
        <v>44969</v>
      </c>
      <c r="C727" t="s">
        <v>2259</v>
      </c>
      <c r="D727" t="s">
        <v>2267</v>
      </c>
      <c r="E727" t="s">
        <v>25</v>
      </c>
      <c r="F727" t="s">
        <v>53</v>
      </c>
      <c r="G727">
        <v>49293</v>
      </c>
      <c r="H727">
        <v>8709.8799999999992</v>
      </c>
      <c r="I727">
        <v>3</v>
      </c>
      <c r="J727" t="s">
        <v>16</v>
      </c>
      <c r="K727" s="8" t="s">
        <v>17</v>
      </c>
      <c r="L727" s="11">
        <f t="shared" si="57"/>
        <v>0.1766960826080782</v>
      </c>
      <c r="M727" s="16">
        <f t="shared" si="58"/>
        <v>0</v>
      </c>
      <c r="N727" s="16">
        <f t="shared" si="59"/>
        <v>0</v>
      </c>
      <c r="O727" s="7" t="str">
        <f t="shared" si="55"/>
        <v>Feb</v>
      </c>
      <c r="P727" t="str">
        <f t="shared" si="56"/>
        <v>2023</v>
      </c>
    </row>
    <row r="728" spans="1:16" x14ac:dyDescent="0.3">
      <c r="A728" t="s">
        <v>760</v>
      </c>
      <c r="B728" s="6">
        <v>45549</v>
      </c>
      <c r="C728" t="s">
        <v>2259</v>
      </c>
      <c r="D728" t="s">
        <v>2267</v>
      </c>
      <c r="E728" t="s">
        <v>25</v>
      </c>
      <c r="F728" t="s">
        <v>46</v>
      </c>
      <c r="G728">
        <v>38926</v>
      </c>
      <c r="H728">
        <v>-2320.19</v>
      </c>
      <c r="I728">
        <v>7</v>
      </c>
      <c r="J728" t="s">
        <v>35</v>
      </c>
      <c r="K728" s="8" t="s">
        <v>27</v>
      </c>
      <c r="L728" s="11">
        <f t="shared" si="57"/>
        <v>-5.9605148229974828E-2</v>
      </c>
      <c r="M728" s="16">
        <f t="shared" si="58"/>
        <v>0</v>
      </c>
      <c r="N728" s="16">
        <f t="shared" si="59"/>
        <v>1</v>
      </c>
      <c r="O728" s="7" t="str">
        <f t="shared" si="55"/>
        <v>Sep</v>
      </c>
      <c r="P728" t="str">
        <f t="shared" si="56"/>
        <v>2024</v>
      </c>
    </row>
    <row r="729" spans="1:16" x14ac:dyDescent="0.3">
      <c r="A729" t="s">
        <v>761</v>
      </c>
      <c r="B729" s="6">
        <v>45363</v>
      </c>
      <c r="C729" t="s">
        <v>2259</v>
      </c>
      <c r="D729" t="s">
        <v>2266</v>
      </c>
      <c r="E729" t="s">
        <v>19</v>
      </c>
      <c r="F729" t="s">
        <v>20</v>
      </c>
      <c r="G729">
        <v>23562</v>
      </c>
      <c r="H729">
        <v>-1414.72</v>
      </c>
      <c r="I729">
        <v>8</v>
      </c>
      <c r="J729" t="s">
        <v>16</v>
      </c>
      <c r="K729" s="8" t="s">
        <v>17</v>
      </c>
      <c r="L729" s="11">
        <f t="shared" si="57"/>
        <v>-6.0042441218911807E-2</v>
      </c>
      <c r="M729" s="16">
        <f t="shared" si="58"/>
        <v>0</v>
      </c>
      <c r="N729" s="16">
        <f t="shared" si="59"/>
        <v>1</v>
      </c>
      <c r="O729" s="7" t="str">
        <f t="shared" si="55"/>
        <v>Mar</v>
      </c>
      <c r="P729" t="str">
        <f t="shared" si="56"/>
        <v>2024</v>
      </c>
    </row>
    <row r="730" spans="1:16" x14ac:dyDescent="0.3">
      <c r="A730" t="s">
        <v>762</v>
      </c>
      <c r="B730" s="6">
        <v>45330</v>
      </c>
      <c r="C730" t="s">
        <v>2258</v>
      </c>
      <c r="D730" t="s">
        <v>2271</v>
      </c>
      <c r="E730" t="s">
        <v>8</v>
      </c>
      <c r="F730" t="s">
        <v>9</v>
      </c>
      <c r="G730">
        <v>9762</v>
      </c>
      <c r="H730">
        <v>2985.62</v>
      </c>
      <c r="I730">
        <v>1</v>
      </c>
      <c r="J730" t="s">
        <v>10</v>
      </c>
      <c r="K730" s="8" t="s">
        <v>17</v>
      </c>
      <c r="L730" s="11">
        <f t="shared" si="57"/>
        <v>0.30584101618520793</v>
      </c>
      <c r="M730" s="16">
        <f t="shared" si="58"/>
        <v>0</v>
      </c>
      <c r="N730" s="16">
        <f t="shared" si="59"/>
        <v>0</v>
      </c>
      <c r="O730" s="7" t="str">
        <f t="shared" si="55"/>
        <v>Feb</v>
      </c>
      <c r="P730" t="str">
        <f t="shared" si="56"/>
        <v>2024</v>
      </c>
    </row>
    <row r="731" spans="1:16" x14ac:dyDescent="0.3">
      <c r="A731" t="s">
        <v>763</v>
      </c>
      <c r="B731" s="6">
        <v>45594</v>
      </c>
      <c r="C731" t="s">
        <v>2255</v>
      </c>
      <c r="D731" t="s">
        <v>2263</v>
      </c>
      <c r="E731" t="s">
        <v>19</v>
      </c>
      <c r="F731" t="s">
        <v>20</v>
      </c>
      <c r="G731">
        <v>43269</v>
      </c>
      <c r="H731">
        <v>511.74</v>
      </c>
      <c r="I731">
        <v>8</v>
      </c>
      <c r="J731" t="s">
        <v>10</v>
      </c>
      <c r="K731" s="8" t="s">
        <v>17</v>
      </c>
      <c r="L731" s="11">
        <f t="shared" si="57"/>
        <v>1.1826943077029745E-2</v>
      </c>
      <c r="M731" s="16">
        <f t="shared" si="58"/>
        <v>0</v>
      </c>
      <c r="N731" s="16">
        <f t="shared" si="59"/>
        <v>0</v>
      </c>
      <c r="O731" s="7" t="str">
        <f t="shared" si="55"/>
        <v>Oct</v>
      </c>
      <c r="P731" t="str">
        <f t="shared" si="56"/>
        <v>2024</v>
      </c>
    </row>
    <row r="732" spans="1:16" x14ac:dyDescent="0.3">
      <c r="A732" t="s">
        <v>764</v>
      </c>
      <c r="B732" s="6">
        <v>45166</v>
      </c>
      <c r="C732" t="s">
        <v>2257</v>
      </c>
      <c r="D732" t="s">
        <v>2264</v>
      </c>
      <c r="E732" t="s">
        <v>14</v>
      </c>
      <c r="F732" t="s">
        <v>15</v>
      </c>
      <c r="G732">
        <v>31999</v>
      </c>
      <c r="H732">
        <v>6700.97</v>
      </c>
      <c r="I732">
        <v>7</v>
      </c>
      <c r="J732" t="s">
        <v>35</v>
      </c>
      <c r="K732" s="8" t="s">
        <v>27</v>
      </c>
      <c r="L732" s="11">
        <f t="shared" si="57"/>
        <v>0.20941185662051939</v>
      </c>
      <c r="M732" s="16">
        <f t="shared" si="58"/>
        <v>31999</v>
      </c>
      <c r="N732" s="16">
        <f t="shared" si="59"/>
        <v>0</v>
      </c>
      <c r="O732" s="7" t="str">
        <f t="shared" si="55"/>
        <v>Aug</v>
      </c>
      <c r="P732" t="str">
        <f t="shared" si="56"/>
        <v>2023</v>
      </c>
    </row>
    <row r="733" spans="1:16" x14ac:dyDescent="0.3">
      <c r="A733" t="s">
        <v>765</v>
      </c>
      <c r="B733" s="6">
        <v>45022</v>
      </c>
      <c r="C733" t="s">
        <v>2259</v>
      </c>
      <c r="D733" t="s">
        <v>2267</v>
      </c>
      <c r="E733" t="s">
        <v>25</v>
      </c>
      <c r="F733" t="s">
        <v>53</v>
      </c>
      <c r="G733">
        <v>14152</v>
      </c>
      <c r="H733">
        <v>829.2</v>
      </c>
      <c r="I733">
        <v>3</v>
      </c>
      <c r="J733" t="s">
        <v>16</v>
      </c>
      <c r="K733" s="8" t="s">
        <v>36</v>
      </c>
      <c r="L733" s="11">
        <f t="shared" si="57"/>
        <v>5.8592425098925947E-2</v>
      </c>
      <c r="M733" s="16">
        <f t="shared" si="58"/>
        <v>0</v>
      </c>
      <c r="N733" s="16">
        <f t="shared" si="59"/>
        <v>0</v>
      </c>
      <c r="O733" s="7" t="str">
        <f t="shared" si="55"/>
        <v>Apr</v>
      </c>
      <c r="P733" t="str">
        <f t="shared" si="56"/>
        <v>2023</v>
      </c>
    </row>
    <row r="734" spans="1:16" x14ac:dyDescent="0.3">
      <c r="A734" t="s">
        <v>766</v>
      </c>
      <c r="B734" s="6">
        <v>44981</v>
      </c>
      <c r="C734" t="s">
        <v>2256</v>
      </c>
      <c r="D734" t="s">
        <v>2268</v>
      </c>
      <c r="E734" t="s">
        <v>19</v>
      </c>
      <c r="F734" t="s">
        <v>22</v>
      </c>
      <c r="G734">
        <v>45507</v>
      </c>
      <c r="H734">
        <v>3814.72</v>
      </c>
      <c r="I734">
        <v>7</v>
      </c>
      <c r="J734" t="s">
        <v>35</v>
      </c>
      <c r="K734" s="8" t="s">
        <v>36</v>
      </c>
      <c r="L734" s="11">
        <f t="shared" si="57"/>
        <v>8.3827103522534988E-2</v>
      </c>
      <c r="M734" s="16">
        <f t="shared" si="58"/>
        <v>0</v>
      </c>
      <c r="N734" s="16">
        <f t="shared" si="59"/>
        <v>0</v>
      </c>
      <c r="O734" s="7" t="str">
        <f t="shared" si="55"/>
        <v>Feb</v>
      </c>
      <c r="P734" t="str">
        <f t="shared" si="56"/>
        <v>2023</v>
      </c>
    </row>
    <row r="735" spans="1:16" x14ac:dyDescent="0.3">
      <c r="A735" t="s">
        <v>767</v>
      </c>
      <c r="B735" s="6">
        <v>45492</v>
      </c>
      <c r="C735" t="s">
        <v>2256</v>
      </c>
      <c r="D735" t="s">
        <v>2268</v>
      </c>
      <c r="E735" t="s">
        <v>14</v>
      </c>
      <c r="F735" t="s">
        <v>15</v>
      </c>
      <c r="G735">
        <v>4509</v>
      </c>
      <c r="H735">
        <v>641.91999999999996</v>
      </c>
      <c r="I735">
        <v>3</v>
      </c>
      <c r="J735" t="s">
        <v>16</v>
      </c>
      <c r="K735" s="8" t="s">
        <v>27</v>
      </c>
      <c r="L735" s="11">
        <f t="shared" si="57"/>
        <v>0.14236416056775336</v>
      </c>
      <c r="M735" s="16">
        <f t="shared" si="58"/>
        <v>4509</v>
      </c>
      <c r="N735" s="16">
        <f t="shared" si="59"/>
        <v>0</v>
      </c>
      <c r="O735" s="7" t="str">
        <f t="shared" si="55"/>
        <v>Jul</v>
      </c>
      <c r="P735" t="str">
        <f t="shared" si="56"/>
        <v>2024</v>
      </c>
    </row>
    <row r="736" spans="1:16" x14ac:dyDescent="0.3">
      <c r="A736" t="s">
        <v>768</v>
      </c>
      <c r="B736" s="6">
        <v>45268</v>
      </c>
      <c r="C736" t="s">
        <v>2259</v>
      </c>
      <c r="D736" t="s">
        <v>2267</v>
      </c>
      <c r="E736" t="s">
        <v>19</v>
      </c>
      <c r="F736" t="s">
        <v>20</v>
      </c>
      <c r="G736">
        <v>11482</v>
      </c>
      <c r="H736">
        <v>-1512.18</v>
      </c>
      <c r="I736">
        <v>5</v>
      </c>
      <c r="J736" t="s">
        <v>10</v>
      </c>
      <c r="K736" s="8" t="s">
        <v>36</v>
      </c>
      <c r="L736" s="11">
        <f t="shared" si="57"/>
        <v>-0.13170005225570458</v>
      </c>
      <c r="M736" s="16">
        <f t="shared" si="58"/>
        <v>0</v>
      </c>
      <c r="N736" s="16">
        <f t="shared" si="59"/>
        <v>1</v>
      </c>
      <c r="O736" s="7" t="str">
        <f t="shared" si="55"/>
        <v>Dec</v>
      </c>
      <c r="P736" t="str">
        <f t="shared" si="56"/>
        <v>2023</v>
      </c>
    </row>
    <row r="737" spans="1:16" x14ac:dyDescent="0.3">
      <c r="A737" t="s">
        <v>769</v>
      </c>
      <c r="B737" s="6">
        <v>45383</v>
      </c>
      <c r="C737" t="s">
        <v>2258</v>
      </c>
      <c r="D737" t="s">
        <v>2270</v>
      </c>
      <c r="E737" t="s">
        <v>25</v>
      </c>
      <c r="F737" t="s">
        <v>26</v>
      </c>
      <c r="G737">
        <v>16922</v>
      </c>
      <c r="H737">
        <v>2061.42</v>
      </c>
      <c r="I737">
        <v>8</v>
      </c>
      <c r="J737" t="s">
        <v>16</v>
      </c>
      <c r="K737" s="8" t="s">
        <v>17</v>
      </c>
      <c r="L737" s="11">
        <f t="shared" si="57"/>
        <v>0.12181893393215933</v>
      </c>
      <c r="M737" s="16">
        <f t="shared" si="58"/>
        <v>0</v>
      </c>
      <c r="N737" s="16">
        <f t="shared" si="59"/>
        <v>0</v>
      </c>
      <c r="O737" s="7" t="str">
        <f t="shared" si="55"/>
        <v>Apr</v>
      </c>
      <c r="P737" t="str">
        <f t="shared" si="56"/>
        <v>2024</v>
      </c>
    </row>
    <row r="738" spans="1:16" x14ac:dyDescent="0.3">
      <c r="A738" t="s">
        <v>770</v>
      </c>
      <c r="B738" s="6">
        <v>44991</v>
      </c>
      <c r="C738" t="s">
        <v>2259</v>
      </c>
      <c r="D738" t="s">
        <v>2267</v>
      </c>
      <c r="E738" t="s">
        <v>8</v>
      </c>
      <c r="F738" t="s">
        <v>9</v>
      </c>
      <c r="G738">
        <v>4345</v>
      </c>
      <c r="H738">
        <v>1503.78</v>
      </c>
      <c r="I738">
        <v>9</v>
      </c>
      <c r="J738" t="s">
        <v>10</v>
      </c>
      <c r="K738" s="8" t="s">
        <v>27</v>
      </c>
      <c r="L738" s="11">
        <f t="shared" si="57"/>
        <v>0.34609436133486765</v>
      </c>
      <c r="M738" s="16">
        <f t="shared" si="58"/>
        <v>0</v>
      </c>
      <c r="N738" s="16">
        <f t="shared" si="59"/>
        <v>0</v>
      </c>
      <c r="O738" s="7" t="str">
        <f t="shared" si="55"/>
        <v>Mar</v>
      </c>
      <c r="P738" t="str">
        <f t="shared" si="56"/>
        <v>2023</v>
      </c>
    </row>
    <row r="739" spans="1:16" x14ac:dyDescent="0.3">
      <c r="A739" t="s">
        <v>771</v>
      </c>
      <c r="B739" s="6">
        <v>45522</v>
      </c>
      <c r="C739" t="s">
        <v>2258</v>
      </c>
      <c r="D739" t="s">
        <v>2270</v>
      </c>
      <c r="E739" t="s">
        <v>19</v>
      </c>
      <c r="F739" t="s">
        <v>20</v>
      </c>
      <c r="G739">
        <v>17218</v>
      </c>
      <c r="H739">
        <v>139.57</v>
      </c>
      <c r="I739">
        <v>7</v>
      </c>
      <c r="J739" t="s">
        <v>35</v>
      </c>
      <c r="K739" s="8" t="s">
        <v>11</v>
      </c>
      <c r="L739" s="11">
        <f t="shared" si="57"/>
        <v>8.1060518062492735E-3</v>
      </c>
      <c r="M739" s="16">
        <f t="shared" si="58"/>
        <v>0</v>
      </c>
      <c r="N739" s="16">
        <f t="shared" si="59"/>
        <v>0</v>
      </c>
      <c r="O739" s="7" t="str">
        <f t="shared" si="55"/>
        <v>Aug</v>
      </c>
      <c r="P739" t="str">
        <f t="shared" si="56"/>
        <v>2024</v>
      </c>
    </row>
    <row r="740" spans="1:16" x14ac:dyDescent="0.3">
      <c r="A740" t="s">
        <v>772</v>
      </c>
      <c r="B740" s="6">
        <v>45212</v>
      </c>
      <c r="C740" t="s">
        <v>2255</v>
      </c>
      <c r="D740" t="s">
        <v>2262</v>
      </c>
      <c r="E740" t="s">
        <v>19</v>
      </c>
      <c r="F740" t="s">
        <v>34</v>
      </c>
      <c r="G740">
        <v>33035</v>
      </c>
      <c r="H740">
        <v>7723.03</v>
      </c>
      <c r="I740">
        <v>4</v>
      </c>
      <c r="J740" t="s">
        <v>35</v>
      </c>
      <c r="K740" s="8" t="s">
        <v>36</v>
      </c>
      <c r="L740" s="11">
        <f t="shared" si="57"/>
        <v>0.23378326017859846</v>
      </c>
      <c r="M740" s="16">
        <f t="shared" si="58"/>
        <v>0</v>
      </c>
      <c r="N740" s="16">
        <f t="shared" si="59"/>
        <v>0</v>
      </c>
      <c r="O740" s="7" t="str">
        <f t="shared" si="55"/>
        <v>Oct</v>
      </c>
      <c r="P740" t="str">
        <f t="shared" si="56"/>
        <v>2023</v>
      </c>
    </row>
    <row r="741" spans="1:16" x14ac:dyDescent="0.3">
      <c r="A741" t="s">
        <v>773</v>
      </c>
      <c r="B741" s="6">
        <v>45424</v>
      </c>
      <c r="C741" t="s">
        <v>2259</v>
      </c>
      <c r="D741" t="s">
        <v>2267</v>
      </c>
      <c r="E741" t="s">
        <v>14</v>
      </c>
      <c r="F741" t="s">
        <v>15</v>
      </c>
      <c r="G741">
        <v>14498</v>
      </c>
      <c r="H741">
        <v>-796.22</v>
      </c>
      <c r="I741">
        <v>10</v>
      </c>
      <c r="J741" t="s">
        <v>10</v>
      </c>
      <c r="K741" s="8" t="s">
        <v>27</v>
      </c>
      <c r="L741" s="11">
        <f t="shared" si="57"/>
        <v>-5.4919299213684651E-2</v>
      </c>
      <c r="M741" s="16">
        <f t="shared" si="58"/>
        <v>14498</v>
      </c>
      <c r="N741" s="16">
        <f t="shared" si="59"/>
        <v>1</v>
      </c>
      <c r="O741" s="7" t="str">
        <f t="shared" si="55"/>
        <v>May</v>
      </c>
      <c r="P741" t="str">
        <f t="shared" si="56"/>
        <v>2024</v>
      </c>
    </row>
    <row r="742" spans="1:16" x14ac:dyDescent="0.3">
      <c r="A742" t="s">
        <v>774</v>
      </c>
      <c r="B742" s="6">
        <v>45244</v>
      </c>
      <c r="C742" t="s">
        <v>2257</v>
      </c>
      <c r="D742" t="s">
        <v>2265</v>
      </c>
      <c r="E742" t="s">
        <v>25</v>
      </c>
      <c r="F742" t="s">
        <v>26</v>
      </c>
      <c r="G742">
        <v>20381</v>
      </c>
      <c r="H742">
        <v>2206.37</v>
      </c>
      <c r="I742">
        <v>3</v>
      </c>
      <c r="J742" t="s">
        <v>16</v>
      </c>
      <c r="K742" s="8" t="s">
        <v>36</v>
      </c>
      <c r="L742" s="11">
        <f t="shared" si="57"/>
        <v>0.10825621902752564</v>
      </c>
      <c r="M742" s="16">
        <f t="shared" si="58"/>
        <v>0</v>
      </c>
      <c r="N742" s="16">
        <f t="shared" si="59"/>
        <v>0</v>
      </c>
      <c r="O742" s="7" t="str">
        <f t="shared" si="55"/>
        <v>Nov</v>
      </c>
      <c r="P742" t="str">
        <f t="shared" si="56"/>
        <v>2023</v>
      </c>
    </row>
    <row r="743" spans="1:16" x14ac:dyDescent="0.3">
      <c r="A743" t="s">
        <v>775</v>
      </c>
      <c r="B743" s="6">
        <v>45582</v>
      </c>
      <c r="C743" t="s">
        <v>2256</v>
      </c>
      <c r="D743" t="s">
        <v>2268</v>
      </c>
      <c r="E743" t="s">
        <v>19</v>
      </c>
      <c r="F743" t="s">
        <v>20</v>
      </c>
      <c r="G743">
        <v>27124</v>
      </c>
      <c r="H743">
        <v>3887.47</v>
      </c>
      <c r="I743">
        <v>4</v>
      </c>
      <c r="J743" t="s">
        <v>16</v>
      </c>
      <c r="K743" s="8" t="s">
        <v>11</v>
      </c>
      <c r="L743" s="11">
        <f t="shared" si="57"/>
        <v>0.14332215012535024</v>
      </c>
      <c r="M743" s="16">
        <f t="shared" si="58"/>
        <v>0</v>
      </c>
      <c r="N743" s="16">
        <f t="shared" si="59"/>
        <v>0</v>
      </c>
      <c r="O743" s="7" t="str">
        <f t="shared" si="55"/>
        <v>Oct</v>
      </c>
      <c r="P743" t="str">
        <f t="shared" si="56"/>
        <v>2024</v>
      </c>
    </row>
    <row r="744" spans="1:16" x14ac:dyDescent="0.3">
      <c r="A744" t="s">
        <v>776</v>
      </c>
      <c r="B744" s="6">
        <v>45200</v>
      </c>
      <c r="C744" t="s">
        <v>2255</v>
      </c>
      <c r="D744" t="s">
        <v>2262</v>
      </c>
      <c r="E744" t="s">
        <v>14</v>
      </c>
      <c r="F744" t="s">
        <v>15</v>
      </c>
      <c r="G744">
        <v>1058</v>
      </c>
      <c r="H744">
        <v>338.07</v>
      </c>
      <c r="I744">
        <v>6</v>
      </c>
      <c r="J744" t="s">
        <v>16</v>
      </c>
      <c r="K744" s="8" t="s">
        <v>27</v>
      </c>
      <c r="L744" s="11">
        <f t="shared" si="57"/>
        <v>0.31953686200378073</v>
      </c>
      <c r="M744" s="16">
        <f t="shared" si="58"/>
        <v>1058</v>
      </c>
      <c r="N744" s="16">
        <f t="shared" si="59"/>
        <v>0</v>
      </c>
      <c r="O744" s="7" t="str">
        <f t="shared" si="55"/>
        <v>Oct</v>
      </c>
      <c r="P744" t="str">
        <f t="shared" si="56"/>
        <v>2023</v>
      </c>
    </row>
    <row r="745" spans="1:16" x14ac:dyDescent="0.3">
      <c r="A745" t="s">
        <v>777</v>
      </c>
      <c r="B745" s="6">
        <v>44964</v>
      </c>
      <c r="C745" t="s">
        <v>2258</v>
      </c>
      <c r="D745" t="s">
        <v>2270</v>
      </c>
      <c r="E745" t="s">
        <v>19</v>
      </c>
      <c r="F745" t="s">
        <v>34</v>
      </c>
      <c r="G745">
        <v>39790</v>
      </c>
      <c r="H745">
        <v>-1161.76</v>
      </c>
      <c r="I745">
        <v>1</v>
      </c>
      <c r="J745" t="s">
        <v>10</v>
      </c>
      <c r="K745" s="8" t="s">
        <v>27</v>
      </c>
      <c r="L745" s="11">
        <f t="shared" si="57"/>
        <v>-2.9197285750188488E-2</v>
      </c>
      <c r="M745" s="16">
        <f t="shared" si="58"/>
        <v>0</v>
      </c>
      <c r="N745" s="16">
        <f t="shared" si="59"/>
        <v>1</v>
      </c>
      <c r="O745" s="7" t="str">
        <f t="shared" si="55"/>
        <v>Feb</v>
      </c>
      <c r="P745" t="str">
        <f t="shared" si="56"/>
        <v>2023</v>
      </c>
    </row>
    <row r="746" spans="1:16" x14ac:dyDescent="0.3">
      <c r="A746" t="s">
        <v>778</v>
      </c>
      <c r="B746" s="6">
        <v>45219</v>
      </c>
      <c r="C746" t="s">
        <v>2257</v>
      </c>
      <c r="D746" t="s">
        <v>2264</v>
      </c>
      <c r="E746" t="s">
        <v>14</v>
      </c>
      <c r="F746" t="s">
        <v>51</v>
      </c>
      <c r="G746">
        <v>10379</v>
      </c>
      <c r="H746">
        <v>-203.43</v>
      </c>
      <c r="I746">
        <v>5</v>
      </c>
      <c r="J746" t="s">
        <v>16</v>
      </c>
      <c r="K746" s="8" t="s">
        <v>17</v>
      </c>
      <c r="L746" s="11">
        <f t="shared" si="57"/>
        <v>-1.960015415743328E-2</v>
      </c>
      <c r="M746" s="16">
        <f t="shared" si="58"/>
        <v>10379</v>
      </c>
      <c r="N746" s="16">
        <f t="shared" si="59"/>
        <v>1</v>
      </c>
      <c r="O746" s="7" t="str">
        <f t="shared" si="55"/>
        <v>Oct</v>
      </c>
      <c r="P746" t="str">
        <f t="shared" si="56"/>
        <v>2023</v>
      </c>
    </row>
    <row r="747" spans="1:16" x14ac:dyDescent="0.3">
      <c r="A747" t="s">
        <v>779</v>
      </c>
      <c r="B747" s="6">
        <v>45368</v>
      </c>
      <c r="C747" t="s">
        <v>2256</v>
      </c>
      <c r="D747" t="s">
        <v>2268</v>
      </c>
      <c r="E747" t="s">
        <v>14</v>
      </c>
      <c r="F747" t="s">
        <v>15</v>
      </c>
      <c r="G747">
        <v>26322</v>
      </c>
      <c r="H747">
        <v>-2548.7399999999998</v>
      </c>
      <c r="I747">
        <v>10</v>
      </c>
      <c r="J747" t="s">
        <v>35</v>
      </c>
      <c r="K747" s="8" t="s">
        <v>36</v>
      </c>
      <c r="L747" s="11">
        <f t="shared" si="57"/>
        <v>-9.6829268292682916E-2</v>
      </c>
      <c r="M747" s="16">
        <f t="shared" si="58"/>
        <v>26322</v>
      </c>
      <c r="N747" s="16">
        <f t="shared" si="59"/>
        <v>1</v>
      </c>
      <c r="O747" s="7" t="str">
        <f t="shared" si="55"/>
        <v>Mar</v>
      </c>
      <c r="P747" t="str">
        <f t="shared" si="56"/>
        <v>2024</v>
      </c>
    </row>
    <row r="748" spans="1:16" x14ac:dyDescent="0.3">
      <c r="A748" t="s">
        <v>780</v>
      </c>
      <c r="B748" s="6">
        <v>45413</v>
      </c>
      <c r="C748" t="s">
        <v>2256</v>
      </c>
      <c r="D748" t="s">
        <v>2268</v>
      </c>
      <c r="E748" t="s">
        <v>8</v>
      </c>
      <c r="F748" t="s">
        <v>31</v>
      </c>
      <c r="G748">
        <v>24069</v>
      </c>
      <c r="H748">
        <v>5122.79</v>
      </c>
      <c r="I748">
        <v>7</v>
      </c>
      <c r="J748" t="s">
        <v>16</v>
      </c>
      <c r="K748" s="8" t="s">
        <v>11</v>
      </c>
      <c r="L748" s="11">
        <f t="shared" si="57"/>
        <v>0.21283767501765757</v>
      </c>
      <c r="M748" s="16">
        <f t="shared" si="58"/>
        <v>0</v>
      </c>
      <c r="N748" s="16">
        <f t="shared" si="59"/>
        <v>0</v>
      </c>
      <c r="O748" s="7" t="str">
        <f t="shared" si="55"/>
        <v>May</v>
      </c>
      <c r="P748" t="str">
        <f t="shared" si="56"/>
        <v>2024</v>
      </c>
    </row>
    <row r="749" spans="1:16" x14ac:dyDescent="0.3">
      <c r="A749" t="s">
        <v>781</v>
      </c>
      <c r="B749" s="6">
        <v>45621</v>
      </c>
      <c r="C749" t="s">
        <v>2256</v>
      </c>
      <c r="D749" t="s">
        <v>2269</v>
      </c>
      <c r="E749" t="s">
        <v>19</v>
      </c>
      <c r="F749" t="s">
        <v>22</v>
      </c>
      <c r="G749">
        <v>34804</v>
      </c>
      <c r="H749">
        <v>6534.83</v>
      </c>
      <c r="I749">
        <v>3</v>
      </c>
      <c r="J749" t="s">
        <v>10</v>
      </c>
      <c r="K749" s="8" t="s">
        <v>11</v>
      </c>
      <c r="L749" s="11">
        <f t="shared" si="57"/>
        <v>0.18776088955292494</v>
      </c>
      <c r="M749" s="16">
        <f t="shared" si="58"/>
        <v>0</v>
      </c>
      <c r="N749" s="16">
        <f t="shared" si="59"/>
        <v>0</v>
      </c>
      <c r="O749" s="7" t="str">
        <f t="shared" si="55"/>
        <v>Nov</v>
      </c>
      <c r="P749" t="str">
        <f t="shared" si="56"/>
        <v>2024</v>
      </c>
    </row>
    <row r="750" spans="1:16" x14ac:dyDescent="0.3">
      <c r="A750" t="s">
        <v>782</v>
      </c>
      <c r="B750" s="6">
        <v>45091</v>
      </c>
      <c r="C750" t="s">
        <v>2255</v>
      </c>
      <c r="D750" t="s">
        <v>2263</v>
      </c>
      <c r="E750" t="s">
        <v>8</v>
      </c>
      <c r="F750" t="s">
        <v>9</v>
      </c>
      <c r="G750">
        <v>48010</v>
      </c>
      <c r="H750">
        <v>9646.9599999999991</v>
      </c>
      <c r="I750">
        <v>7</v>
      </c>
      <c r="J750" t="s">
        <v>35</v>
      </c>
      <c r="K750" s="8" t="s">
        <v>36</v>
      </c>
      <c r="L750" s="11">
        <f t="shared" si="57"/>
        <v>0.20093647156842323</v>
      </c>
      <c r="M750" s="16">
        <f t="shared" si="58"/>
        <v>0</v>
      </c>
      <c r="N750" s="16">
        <f t="shared" si="59"/>
        <v>0</v>
      </c>
      <c r="O750" s="7" t="str">
        <f t="shared" si="55"/>
        <v>Jun</v>
      </c>
      <c r="P750" t="str">
        <f t="shared" si="56"/>
        <v>2023</v>
      </c>
    </row>
    <row r="751" spans="1:16" x14ac:dyDescent="0.3">
      <c r="A751" t="s">
        <v>783</v>
      </c>
      <c r="B751" s="6">
        <v>45163</v>
      </c>
      <c r="C751" t="s">
        <v>2257</v>
      </c>
      <c r="D751" t="s">
        <v>2264</v>
      </c>
      <c r="E751" t="s">
        <v>8</v>
      </c>
      <c r="F751" t="s">
        <v>29</v>
      </c>
      <c r="G751">
        <v>6894</v>
      </c>
      <c r="H751">
        <v>-198.76</v>
      </c>
      <c r="I751">
        <v>9</v>
      </c>
      <c r="J751" t="s">
        <v>35</v>
      </c>
      <c r="K751" s="8" t="s">
        <v>11</v>
      </c>
      <c r="L751" s="11">
        <f t="shared" si="57"/>
        <v>-2.883086742094575E-2</v>
      </c>
      <c r="M751" s="16">
        <f t="shared" si="58"/>
        <v>0</v>
      </c>
      <c r="N751" s="16">
        <f t="shared" si="59"/>
        <v>1</v>
      </c>
      <c r="O751" s="7" t="str">
        <f t="shared" si="55"/>
        <v>Aug</v>
      </c>
      <c r="P751" t="str">
        <f t="shared" si="56"/>
        <v>2023</v>
      </c>
    </row>
    <row r="752" spans="1:16" x14ac:dyDescent="0.3">
      <c r="A752" t="s">
        <v>784</v>
      </c>
      <c r="B752" s="6">
        <v>44997</v>
      </c>
      <c r="C752" t="s">
        <v>2255</v>
      </c>
      <c r="D752" t="s">
        <v>2262</v>
      </c>
      <c r="E752" t="s">
        <v>25</v>
      </c>
      <c r="F752" t="s">
        <v>53</v>
      </c>
      <c r="G752">
        <v>41554</v>
      </c>
      <c r="H752">
        <v>-2761.84</v>
      </c>
      <c r="I752">
        <v>5</v>
      </c>
      <c r="J752" t="s">
        <v>35</v>
      </c>
      <c r="K752" s="8" t="s">
        <v>17</v>
      </c>
      <c r="L752" s="11">
        <f t="shared" si="57"/>
        <v>-6.6463878326996198E-2</v>
      </c>
      <c r="M752" s="16">
        <f t="shared" si="58"/>
        <v>0</v>
      </c>
      <c r="N752" s="16">
        <f t="shared" si="59"/>
        <v>1</v>
      </c>
      <c r="O752" s="7" t="str">
        <f t="shared" si="55"/>
        <v>Mar</v>
      </c>
      <c r="P752" t="str">
        <f t="shared" si="56"/>
        <v>2023</v>
      </c>
    </row>
    <row r="753" spans="1:16" x14ac:dyDescent="0.3">
      <c r="A753" t="s">
        <v>785</v>
      </c>
      <c r="B753" s="6">
        <v>45626</v>
      </c>
      <c r="C753" t="s">
        <v>2255</v>
      </c>
      <c r="D753" t="s">
        <v>2262</v>
      </c>
      <c r="E753" t="s">
        <v>25</v>
      </c>
      <c r="F753" t="s">
        <v>53</v>
      </c>
      <c r="G753">
        <v>17083</v>
      </c>
      <c r="H753">
        <v>2936.88</v>
      </c>
      <c r="I753">
        <v>4</v>
      </c>
      <c r="J753" t="s">
        <v>35</v>
      </c>
      <c r="K753" s="8" t="s">
        <v>11</v>
      </c>
      <c r="L753" s="11">
        <f t="shared" si="57"/>
        <v>0.17191828133231868</v>
      </c>
      <c r="M753" s="16">
        <f t="shared" si="58"/>
        <v>0</v>
      </c>
      <c r="N753" s="16">
        <f t="shared" si="59"/>
        <v>0</v>
      </c>
      <c r="O753" s="7" t="str">
        <f t="shared" si="55"/>
        <v>Nov</v>
      </c>
      <c r="P753" t="str">
        <f t="shared" si="56"/>
        <v>2024</v>
      </c>
    </row>
    <row r="754" spans="1:16" x14ac:dyDescent="0.3">
      <c r="A754" t="s">
        <v>786</v>
      </c>
      <c r="B754" s="6">
        <v>45648</v>
      </c>
      <c r="C754" t="s">
        <v>2256</v>
      </c>
      <c r="D754" t="s">
        <v>2269</v>
      </c>
      <c r="E754" t="s">
        <v>14</v>
      </c>
      <c r="F754" t="s">
        <v>51</v>
      </c>
      <c r="G754">
        <v>23900</v>
      </c>
      <c r="H754">
        <v>-4566.8</v>
      </c>
      <c r="I754">
        <v>6</v>
      </c>
      <c r="J754" t="s">
        <v>16</v>
      </c>
      <c r="K754" s="8" t="s">
        <v>17</v>
      </c>
      <c r="L754" s="11">
        <f t="shared" si="57"/>
        <v>-0.19107949790794979</v>
      </c>
      <c r="M754" s="16">
        <f t="shared" si="58"/>
        <v>23900</v>
      </c>
      <c r="N754" s="16">
        <f t="shared" si="59"/>
        <v>1</v>
      </c>
      <c r="O754" s="7" t="str">
        <f t="shared" si="55"/>
        <v>Dec</v>
      </c>
      <c r="P754" t="str">
        <f t="shared" si="56"/>
        <v>2024</v>
      </c>
    </row>
    <row r="755" spans="1:16" x14ac:dyDescent="0.3">
      <c r="A755" t="s">
        <v>787</v>
      </c>
      <c r="B755" s="6">
        <v>45288</v>
      </c>
      <c r="C755" t="s">
        <v>2259</v>
      </c>
      <c r="D755" t="s">
        <v>2267</v>
      </c>
      <c r="E755" t="s">
        <v>19</v>
      </c>
      <c r="F755" t="s">
        <v>20</v>
      </c>
      <c r="G755">
        <v>2805</v>
      </c>
      <c r="H755">
        <v>467.59</v>
      </c>
      <c r="I755">
        <v>8</v>
      </c>
      <c r="J755" t="s">
        <v>16</v>
      </c>
      <c r="K755" s="8" t="s">
        <v>36</v>
      </c>
      <c r="L755" s="11">
        <f t="shared" si="57"/>
        <v>0.16669875222816399</v>
      </c>
      <c r="M755" s="16">
        <f t="shared" si="58"/>
        <v>0</v>
      </c>
      <c r="N755" s="16">
        <f t="shared" si="59"/>
        <v>0</v>
      </c>
      <c r="O755" s="7" t="str">
        <f t="shared" si="55"/>
        <v>Dec</v>
      </c>
      <c r="P755" t="str">
        <f t="shared" si="56"/>
        <v>2023</v>
      </c>
    </row>
    <row r="756" spans="1:16" x14ac:dyDescent="0.3">
      <c r="A756" t="s">
        <v>788</v>
      </c>
      <c r="B756" s="6">
        <v>45062</v>
      </c>
      <c r="C756" t="s">
        <v>2257</v>
      </c>
      <c r="D756" t="s">
        <v>2265</v>
      </c>
      <c r="E756" t="s">
        <v>14</v>
      </c>
      <c r="F756" t="s">
        <v>38</v>
      </c>
      <c r="G756">
        <v>941</v>
      </c>
      <c r="H756">
        <v>145.6</v>
      </c>
      <c r="I756">
        <v>6</v>
      </c>
      <c r="J756" t="s">
        <v>10</v>
      </c>
      <c r="K756" s="8" t="s">
        <v>17</v>
      </c>
      <c r="L756" s="11">
        <f t="shared" si="57"/>
        <v>0.1547290116896918</v>
      </c>
      <c r="M756" s="16">
        <f t="shared" si="58"/>
        <v>941</v>
      </c>
      <c r="N756" s="16">
        <f t="shared" si="59"/>
        <v>0</v>
      </c>
      <c r="O756" s="7" t="str">
        <f t="shared" si="55"/>
        <v>May</v>
      </c>
      <c r="P756" t="str">
        <f t="shared" si="56"/>
        <v>2023</v>
      </c>
    </row>
    <row r="757" spans="1:16" x14ac:dyDescent="0.3">
      <c r="A757" t="s">
        <v>789</v>
      </c>
      <c r="B757" s="6">
        <v>45090</v>
      </c>
      <c r="C757" t="s">
        <v>2258</v>
      </c>
      <c r="D757" t="s">
        <v>2271</v>
      </c>
      <c r="E757" t="s">
        <v>25</v>
      </c>
      <c r="F757" t="s">
        <v>26</v>
      </c>
      <c r="G757">
        <v>14598</v>
      </c>
      <c r="H757">
        <v>157.01</v>
      </c>
      <c r="I757">
        <v>5</v>
      </c>
      <c r="J757" t="s">
        <v>16</v>
      </c>
      <c r="K757" s="8" t="s">
        <v>36</v>
      </c>
      <c r="L757" s="11">
        <f t="shared" si="57"/>
        <v>1.0755582956569393E-2</v>
      </c>
      <c r="M757" s="16">
        <f t="shared" si="58"/>
        <v>0</v>
      </c>
      <c r="N757" s="16">
        <f t="shared" si="59"/>
        <v>0</v>
      </c>
      <c r="O757" s="7" t="str">
        <f t="shared" si="55"/>
        <v>Jun</v>
      </c>
      <c r="P757" t="str">
        <f t="shared" si="56"/>
        <v>2023</v>
      </c>
    </row>
    <row r="758" spans="1:16" x14ac:dyDescent="0.3">
      <c r="A758" t="s">
        <v>790</v>
      </c>
      <c r="B758" s="6">
        <v>45083</v>
      </c>
      <c r="C758" t="s">
        <v>2255</v>
      </c>
      <c r="D758" t="s">
        <v>2263</v>
      </c>
      <c r="E758" t="s">
        <v>8</v>
      </c>
      <c r="F758" t="s">
        <v>9</v>
      </c>
      <c r="G758">
        <v>23653</v>
      </c>
      <c r="H758">
        <v>6236.96</v>
      </c>
      <c r="I758">
        <v>4</v>
      </c>
      <c r="J758" t="s">
        <v>35</v>
      </c>
      <c r="K758" s="8" t="s">
        <v>11</v>
      </c>
      <c r="L758" s="11">
        <f t="shared" si="57"/>
        <v>0.26368579038599754</v>
      </c>
      <c r="M758" s="16">
        <f t="shared" si="58"/>
        <v>0</v>
      </c>
      <c r="N758" s="16">
        <f t="shared" si="59"/>
        <v>0</v>
      </c>
      <c r="O758" s="7" t="str">
        <f t="shared" si="55"/>
        <v>Jun</v>
      </c>
      <c r="P758" t="str">
        <f t="shared" si="56"/>
        <v>2023</v>
      </c>
    </row>
    <row r="759" spans="1:16" x14ac:dyDescent="0.3">
      <c r="A759" t="s">
        <v>791</v>
      </c>
      <c r="B759" s="6">
        <v>45653</v>
      </c>
      <c r="C759" t="s">
        <v>2256</v>
      </c>
      <c r="D759" t="s">
        <v>2269</v>
      </c>
      <c r="E759" t="s">
        <v>14</v>
      </c>
      <c r="F759" t="s">
        <v>15</v>
      </c>
      <c r="G759">
        <v>29880</v>
      </c>
      <c r="H759">
        <v>962.22</v>
      </c>
      <c r="I759">
        <v>5</v>
      </c>
      <c r="J759" t="s">
        <v>35</v>
      </c>
      <c r="K759" s="8" t="s">
        <v>27</v>
      </c>
      <c r="L759" s="11">
        <f t="shared" si="57"/>
        <v>3.2202811244979923E-2</v>
      </c>
      <c r="M759" s="16">
        <f t="shared" si="58"/>
        <v>29880</v>
      </c>
      <c r="N759" s="16">
        <f t="shared" si="59"/>
        <v>0</v>
      </c>
      <c r="O759" s="7" t="str">
        <f t="shared" si="55"/>
        <v>Dec</v>
      </c>
      <c r="P759" t="str">
        <f t="shared" si="56"/>
        <v>2024</v>
      </c>
    </row>
    <row r="760" spans="1:16" x14ac:dyDescent="0.3">
      <c r="A760" t="s">
        <v>792</v>
      </c>
      <c r="B760" s="6">
        <v>45522</v>
      </c>
      <c r="C760" t="s">
        <v>2255</v>
      </c>
      <c r="D760" t="s">
        <v>2262</v>
      </c>
      <c r="E760" t="s">
        <v>19</v>
      </c>
      <c r="F760" t="s">
        <v>22</v>
      </c>
      <c r="G760">
        <v>12588</v>
      </c>
      <c r="H760">
        <v>36.29</v>
      </c>
      <c r="I760">
        <v>2</v>
      </c>
      <c r="J760" t="s">
        <v>35</v>
      </c>
      <c r="K760" s="8" t="s">
        <v>17</v>
      </c>
      <c r="L760" s="11">
        <f t="shared" si="57"/>
        <v>2.8829043533523989E-3</v>
      </c>
      <c r="M760" s="16">
        <f t="shared" si="58"/>
        <v>0</v>
      </c>
      <c r="N760" s="16">
        <f t="shared" si="59"/>
        <v>0</v>
      </c>
      <c r="O760" s="7" t="str">
        <f t="shared" si="55"/>
        <v>Aug</v>
      </c>
      <c r="P760" t="str">
        <f t="shared" si="56"/>
        <v>2024</v>
      </c>
    </row>
    <row r="761" spans="1:16" x14ac:dyDescent="0.3">
      <c r="A761" t="s">
        <v>793</v>
      </c>
      <c r="B761" s="6">
        <v>45127</v>
      </c>
      <c r="C761" t="s">
        <v>2255</v>
      </c>
      <c r="D761" t="s">
        <v>2262</v>
      </c>
      <c r="E761" t="s">
        <v>25</v>
      </c>
      <c r="F761" t="s">
        <v>53</v>
      </c>
      <c r="G761">
        <v>25663</v>
      </c>
      <c r="H761">
        <v>216.7</v>
      </c>
      <c r="I761">
        <v>9</v>
      </c>
      <c r="J761" t="s">
        <v>10</v>
      </c>
      <c r="K761" s="8" t="s">
        <v>11</v>
      </c>
      <c r="L761" s="11">
        <f t="shared" si="57"/>
        <v>8.4440634376339481E-3</v>
      </c>
      <c r="M761" s="16">
        <f t="shared" si="58"/>
        <v>0</v>
      </c>
      <c r="N761" s="16">
        <f t="shared" si="59"/>
        <v>0</v>
      </c>
      <c r="O761" s="7" t="str">
        <f t="shared" si="55"/>
        <v>Jul</v>
      </c>
      <c r="P761" t="str">
        <f t="shared" si="56"/>
        <v>2023</v>
      </c>
    </row>
    <row r="762" spans="1:16" x14ac:dyDescent="0.3">
      <c r="A762" t="s">
        <v>794</v>
      </c>
      <c r="B762" s="6">
        <v>45002</v>
      </c>
      <c r="C762" t="s">
        <v>2255</v>
      </c>
      <c r="D762" t="s">
        <v>2262</v>
      </c>
      <c r="E762" t="s">
        <v>19</v>
      </c>
      <c r="F762" t="s">
        <v>20</v>
      </c>
      <c r="G762">
        <v>36155</v>
      </c>
      <c r="H762">
        <v>4158.07</v>
      </c>
      <c r="I762">
        <v>10</v>
      </c>
      <c r="J762" t="s">
        <v>35</v>
      </c>
      <c r="K762" s="8" t="s">
        <v>36</v>
      </c>
      <c r="L762" s="11">
        <f t="shared" si="57"/>
        <v>0.11500677637947725</v>
      </c>
      <c r="M762" s="16">
        <f t="shared" si="58"/>
        <v>0</v>
      </c>
      <c r="N762" s="16">
        <f t="shared" si="59"/>
        <v>0</v>
      </c>
      <c r="O762" s="7" t="str">
        <f t="shared" si="55"/>
        <v>Mar</v>
      </c>
      <c r="P762" t="str">
        <f t="shared" si="56"/>
        <v>2023</v>
      </c>
    </row>
    <row r="763" spans="1:16" x14ac:dyDescent="0.3">
      <c r="A763" t="s">
        <v>795</v>
      </c>
      <c r="B763" s="6">
        <v>45066</v>
      </c>
      <c r="C763" t="s">
        <v>2258</v>
      </c>
      <c r="D763" t="s">
        <v>2271</v>
      </c>
      <c r="E763" t="s">
        <v>25</v>
      </c>
      <c r="F763" t="s">
        <v>46</v>
      </c>
      <c r="G763">
        <v>11934</v>
      </c>
      <c r="H763">
        <v>3713.7</v>
      </c>
      <c r="I763">
        <v>8</v>
      </c>
      <c r="J763" t="s">
        <v>35</v>
      </c>
      <c r="K763" s="8" t="s">
        <v>36</v>
      </c>
      <c r="L763" s="11">
        <f t="shared" si="57"/>
        <v>0.31118652589240825</v>
      </c>
      <c r="M763" s="16">
        <f t="shared" si="58"/>
        <v>0</v>
      </c>
      <c r="N763" s="16">
        <f t="shared" si="59"/>
        <v>0</v>
      </c>
      <c r="O763" s="7" t="str">
        <f t="shared" si="55"/>
        <v>May</v>
      </c>
      <c r="P763" t="str">
        <f t="shared" si="56"/>
        <v>2023</v>
      </c>
    </row>
    <row r="764" spans="1:16" x14ac:dyDescent="0.3">
      <c r="A764" t="s">
        <v>796</v>
      </c>
      <c r="B764" s="6">
        <v>45286</v>
      </c>
      <c r="C764" t="s">
        <v>2255</v>
      </c>
      <c r="D764" t="s">
        <v>2262</v>
      </c>
      <c r="E764" t="s">
        <v>14</v>
      </c>
      <c r="F764" t="s">
        <v>51</v>
      </c>
      <c r="G764">
        <v>15000</v>
      </c>
      <c r="H764">
        <v>2463.7600000000002</v>
      </c>
      <c r="I764">
        <v>4</v>
      </c>
      <c r="J764" t="s">
        <v>35</v>
      </c>
      <c r="K764" s="8" t="s">
        <v>36</v>
      </c>
      <c r="L764" s="11">
        <f t="shared" si="57"/>
        <v>0.16425066666666668</v>
      </c>
      <c r="M764" s="16">
        <f t="shared" si="58"/>
        <v>15000</v>
      </c>
      <c r="N764" s="16">
        <f t="shared" si="59"/>
        <v>0</v>
      </c>
      <c r="O764" s="7" t="str">
        <f t="shared" si="55"/>
        <v>Dec</v>
      </c>
      <c r="P764" t="str">
        <f t="shared" si="56"/>
        <v>2023</v>
      </c>
    </row>
    <row r="765" spans="1:16" x14ac:dyDescent="0.3">
      <c r="A765" t="s">
        <v>797</v>
      </c>
      <c r="B765" s="6">
        <v>45332</v>
      </c>
      <c r="C765" t="s">
        <v>2257</v>
      </c>
      <c r="D765" t="s">
        <v>2264</v>
      </c>
      <c r="E765" t="s">
        <v>19</v>
      </c>
      <c r="F765" t="s">
        <v>34</v>
      </c>
      <c r="G765">
        <v>209</v>
      </c>
      <c r="H765">
        <v>59.6</v>
      </c>
      <c r="I765">
        <v>8</v>
      </c>
      <c r="J765" t="s">
        <v>10</v>
      </c>
      <c r="K765" s="8" t="s">
        <v>36</v>
      </c>
      <c r="L765" s="11">
        <f t="shared" si="57"/>
        <v>0.28516746411483257</v>
      </c>
      <c r="M765" s="16">
        <f t="shared" si="58"/>
        <v>0</v>
      </c>
      <c r="N765" s="16">
        <f t="shared" si="59"/>
        <v>0</v>
      </c>
      <c r="O765" s="7" t="str">
        <f t="shared" si="55"/>
        <v>Feb</v>
      </c>
      <c r="P765" t="str">
        <f t="shared" si="56"/>
        <v>2024</v>
      </c>
    </row>
    <row r="766" spans="1:16" x14ac:dyDescent="0.3">
      <c r="A766" t="s">
        <v>798</v>
      </c>
      <c r="B766" s="6">
        <v>45282</v>
      </c>
      <c r="C766" t="s">
        <v>2257</v>
      </c>
      <c r="D766" t="s">
        <v>2265</v>
      </c>
      <c r="E766" t="s">
        <v>19</v>
      </c>
      <c r="F766" t="s">
        <v>34</v>
      </c>
      <c r="G766">
        <v>30151</v>
      </c>
      <c r="H766">
        <v>5824.92</v>
      </c>
      <c r="I766">
        <v>9</v>
      </c>
      <c r="J766" t="s">
        <v>16</v>
      </c>
      <c r="K766" s="8" t="s">
        <v>11</v>
      </c>
      <c r="L766" s="11">
        <f t="shared" si="57"/>
        <v>0.19319160226858148</v>
      </c>
      <c r="M766" s="16">
        <f t="shared" si="58"/>
        <v>0</v>
      </c>
      <c r="N766" s="16">
        <f t="shared" si="59"/>
        <v>0</v>
      </c>
      <c r="O766" s="7" t="str">
        <f t="shared" si="55"/>
        <v>Dec</v>
      </c>
      <c r="P766" t="str">
        <f t="shared" si="56"/>
        <v>2023</v>
      </c>
    </row>
    <row r="767" spans="1:16" x14ac:dyDescent="0.3">
      <c r="A767" t="s">
        <v>799</v>
      </c>
      <c r="B767" s="6">
        <v>45514</v>
      </c>
      <c r="C767" t="s">
        <v>2255</v>
      </c>
      <c r="D767" t="s">
        <v>2262</v>
      </c>
      <c r="E767" t="s">
        <v>14</v>
      </c>
      <c r="F767" t="s">
        <v>38</v>
      </c>
      <c r="G767">
        <v>3994</v>
      </c>
      <c r="H767">
        <v>-584.88</v>
      </c>
      <c r="I767">
        <v>8</v>
      </c>
      <c r="J767" t="s">
        <v>35</v>
      </c>
      <c r="K767" s="8" t="s">
        <v>11</v>
      </c>
      <c r="L767" s="11">
        <f t="shared" si="57"/>
        <v>-0.14643965948923385</v>
      </c>
      <c r="M767" s="16">
        <f t="shared" si="58"/>
        <v>3994</v>
      </c>
      <c r="N767" s="16">
        <f t="shared" si="59"/>
        <v>1</v>
      </c>
      <c r="O767" s="7" t="str">
        <f t="shared" si="55"/>
        <v>Aug</v>
      </c>
      <c r="P767" t="str">
        <f t="shared" si="56"/>
        <v>2024</v>
      </c>
    </row>
    <row r="768" spans="1:16" x14ac:dyDescent="0.3">
      <c r="A768" t="s">
        <v>800</v>
      </c>
      <c r="B768" s="6">
        <v>45636</v>
      </c>
      <c r="C768" t="s">
        <v>2258</v>
      </c>
      <c r="D768" t="s">
        <v>2271</v>
      </c>
      <c r="E768" t="s">
        <v>25</v>
      </c>
      <c r="F768" t="s">
        <v>53</v>
      </c>
      <c r="G768">
        <v>26828</v>
      </c>
      <c r="H768">
        <v>8170.45</v>
      </c>
      <c r="I768">
        <v>10</v>
      </c>
      <c r="J768" t="s">
        <v>10</v>
      </c>
      <c r="K768" s="8" t="s">
        <v>36</v>
      </c>
      <c r="L768" s="11">
        <f t="shared" si="57"/>
        <v>0.30454935142388551</v>
      </c>
      <c r="M768" s="16">
        <f t="shared" si="58"/>
        <v>0</v>
      </c>
      <c r="N768" s="16">
        <f t="shared" si="59"/>
        <v>0</v>
      </c>
      <c r="O768" s="7" t="str">
        <f t="shared" si="55"/>
        <v>Dec</v>
      </c>
      <c r="P768" t="str">
        <f t="shared" si="56"/>
        <v>2024</v>
      </c>
    </row>
    <row r="769" spans="1:16" x14ac:dyDescent="0.3">
      <c r="A769" t="s">
        <v>801</v>
      </c>
      <c r="B769" s="6">
        <v>45376</v>
      </c>
      <c r="C769" t="s">
        <v>2258</v>
      </c>
      <c r="D769" t="s">
        <v>2271</v>
      </c>
      <c r="E769" t="s">
        <v>25</v>
      </c>
      <c r="F769" t="s">
        <v>53</v>
      </c>
      <c r="G769">
        <v>10162</v>
      </c>
      <c r="H769">
        <v>-502.37</v>
      </c>
      <c r="I769">
        <v>7</v>
      </c>
      <c r="J769" t="s">
        <v>16</v>
      </c>
      <c r="K769" s="8" t="s">
        <v>36</v>
      </c>
      <c r="L769" s="11">
        <f t="shared" si="57"/>
        <v>-4.9436134619169458E-2</v>
      </c>
      <c r="M769" s="16">
        <f t="shared" si="58"/>
        <v>0</v>
      </c>
      <c r="N769" s="16">
        <f t="shared" si="59"/>
        <v>1</v>
      </c>
      <c r="O769" s="7" t="str">
        <f t="shared" si="55"/>
        <v>Mar</v>
      </c>
      <c r="P769" t="str">
        <f t="shared" si="56"/>
        <v>2024</v>
      </c>
    </row>
    <row r="770" spans="1:16" x14ac:dyDescent="0.3">
      <c r="A770" t="s">
        <v>802</v>
      </c>
      <c r="B770" s="6">
        <v>45414</v>
      </c>
      <c r="C770" t="s">
        <v>2257</v>
      </c>
      <c r="D770" t="s">
        <v>2264</v>
      </c>
      <c r="E770" t="s">
        <v>8</v>
      </c>
      <c r="F770" t="s">
        <v>31</v>
      </c>
      <c r="G770">
        <v>43568</v>
      </c>
      <c r="H770">
        <v>12570.23</v>
      </c>
      <c r="I770">
        <v>7</v>
      </c>
      <c r="J770" t="s">
        <v>16</v>
      </c>
      <c r="K770" s="8" t="s">
        <v>27</v>
      </c>
      <c r="L770" s="11">
        <f t="shared" si="57"/>
        <v>0.28851978516342269</v>
      </c>
      <c r="M770" s="16">
        <f t="shared" si="58"/>
        <v>0</v>
      </c>
      <c r="N770" s="16">
        <f t="shared" si="59"/>
        <v>0</v>
      </c>
      <c r="O770" s="7" t="str">
        <f t="shared" ref="O770:O833" si="60">TEXT(B770,"MMM")</f>
        <v>May</v>
      </c>
      <c r="P770" t="str">
        <f t="shared" ref="P770:P833" si="61">TEXT(B770,"YYYY")</f>
        <v>2024</v>
      </c>
    </row>
    <row r="771" spans="1:16" x14ac:dyDescent="0.3">
      <c r="A771" t="s">
        <v>803</v>
      </c>
      <c r="B771" s="6">
        <v>45485</v>
      </c>
      <c r="C771" t="s">
        <v>2257</v>
      </c>
      <c r="D771" t="s">
        <v>2264</v>
      </c>
      <c r="E771" t="s">
        <v>19</v>
      </c>
      <c r="F771" t="s">
        <v>20</v>
      </c>
      <c r="G771">
        <v>11942</v>
      </c>
      <c r="H771">
        <v>322.58</v>
      </c>
      <c r="I771">
        <v>2</v>
      </c>
      <c r="J771" t="s">
        <v>16</v>
      </c>
      <c r="K771" s="8" t="s">
        <v>36</v>
      </c>
      <c r="L771" s="11">
        <f t="shared" ref="L771:L834" si="62">H771/G771</f>
        <v>2.7012225757829508E-2</v>
      </c>
      <c r="M771" s="16">
        <f t="shared" ref="M771:M834" si="63">IF(E771="Clothing",G771,0)</f>
        <v>0</v>
      </c>
      <c r="N771" s="16">
        <f t="shared" ref="N771:N834" si="64">IF(H771&lt;0,1,0)</f>
        <v>0</v>
      </c>
      <c r="O771" s="7" t="str">
        <f t="shared" si="60"/>
        <v>Jul</v>
      </c>
      <c r="P771" t="str">
        <f t="shared" si="61"/>
        <v>2024</v>
      </c>
    </row>
    <row r="772" spans="1:16" x14ac:dyDescent="0.3">
      <c r="A772" t="s">
        <v>804</v>
      </c>
      <c r="B772" s="6">
        <v>45269</v>
      </c>
      <c r="C772" t="s">
        <v>2258</v>
      </c>
      <c r="D772" t="s">
        <v>2271</v>
      </c>
      <c r="E772" t="s">
        <v>19</v>
      </c>
      <c r="F772" t="s">
        <v>20</v>
      </c>
      <c r="G772">
        <v>6991</v>
      </c>
      <c r="H772">
        <v>1677.67</v>
      </c>
      <c r="I772">
        <v>10</v>
      </c>
      <c r="J772" t="s">
        <v>35</v>
      </c>
      <c r="K772" s="8" t="s">
        <v>11</v>
      </c>
      <c r="L772" s="11">
        <f t="shared" si="62"/>
        <v>0.23997568302102704</v>
      </c>
      <c r="M772" s="16">
        <f t="shared" si="63"/>
        <v>0</v>
      </c>
      <c r="N772" s="16">
        <f t="shared" si="64"/>
        <v>0</v>
      </c>
      <c r="O772" s="7" t="str">
        <f t="shared" si="60"/>
        <v>Dec</v>
      </c>
      <c r="P772" t="str">
        <f t="shared" si="61"/>
        <v>2023</v>
      </c>
    </row>
    <row r="773" spans="1:16" x14ac:dyDescent="0.3">
      <c r="A773" t="s">
        <v>805</v>
      </c>
      <c r="B773" s="6">
        <v>45239</v>
      </c>
      <c r="C773" t="s">
        <v>2257</v>
      </c>
      <c r="D773" t="s">
        <v>2265</v>
      </c>
      <c r="E773" t="s">
        <v>8</v>
      </c>
      <c r="F773" t="s">
        <v>9</v>
      </c>
      <c r="G773">
        <v>3939</v>
      </c>
      <c r="H773">
        <v>1346.42</v>
      </c>
      <c r="I773">
        <v>3</v>
      </c>
      <c r="J773" t="s">
        <v>10</v>
      </c>
      <c r="K773" s="8" t="s">
        <v>36</v>
      </c>
      <c r="L773" s="11">
        <f t="shared" si="62"/>
        <v>0.34181772023356183</v>
      </c>
      <c r="M773" s="16">
        <f t="shared" si="63"/>
        <v>0</v>
      </c>
      <c r="N773" s="16">
        <f t="shared" si="64"/>
        <v>0</v>
      </c>
      <c r="O773" s="7" t="str">
        <f t="shared" si="60"/>
        <v>Nov</v>
      </c>
      <c r="P773" t="str">
        <f t="shared" si="61"/>
        <v>2023</v>
      </c>
    </row>
    <row r="774" spans="1:16" x14ac:dyDescent="0.3">
      <c r="A774" t="s">
        <v>806</v>
      </c>
      <c r="B774" s="6">
        <v>44969</v>
      </c>
      <c r="C774" t="s">
        <v>2259</v>
      </c>
      <c r="D774" t="s">
        <v>2266</v>
      </c>
      <c r="E774" t="s">
        <v>14</v>
      </c>
      <c r="F774" t="s">
        <v>15</v>
      </c>
      <c r="G774">
        <v>34407</v>
      </c>
      <c r="H774">
        <v>4191.5600000000004</v>
      </c>
      <c r="I774">
        <v>3</v>
      </c>
      <c r="J774" t="s">
        <v>16</v>
      </c>
      <c r="K774" s="8" t="s">
        <v>11</v>
      </c>
      <c r="L774" s="11">
        <f t="shared" si="62"/>
        <v>0.12182288487807715</v>
      </c>
      <c r="M774" s="16">
        <f t="shared" si="63"/>
        <v>34407</v>
      </c>
      <c r="N774" s="16">
        <f t="shared" si="64"/>
        <v>0</v>
      </c>
      <c r="O774" s="7" t="str">
        <f t="shared" si="60"/>
        <v>Feb</v>
      </c>
      <c r="P774" t="str">
        <f t="shared" si="61"/>
        <v>2023</v>
      </c>
    </row>
    <row r="775" spans="1:16" x14ac:dyDescent="0.3">
      <c r="A775" t="s">
        <v>807</v>
      </c>
      <c r="B775" s="6">
        <v>45117</v>
      </c>
      <c r="C775" t="s">
        <v>2255</v>
      </c>
      <c r="D775" t="s">
        <v>2263</v>
      </c>
      <c r="E775" t="s">
        <v>19</v>
      </c>
      <c r="F775" t="s">
        <v>22</v>
      </c>
      <c r="G775">
        <v>3492</v>
      </c>
      <c r="H775">
        <v>901.36</v>
      </c>
      <c r="I775">
        <v>7</v>
      </c>
      <c r="J775" t="s">
        <v>16</v>
      </c>
      <c r="K775" s="8" t="s">
        <v>11</v>
      </c>
      <c r="L775" s="11">
        <f t="shared" si="62"/>
        <v>0.25812142038946162</v>
      </c>
      <c r="M775" s="16">
        <f t="shared" si="63"/>
        <v>0</v>
      </c>
      <c r="N775" s="16">
        <f t="shared" si="64"/>
        <v>0</v>
      </c>
      <c r="O775" s="7" t="str">
        <f t="shared" si="60"/>
        <v>Jul</v>
      </c>
      <c r="P775" t="str">
        <f t="shared" si="61"/>
        <v>2023</v>
      </c>
    </row>
    <row r="776" spans="1:16" x14ac:dyDescent="0.3">
      <c r="A776" t="s">
        <v>808</v>
      </c>
      <c r="B776" s="6">
        <v>45028</v>
      </c>
      <c r="C776" t="s">
        <v>2256</v>
      </c>
      <c r="D776" t="s">
        <v>2268</v>
      </c>
      <c r="E776" t="s">
        <v>25</v>
      </c>
      <c r="F776" t="s">
        <v>46</v>
      </c>
      <c r="G776">
        <v>46162</v>
      </c>
      <c r="H776">
        <v>-4793.6400000000003</v>
      </c>
      <c r="I776">
        <v>10</v>
      </c>
      <c r="J776" t="s">
        <v>16</v>
      </c>
      <c r="K776" s="8" t="s">
        <v>17</v>
      </c>
      <c r="L776" s="11">
        <f t="shared" si="62"/>
        <v>-0.10384385425241541</v>
      </c>
      <c r="M776" s="16">
        <f t="shared" si="63"/>
        <v>0</v>
      </c>
      <c r="N776" s="16">
        <f t="shared" si="64"/>
        <v>1</v>
      </c>
      <c r="O776" s="7" t="str">
        <f t="shared" si="60"/>
        <v>Apr</v>
      </c>
      <c r="P776" t="str">
        <f t="shared" si="61"/>
        <v>2023</v>
      </c>
    </row>
    <row r="777" spans="1:16" x14ac:dyDescent="0.3">
      <c r="A777" t="s">
        <v>809</v>
      </c>
      <c r="B777" s="6">
        <v>45415</v>
      </c>
      <c r="C777" t="s">
        <v>2259</v>
      </c>
      <c r="D777" t="s">
        <v>2266</v>
      </c>
      <c r="E777" t="s">
        <v>8</v>
      </c>
      <c r="F777" t="s">
        <v>9</v>
      </c>
      <c r="G777">
        <v>39794</v>
      </c>
      <c r="H777">
        <v>-5966.53</v>
      </c>
      <c r="I777">
        <v>3</v>
      </c>
      <c r="J777" t="s">
        <v>16</v>
      </c>
      <c r="K777" s="8" t="s">
        <v>27</v>
      </c>
      <c r="L777" s="11">
        <f t="shared" si="62"/>
        <v>-0.14993541739960797</v>
      </c>
      <c r="M777" s="16">
        <f t="shared" si="63"/>
        <v>0</v>
      </c>
      <c r="N777" s="16">
        <f t="shared" si="64"/>
        <v>1</v>
      </c>
      <c r="O777" s="7" t="str">
        <f t="shared" si="60"/>
        <v>May</v>
      </c>
      <c r="P777" t="str">
        <f t="shared" si="61"/>
        <v>2024</v>
      </c>
    </row>
    <row r="778" spans="1:16" x14ac:dyDescent="0.3">
      <c r="A778" t="s">
        <v>810</v>
      </c>
      <c r="B778" s="6">
        <v>45381</v>
      </c>
      <c r="C778" t="s">
        <v>2259</v>
      </c>
      <c r="D778" t="s">
        <v>2267</v>
      </c>
      <c r="E778" t="s">
        <v>14</v>
      </c>
      <c r="F778" t="s">
        <v>15</v>
      </c>
      <c r="G778">
        <v>1741</v>
      </c>
      <c r="H778">
        <v>40.119999999999997</v>
      </c>
      <c r="I778">
        <v>4</v>
      </c>
      <c r="J778" t="s">
        <v>10</v>
      </c>
      <c r="K778" s="8" t="s">
        <v>36</v>
      </c>
      <c r="L778" s="11">
        <f t="shared" si="62"/>
        <v>2.3044227455485351E-2</v>
      </c>
      <c r="M778" s="16">
        <f t="shared" si="63"/>
        <v>1741</v>
      </c>
      <c r="N778" s="16">
        <f t="shared" si="64"/>
        <v>0</v>
      </c>
      <c r="O778" s="7" t="str">
        <f t="shared" si="60"/>
        <v>Mar</v>
      </c>
      <c r="P778" t="str">
        <f t="shared" si="61"/>
        <v>2024</v>
      </c>
    </row>
    <row r="779" spans="1:16" x14ac:dyDescent="0.3">
      <c r="A779" t="s">
        <v>811</v>
      </c>
      <c r="B779" s="6">
        <v>45272</v>
      </c>
      <c r="C779" t="s">
        <v>2255</v>
      </c>
      <c r="D779" t="s">
        <v>2263</v>
      </c>
      <c r="E779" t="s">
        <v>8</v>
      </c>
      <c r="F779" t="s">
        <v>31</v>
      </c>
      <c r="G779">
        <v>36652</v>
      </c>
      <c r="H779">
        <v>-5049.08</v>
      </c>
      <c r="I779">
        <v>1</v>
      </c>
      <c r="J779" t="s">
        <v>10</v>
      </c>
      <c r="K779" s="8" t="s">
        <v>11</v>
      </c>
      <c r="L779" s="11">
        <f t="shared" si="62"/>
        <v>-0.13775728473207466</v>
      </c>
      <c r="M779" s="16">
        <f t="shared" si="63"/>
        <v>0</v>
      </c>
      <c r="N779" s="16">
        <f t="shared" si="64"/>
        <v>1</v>
      </c>
      <c r="O779" s="7" t="str">
        <f t="shared" si="60"/>
        <v>Dec</v>
      </c>
      <c r="P779" t="str">
        <f t="shared" si="61"/>
        <v>2023</v>
      </c>
    </row>
    <row r="780" spans="1:16" x14ac:dyDescent="0.3">
      <c r="A780" t="s">
        <v>812</v>
      </c>
      <c r="B780" s="6">
        <v>45024</v>
      </c>
      <c r="C780" t="s">
        <v>2255</v>
      </c>
      <c r="D780" t="s">
        <v>2262</v>
      </c>
      <c r="E780" t="s">
        <v>14</v>
      </c>
      <c r="F780" t="s">
        <v>51</v>
      </c>
      <c r="G780">
        <v>20593</v>
      </c>
      <c r="H780">
        <v>-3761.74</v>
      </c>
      <c r="I780">
        <v>2</v>
      </c>
      <c r="J780" t="s">
        <v>35</v>
      </c>
      <c r="K780" s="8" t="s">
        <v>11</v>
      </c>
      <c r="L780" s="11">
        <f t="shared" si="62"/>
        <v>-0.18267081046957703</v>
      </c>
      <c r="M780" s="16">
        <f t="shared" si="63"/>
        <v>20593</v>
      </c>
      <c r="N780" s="16">
        <f t="shared" si="64"/>
        <v>1</v>
      </c>
      <c r="O780" s="7" t="str">
        <f t="shared" si="60"/>
        <v>Apr</v>
      </c>
      <c r="P780" t="str">
        <f t="shared" si="61"/>
        <v>2023</v>
      </c>
    </row>
    <row r="781" spans="1:16" x14ac:dyDescent="0.3">
      <c r="A781" t="s">
        <v>813</v>
      </c>
      <c r="B781" s="6">
        <v>45178</v>
      </c>
      <c r="C781" t="s">
        <v>2257</v>
      </c>
      <c r="D781" t="s">
        <v>2265</v>
      </c>
      <c r="E781" t="s">
        <v>8</v>
      </c>
      <c r="F781" t="s">
        <v>31</v>
      </c>
      <c r="G781">
        <v>504</v>
      </c>
      <c r="H781">
        <v>3.05</v>
      </c>
      <c r="I781">
        <v>8</v>
      </c>
      <c r="J781" t="s">
        <v>16</v>
      </c>
      <c r="K781" s="8" t="s">
        <v>11</v>
      </c>
      <c r="L781" s="11">
        <f t="shared" si="62"/>
        <v>6.0515873015873009E-3</v>
      </c>
      <c r="M781" s="16">
        <f t="shared" si="63"/>
        <v>0</v>
      </c>
      <c r="N781" s="16">
        <f t="shared" si="64"/>
        <v>0</v>
      </c>
      <c r="O781" s="7" t="str">
        <f t="shared" si="60"/>
        <v>Sep</v>
      </c>
      <c r="P781" t="str">
        <f t="shared" si="61"/>
        <v>2023</v>
      </c>
    </row>
    <row r="782" spans="1:16" x14ac:dyDescent="0.3">
      <c r="A782" t="s">
        <v>814</v>
      </c>
      <c r="B782" s="6">
        <v>45032</v>
      </c>
      <c r="C782" t="s">
        <v>2257</v>
      </c>
      <c r="D782" t="s">
        <v>2264</v>
      </c>
      <c r="E782" t="s">
        <v>25</v>
      </c>
      <c r="F782" t="s">
        <v>26</v>
      </c>
      <c r="G782">
        <v>15017</v>
      </c>
      <c r="H782">
        <v>531.14</v>
      </c>
      <c r="I782">
        <v>10</v>
      </c>
      <c r="J782" t="s">
        <v>16</v>
      </c>
      <c r="K782" s="8" t="s">
        <v>36</v>
      </c>
      <c r="L782" s="11">
        <f t="shared" si="62"/>
        <v>3.536924818538989E-2</v>
      </c>
      <c r="M782" s="16">
        <f t="shared" si="63"/>
        <v>0</v>
      </c>
      <c r="N782" s="16">
        <f t="shared" si="64"/>
        <v>0</v>
      </c>
      <c r="O782" s="7" t="str">
        <f t="shared" si="60"/>
        <v>Apr</v>
      </c>
      <c r="P782" t="str">
        <f t="shared" si="61"/>
        <v>2023</v>
      </c>
    </row>
    <row r="783" spans="1:16" x14ac:dyDescent="0.3">
      <c r="A783" t="s">
        <v>815</v>
      </c>
      <c r="B783" s="6">
        <v>45590</v>
      </c>
      <c r="C783" t="s">
        <v>2259</v>
      </c>
      <c r="D783" t="s">
        <v>2267</v>
      </c>
      <c r="E783" t="s">
        <v>25</v>
      </c>
      <c r="F783" t="s">
        <v>53</v>
      </c>
      <c r="G783">
        <v>23658</v>
      </c>
      <c r="H783">
        <v>4321.82</v>
      </c>
      <c r="I783">
        <v>6</v>
      </c>
      <c r="J783" t="s">
        <v>10</v>
      </c>
      <c r="K783" s="8" t="s">
        <v>17</v>
      </c>
      <c r="L783" s="11">
        <f t="shared" si="62"/>
        <v>0.18267900921464197</v>
      </c>
      <c r="M783" s="16">
        <f t="shared" si="63"/>
        <v>0</v>
      </c>
      <c r="N783" s="16">
        <f t="shared" si="64"/>
        <v>0</v>
      </c>
      <c r="O783" s="7" t="str">
        <f t="shared" si="60"/>
        <v>Oct</v>
      </c>
      <c r="P783" t="str">
        <f t="shared" si="61"/>
        <v>2024</v>
      </c>
    </row>
    <row r="784" spans="1:16" x14ac:dyDescent="0.3">
      <c r="A784" t="s">
        <v>816</v>
      </c>
      <c r="B784" s="6">
        <v>45311</v>
      </c>
      <c r="C784" t="s">
        <v>2259</v>
      </c>
      <c r="D784" t="s">
        <v>2267</v>
      </c>
      <c r="E784" t="s">
        <v>8</v>
      </c>
      <c r="F784" t="s">
        <v>29</v>
      </c>
      <c r="G784">
        <v>32363</v>
      </c>
      <c r="H784">
        <v>4695.1499999999996</v>
      </c>
      <c r="I784">
        <v>5</v>
      </c>
      <c r="J784" t="s">
        <v>16</v>
      </c>
      <c r="K784" s="8" t="s">
        <v>36</v>
      </c>
      <c r="L784" s="11">
        <f t="shared" si="62"/>
        <v>0.14507771220220622</v>
      </c>
      <c r="M784" s="16">
        <f t="shared" si="63"/>
        <v>0</v>
      </c>
      <c r="N784" s="16">
        <f t="shared" si="64"/>
        <v>0</v>
      </c>
      <c r="O784" s="7" t="str">
        <f t="shared" si="60"/>
        <v>Jan</v>
      </c>
      <c r="P784" t="str">
        <f t="shared" si="61"/>
        <v>2024</v>
      </c>
    </row>
    <row r="785" spans="1:16" x14ac:dyDescent="0.3">
      <c r="A785" t="s">
        <v>817</v>
      </c>
      <c r="B785" s="6">
        <v>45609</v>
      </c>
      <c r="C785" t="s">
        <v>2255</v>
      </c>
      <c r="D785" t="s">
        <v>2263</v>
      </c>
      <c r="E785" t="s">
        <v>14</v>
      </c>
      <c r="F785" t="s">
        <v>15</v>
      </c>
      <c r="G785">
        <v>31625</v>
      </c>
      <c r="H785">
        <v>9672.39</v>
      </c>
      <c r="I785">
        <v>10</v>
      </c>
      <c r="J785" t="s">
        <v>10</v>
      </c>
      <c r="K785" s="8" t="s">
        <v>17</v>
      </c>
      <c r="L785" s="11">
        <f t="shared" si="62"/>
        <v>0.30584632411067192</v>
      </c>
      <c r="M785" s="16">
        <f t="shared" si="63"/>
        <v>31625</v>
      </c>
      <c r="N785" s="16">
        <f t="shared" si="64"/>
        <v>0</v>
      </c>
      <c r="O785" s="7" t="str">
        <f t="shared" si="60"/>
        <v>Nov</v>
      </c>
      <c r="P785" t="str">
        <f t="shared" si="61"/>
        <v>2024</v>
      </c>
    </row>
    <row r="786" spans="1:16" x14ac:dyDescent="0.3">
      <c r="A786" t="s">
        <v>818</v>
      </c>
      <c r="B786" s="6">
        <v>44998</v>
      </c>
      <c r="C786" t="s">
        <v>2257</v>
      </c>
      <c r="D786" t="s">
        <v>2265</v>
      </c>
      <c r="E786" t="s">
        <v>19</v>
      </c>
      <c r="F786" t="s">
        <v>34</v>
      </c>
      <c r="G786">
        <v>2170</v>
      </c>
      <c r="H786">
        <v>713.12</v>
      </c>
      <c r="I786">
        <v>4</v>
      </c>
      <c r="J786" t="s">
        <v>10</v>
      </c>
      <c r="K786" s="8" t="s">
        <v>27</v>
      </c>
      <c r="L786" s="11">
        <f t="shared" si="62"/>
        <v>0.32862672811059906</v>
      </c>
      <c r="M786" s="16">
        <f t="shared" si="63"/>
        <v>0</v>
      </c>
      <c r="N786" s="16">
        <f t="shared" si="64"/>
        <v>0</v>
      </c>
      <c r="O786" s="7" t="str">
        <f t="shared" si="60"/>
        <v>Mar</v>
      </c>
      <c r="P786" t="str">
        <f t="shared" si="61"/>
        <v>2023</v>
      </c>
    </row>
    <row r="787" spans="1:16" x14ac:dyDescent="0.3">
      <c r="A787" t="s">
        <v>819</v>
      </c>
      <c r="B787" s="6">
        <v>45313</v>
      </c>
      <c r="C787" t="s">
        <v>2257</v>
      </c>
      <c r="D787" t="s">
        <v>2265</v>
      </c>
      <c r="E787" t="s">
        <v>14</v>
      </c>
      <c r="F787" t="s">
        <v>15</v>
      </c>
      <c r="G787">
        <v>32317</v>
      </c>
      <c r="H787">
        <v>-2757.03</v>
      </c>
      <c r="I787">
        <v>2</v>
      </c>
      <c r="J787" t="s">
        <v>10</v>
      </c>
      <c r="K787" s="8" t="s">
        <v>17</v>
      </c>
      <c r="L787" s="11">
        <f t="shared" si="62"/>
        <v>-8.5312064857505338E-2</v>
      </c>
      <c r="M787" s="16">
        <f t="shared" si="63"/>
        <v>32317</v>
      </c>
      <c r="N787" s="16">
        <f t="shared" si="64"/>
        <v>1</v>
      </c>
      <c r="O787" s="7" t="str">
        <f t="shared" si="60"/>
        <v>Jan</v>
      </c>
      <c r="P787" t="str">
        <f t="shared" si="61"/>
        <v>2024</v>
      </c>
    </row>
    <row r="788" spans="1:16" x14ac:dyDescent="0.3">
      <c r="A788" t="s">
        <v>820</v>
      </c>
      <c r="B788" s="6">
        <v>45444</v>
      </c>
      <c r="C788" t="s">
        <v>2259</v>
      </c>
      <c r="D788" t="s">
        <v>2267</v>
      </c>
      <c r="E788" t="s">
        <v>14</v>
      </c>
      <c r="F788" t="s">
        <v>15</v>
      </c>
      <c r="G788">
        <v>32791</v>
      </c>
      <c r="H788">
        <v>6269.17</v>
      </c>
      <c r="I788">
        <v>7</v>
      </c>
      <c r="J788" t="s">
        <v>35</v>
      </c>
      <c r="K788" s="8" t="s">
        <v>27</v>
      </c>
      <c r="L788" s="11">
        <f t="shared" si="62"/>
        <v>0.19118569119575493</v>
      </c>
      <c r="M788" s="16">
        <f t="shared" si="63"/>
        <v>32791</v>
      </c>
      <c r="N788" s="16">
        <f t="shared" si="64"/>
        <v>0</v>
      </c>
      <c r="O788" s="7" t="str">
        <f t="shared" si="60"/>
        <v>Jun</v>
      </c>
      <c r="P788" t="str">
        <f t="shared" si="61"/>
        <v>2024</v>
      </c>
    </row>
    <row r="789" spans="1:16" x14ac:dyDescent="0.3">
      <c r="A789" t="s">
        <v>821</v>
      </c>
      <c r="B789" s="6">
        <v>45198</v>
      </c>
      <c r="C789" t="s">
        <v>2259</v>
      </c>
      <c r="D789" t="s">
        <v>2267</v>
      </c>
      <c r="E789" t="s">
        <v>14</v>
      </c>
      <c r="F789" t="s">
        <v>38</v>
      </c>
      <c r="G789">
        <v>38119</v>
      </c>
      <c r="H789">
        <v>8076.77</v>
      </c>
      <c r="I789">
        <v>2</v>
      </c>
      <c r="J789" t="s">
        <v>10</v>
      </c>
      <c r="K789" s="8" t="s">
        <v>27</v>
      </c>
      <c r="L789" s="11">
        <f t="shared" si="62"/>
        <v>0.21188305044728351</v>
      </c>
      <c r="M789" s="16">
        <f t="shared" si="63"/>
        <v>38119</v>
      </c>
      <c r="N789" s="16">
        <f t="shared" si="64"/>
        <v>0</v>
      </c>
      <c r="O789" s="7" t="str">
        <f t="shared" si="60"/>
        <v>Sep</v>
      </c>
      <c r="P789" t="str">
        <f t="shared" si="61"/>
        <v>2023</v>
      </c>
    </row>
    <row r="790" spans="1:16" x14ac:dyDescent="0.3">
      <c r="A790" t="s">
        <v>822</v>
      </c>
      <c r="B790" s="6">
        <v>45524</v>
      </c>
      <c r="C790" t="s">
        <v>2257</v>
      </c>
      <c r="D790" t="s">
        <v>2264</v>
      </c>
      <c r="E790" t="s">
        <v>25</v>
      </c>
      <c r="F790" t="s">
        <v>53</v>
      </c>
      <c r="G790">
        <v>40064</v>
      </c>
      <c r="H790">
        <v>-1924.78</v>
      </c>
      <c r="I790">
        <v>9</v>
      </c>
      <c r="J790" t="s">
        <v>35</v>
      </c>
      <c r="K790" s="8" t="s">
        <v>17</v>
      </c>
      <c r="L790" s="11">
        <f t="shared" si="62"/>
        <v>-4.8042631789137383E-2</v>
      </c>
      <c r="M790" s="16">
        <f t="shared" si="63"/>
        <v>0</v>
      </c>
      <c r="N790" s="16">
        <f t="shared" si="64"/>
        <v>1</v>
      </c>
      <c r="O790" s="7" t="str">
        <f t="shared" si="60"/>
        <v>Aug</v>
      </c>
      <c r="P790" t="str">
        <f t="shared" si="61"/>
        <v>2024</v>
      </c>
    </row>
    <row r="791" spans="1:16" x14ac:dyDescent="0.3">
      <c r="A791" t="s">
        <v>823</v>
      </c>
      <c r="B791" s="6">
        <v>45302</v>
      </c>
      <c r="C791" t="s">
        <v>2255</v>
      </c>
      <c r="D791" t="s">
        <v>2262</v>
      </c>
      <c r="E791" t="s">
        <v>14</v>
      </c>
      <c r="F791" t="s">
        <v>51</v>
      </c>
      <c r="G791">
        <v>9388</v>
      </c>
      <c r="H791">
        <v>1251.08</v>
      </c>
      <c r="I791">
        <v>7</v>
      </c>
      <c r="J791" t="s">
        <v>10</v>
      </c>
      <c r="K791" s="8" t="s">
        <v>36</v>
      </c>
      <c r="L791" s="11">
        <f t="shared" si="62"/>
        <v>0.13326374094588836</v>
      </c>
      <c r="M791" s="16">
        <f t="shared" si="63"/>
        <v>9388</v>
      </c>
      <c r="N791" s="16">
        <f t="shared" si="64"/>
        <v>0</v>
      </c>
      <c r="O791" s="7" t="str">
        <f t="shared" si="60"/>
        <v>Jan</v>
      </c>
      <c r="P791" t="str">
        <f t="shared" si="61"/>
        <v>2024</v>
      </c>
    </row>
    <row r="792" spans="1:16" x14ac:dyDescent="0.3">
      <c r="A792" t="s">
        <v>824</v>
      </c>
      <c r="B792" s="6">
        <v>45137</v>
      </c>
      <c r="C792" t="s">
        <v>2258</v>
      </c>
      <c r="D792" t="s">
        <v>2270</v>
      </c>
      <c r="E792" t="s">
        <v>14</v>
      </c>
      <c r="F792" t="s">
        <v>51</v>
      </c>
      <c r="G792">
        <v>48623</v>
      </c>
      <c r="H792">
        <v>-5691.51</v>
      </c>
      <c r="I792">
        <v>5</v>
      </c>
      <c r="J792" t="s">
        <v>35</v>
      </c>
      <c r="K792" s="8" t="s">
        <v>36</v>
      </c>
      <c r="L792" s="11">
        <f t="shared" si="62"/>
        <v>-0.11705386339798038</v>
      </c>
      <c r="M792" s="16">
        <f t="shared" si="63"/>
        <v>48623</v>
      </c>
      <c r="N792" s="16">
        <f t="shared" si="64"/>
        <v>1</v>
      </c>
      <c r="O792" s="7" t="str">
        <f t="shared" si="60"/>
        <v>Jul</v>
      </c>
      <c r="P792" t="str">
        <f t="shared" si="61"/>
        <v>2023</v>
      </c>
    </row>
    <row r="793" spans="1:16" x14ac:dyDescent="0.3">
      <c r="A793" t="s">
        <v>825</v>
      </c>
      <c r="B793" s="6">
        <v>45423</v>
      </c>
      <c r="C793" t="s">
        <v>2258</v>
      </c>
      <c r="D793" t="s">
        <v>2270</v>
      </c>
      <c r="E793" t="s">
        <v>14</v>
      </c>
      <c r="F793" t="s">
        <v>38</v>
      </c>
      <c r="G793">
        <v>32938</v>
      </c>
      <c r="H793">
        <v>7626.65</v>
      </c>
      <c r="I793">
        <v>8</v>
      </c>
      <c r="J793" t="s">
        <v>35</v>
      </c>
      <c r="K793" s="8" t="s">
        <v>17</v>
      </c>
      <c r="L793" s="11">
        <f t="shared" si="62"/>
        <v>0.23154563118586435</v>
      </c>
      <c r="M793" s="16">
        <f t="shared" si="63"/>
        <v>32938</v>
      </c>
      <c r="N793" s="16">
        <f t="shared" si="64"/>
        <v>0</v>
      </c>
      <c r="O793" s="7" t="str">
        <f t="shared" si="60"/>
        <v>May</v>
      </c>
      <c r="P793" t="str">
        <f t="shared" si="61"/>
        <v>2024</v>
      </c>
    </row>
    <row r="794" spans="1:16" x14ac:dyDescent="0.3">
      <c r="A794" t="s">
        <v>826</v>
      </c>
      <c r="B794" s="6">
        <v>45613</v>
      </c>
      <c r="C794" t="s">
        <v>2256</v>
      </c>
      <c r="D794" t="s">
        <v>2269</v>
      </c>
      <c r="E794" t="s">
        <v>25</v>
      </c>
      <c r="F794" t="s">
        <v>46</v>
      </c>
      <c r="G794">
        <v>38793</v>
      </c>
      <c r="H794">
        <v>6749.63</v>
      </c>
      <c r="I794">
        <v>4</v>
      </c>
      <c r="J794" t="s">
        <v>16</v>
      </c>
      <c r="K794" s="8" t="s">
        <v>36</v>
      </c>
      <c r="L794" s="11">
        <f t="shared" si="62"/>
        <v>0.17399092619802542</v>
      </c>
      <c r="M794" s="16">
        <f t="shared" si="63"/>
        <v>0</v>
      </c>
      <c r="N794" s="16">
        <f t="shared" si="64"/>
        <v>0</v>
      </c>
      <c r="O794" s="7" t="str">
        <f t="shared" si="60"/>
        <v>Nov</v>
      </c>
      <c r="P794" t="str">
        <f t="shared" si="61"/>
        <v>2024</v>
      </c>
    </row>
    <row r="795" spans="1:16" x14ac:dyDescent="0.3">
      <c r="A795" t="s">
        <v>827</v>
      </c>
      <c r="B795" s="6">
        <v>45374</v>
      </c>
      <c r="C795" t="s">
        <v>2259</v>
      </c>
      <c r="D795" t="s">
        <v>2267</v>
      </c>
      <c r="E795" t="s">
        <v>8</v>
      </c>
      <c r="F795" t="s">
        <v>31</v>
      </c>
      <c r="G795">
        <v>630</v>
      </c>
      <c r="H795">
        <v>164.22</v>
      </c>
      <c r="I795">
        <v>6</v>
      </c>
      <c r="J795" t="s">
        <v>10</v>
      </c>
      <c r="K795" s="8" t="s">
        <v>17</v>
      </c>
      <c r="L795" s="11">
        <f t="shared" si="62"/>
        <v>0.26066666666666666</v>
      </c>
      <c r="M795" s="16">
        <f t="shared" si="63"/>
        <v>0</v>
      </c>
      <c r="N795" s="16">
        <f t="shared" si="64"/>
        <v>0</v>
      </c>
      <c r="O795" s="7" t="str">
        <f t="shared" si="60"/>
        <v>Mar</v>
      </c>
      <c r="P795" t="str">
        <f t="shared" si="61"/>
        <v>2024</v>
      </c>
    </row>
    <row r="796" spans="1:16" x14ac:dyDescent="0.3">
      <c r="A796" t="s">
        <v>828</v>
      </c>
      <c r="B796" s="6">
        <v>45495</v>
      </c>
      <c r="C796" t="s">
        <v>2259</v>
      </c>
      <c r="D796" t="s">
        <v>2266</v>
      </c>
      <c r="E796" t="s">
        <v>25</v>
      </c>
      <c r="F796" t="s">
        <v>53</v>
      </c>
      <c r="G796">
        <v>46321</v>
      </c>
      <c r="H796">
        <v>496.77</v>
      </c>
      <c r="I796">
        <v>8</v>
      </c>
      <c r="J796" t="s">
        <v>16</v>
      </c>
      <c r="K796" s="8" t="s">
        <v>11</v>
      </c>
      <c r="L796" s="11">
        <f t="shared" si="62"/>
        <v>1.0724509401783208E-2</v>
      </c>
      <c r="M796" s="16">
        <f t="shared" si="63"/>
        <v>0</v>
      </c>
      <c r="N796" s="16">
        <f t="shared" si="64"/>
        <v>0</v>
      </c>
      <c r="O796" s="7" t="str">
        <f t="shared" si="60"/>
        <v>Jul</v>
      </c>
      <c r="P796" t="str">
        <f t="shared" si="61"/>
        <v>2024</v>
      </c>
    </row>
    <row r="797" spans="1:16" x14ac:dyDescent="0.3">
      <c r="A797" t="s">
        <v>829</v>
      </c>
      <c r="B797" s="6">
        <v>44998</v>
      </c>
      <c r="C797" t="s">
        <v>2258</v>
      </c>
      <c r="D797" t="s">
        <v>2270</v>
      </c>
      <c r="E797" t="s">
        <v>14</v>
      </c>
      <c r="F797" t="s">
        <v>51</v>
      </c>
      <c r="G797">
        <v>380</v>
      </c>
      <c r="H797">
        <v>131.91</v>
      </c>
      <c r="I797">
        <v>6</v>
      </c>
      <c r="J797" t="s">
        <v>16</v>
      </c>
      <c r="K797" s="8" t="s">
        <v>11</v>
      </c>
      <c r="L797" s="11">
        <f t="shared" si="62"/>
        <v>0.3471315789473684</v>
      </c>
      <c r="M797" s="16">
        <f t="shared" si="63"/>
        <v>380</v>
      </c>
      <c r="N797" s="16">
        <f t="shared" si="64"/>
        <v>0</v>
      </c>
      <c r="O797" s="7" t="str">
        <f t="shared" si="60"/>
        <v>Mar</v>
      </c>
      <c r="P797" t="str">
        <f t="shared" si="61"/>
        <v>2023</v>
      </c>
    </row>
    <row r="798" spans="1:16" x14ac:dyDescent="0.3">
      <c r="A798" t="s">
        <v>830</v>
      </c>
      <c r="B798" s="6">
        <v>45454</v>
      </c>
      <c r="C798" t="s">
        <v>2259</v>
      </c>
      <c r="D798" t="s">
        <v>2266</v>
      </c>
      <c r="E798" t="s">
        <v>19</v>
      </c>
      <c r="F798" t="s">
        <v>22</v>
      </c>
      <c r="G798">
        <v>26708</v>
      </c>
      <c r="H798">
        <v>-4846.1000000000004</v>
      </c>
      <c r="I798">
        <v>4</v>
      </c>
      <c r="J798" t="s">
        <v>16</v>
      </c>
      <c r="K798" s="8" t="s">
        <v>11</v>
      </c>
      <c r="L798" s="11">
        <f t="shared" si="62"/>
        <v>-0.18144750636513404</v>
      </c>
      <c r="M798" s="16">
        <f t="shared" si="63"/>
        <v>0</v>
      </c>
      <c r="N798" s="16">
        <f t="shared" si="64"/>
        <v>1</v>
      </c>
      <c r="O798" s="7" t="str">
        <f t="shared" si="60"/>
        <v>Jun</v>
      </c>
      <c r="P798" t="str">
        <f t="shared" si="61"/>
        <v>2024</v>
      </c>
    </row>
    <row r="799" spans="1:16" x14ac:dyDescent="0.3">
      <c r="A799" t="s">
        <v>831</v>
      </c>
      <c r="B799" s="6">
        <v>45385</v>
      </c>
      <c r="C799" t="s">
        <v>2259</v>
      </c>
      <c r="D799" t="s">
        <v>2267</v>
      </c>
      <c r="E799" t="s">
        <v>19</v>
      </c>
      <c r="F799" t="s">
        <v>34</v>
      </c>
      <c r="G799">
        <v>13184</v>
      </c>
      <c r="H799">
        <v>2330.86</v>
      </c>
      <c r="I799">
        <v>5</v>
      </c>
      <c r="J799" t="s">
        <v>16</v>
      </c>
      <c r="K799" s="8" t="s">
        <v>17</v>
      </c>
      <c r="L799" s="11">
        <f t="shared" si="62"/>
        <v>0.17679459951456311</v>
      </c>
      <c r="M799" s="16">
        <f t="shared" si="63"/>
        <v>0</v>
      </c>
      <c r="N799" s="16">
        <f t="shared" si="64"/>
        <v>0</v>
      </c>
      <c r="O799" s="7" t="str">
        <f t="shared" si="60"/>
        <v>Apr</v>
      </c>
      <c r="P799" t="str">
        <f t="shared" si="61"/>
        <v>2024</v>
      </c>
    </row>
    <row r="800" spans="1:16" x14ac:dyDescent="0.3">
      <c r="A800" t="s">
        <v>832</v>
      </c>
      <c r="B800" s="6">
        <v>45429</v>
      </c>
      <c r="C800" t="s">
        <v>2257</v>
      </c>
      <c r="D800" t="s">
        <v>2265</v>
      </c>
      <c r="E800" t="s">
        <v>19</v>
      </c>
      <c r="F800" t="s">
        <v>20</v>
      </c>
      <c r="G800">
        <v>1063</v>
      </c>
      <c r="H800">
        <v>161.04</v>
      </c>
      <c r="I800">
        <v>1</v>
      </c>
      <c r="J800" t="s">
        <v>16</v>
      </c>
      <c r="K800" s="8" t="s">
        <v>36</v>
      </c>
      <c r="L800" s="11">
        <f t="shared" si="62"/>
        <v>0.15149576669802445</v>
      </c>
      <c r="M800" s="16">
        <f t="shared" si="63"/>
        <v>0</v>
      </c>
      <c r="N800" s="16">
        <f t="shared" si="64"/>
        <v>0</v>
      </c>
      <c r="O800" s="7" t="str">
        <f t="shared" si="60"/>
        <v>May</v>
      </c>
      <c r="P800" t="str">
        <f t="shared" si="61"/>
        <v>2024</v>
      </c>
    </row>
    <row r="801" spans="1:16" x14ac:dyDescent="0.3">
      <c r="A801" t="s">
        <v>833</v>
      </c>
      <c r="B801" s="6">
        <v>45571</v>
      </c>
      <c r="C801" t="s">
        <v>2259</v>
      </c>
      <c r="D801" t="s">
        <v>2266</v>
      </c>
      <c r="E801" t="s">
        <v>25</v>
      </c>
      <c r="F801" t="s">
        <v>53</v>
      </c>
      <c r="G801">
        <v>33627</v>
      </c>
      <c r="H801">
        <v>11003.6</v>
      </c>
      <c r="I801">
        <v>7</v>
      </c>
      <c r="J801" t="s">
        <v>10</v>
      </c>
      <c r="K801" s="8" t="s">
        <v>27</v>
      </c>
      <c r="L801" s="11">
        <f t="shared" si="62"/>
        <v>0.32722514645969014</v>
      </c>
      <c r="M801" s="16">
        <f t="shared" si="63"/>
        <v>0</v>
      </c>
      <c r="N801" s="16">
        <f t="shared" si="64"/>
        <v>0</v>
      </c>
      <c r="O801" s="7" t="str">
        <f t="shared" si="60"/>
        <v>Oct</v>
      </c>
      <c r="P801" t="str">
        <f t="shared" si="61"/>
        <v>2024</v>
      </c>
    </row>
    <row r="802" spans="1:16" x14ac:dyDescent="0.3">
      <c r="A802" t="s">
        <v>834</v>
      </c>
      <c r="B802" s="6">
        <v>45592</v>
      </c>
      <c r="C802" t="s">
        <v>2258</v>
      </c>
      <c r="D802" t="s">
        <v>2270</v>
      </c>
      <c r="E802" t="s">
        <v>25</v>
      </c>
      <c r="F802" t="s">
        <v>53</v>
      </c>
      <c r="G802">
        <v>43200</v>
      </c>
      <c r="H802">
        <v>178.09</v>
      </c>
      <c r="I802">
        <v>4</v>
      </c>
      <c r="J802" t="s">
        <v>35</v>
      </c>
      <c r="K802" s="8" t="s">
        <v>36</v>
      </c>
      <c r="L802" s="11">
        <f t="shared" si="62"/>
        <v>4.1224537037037037E-3</v>
      </c>
      <c r="M802" s="16">
        <f t="shared" si="63"/>
        <v>0</v>
      </c>
      <c r="N802" s="16">
        <f t="shared" si="64"/>
        <v>0</v>
      </c>
      <c r="O802" s="7" t="str">
        <f t="shared" si="60"/>
        <v>Oct</v>
      </c>
      <c r="P802" t="str">
        <f t="shared" si="61"/>
        <v>2024</v>
      </c>
    </row>
    <row r="803" spans="1:16" x14ac:dyDescent="0.3">
      <c r="A803" t="s">
        <v>835</v>
      </c>
      <c r="B803" s="6">
        <v>45622</v>
      </c>
      <c r="C803" t="s">
        <v>2258</v>
      </c>
      <c r="D803" t="s">
        <v>2271</v>
      </c>
      <c r="E803" t="s">
        <v>25</v>
      </c>
      <c r="F803" t="s">
        <v>46</v>
      </c>
      <c r="G803">
        <v>43156</v>
      </c>
      <c r="H803">
        <v>-2340.6799999999998</v>
      </c>
      <c r="I803">
        <v>5</v>
      </c>
      <c r="J803" t="s">
        <v>16</v>
      </c>
      <c r="K803" s="8" t="s">
        <v>17</v>
      </c>
      <c r="L803" s="11">
        <f t="shared" si="62"/>
        <v>-5.4237649457781069E-2</v>
      </c>
      <c r="M803" s="16">
        <f t="shared" si="63"/>
        <v>0</v>
      </c>
      <c r="N803" s="16">
        <f t="shared" si="64"/>
        <v>1</v>
      </c>
      <c r="O803" s="7" t="str">
        <f t="shared" si="60"/>
        <v>Nov</v>
      </c>
      <c r="P803" t="str">
        <f t="shared" si="61"/>
        <v>2024</v>
      </c>
    </row>
    <row r="804" spans="1:16" x14ac:dyDescent="0.3">
      <c r="A804" t="s">
        <v>836</v>
      </c>
      <c r="B804" s="6">
        <v>45022</v>
      </c>
      <c r="C804" t="s">
        <v>2259</v>
      </c>
      <c r="D804" t="s">
        <v>2267</v>
      </c>
      <c r="E804" t="s">
        <v>25</v>
      </c>
      <c r="F804" t="s">
        <v>53</v>
      </c>
      <c r="G804">
        <v>22155</v>
      </c>
      <c r="H804">
        <v>3964.28</v>
      </c>
      <c r="I804">
        <v>3</v>
      </c>
      <c r="J804" t="s">
        <v>35</v>
      </c>
      <c r="K804" s="8" t="s">
        <v>36</v>
      </c>
      <c r="L804" s="11">
        <f t="shared" si="62"/>
        <v>0.17893387497178967</v>
      </c>
      <c r="M804" s="16">
        <f t="shared" si="63"/>
        <v>0</v>
      </c>
      <c r="N804" s="16">
        <f t="shared" si="64"/>
        <v>0</v>
      </c>
      <c r="O804" s="7" t="str">
        <f t="shared" si="60"/>
        <v>Apr</v>
      </c>
      <c r="P804" t="str">
        <f t="shared" si="61"/>
        <v>2023</v>
      </c>
    </row>
    <row r="805" spans="1:16" x14ac:dyDescent="0.3">
      <c r="A805" t="s">
        <v>837</v>
      </c>
      <c r="B805" s="6">
        <v>45372</v>
      </c>
      <c r="C805" t="s">
        <v>2256</v>
      </c>
      <c r="D805" t="s">
        <v>2269</v>
      </c>
      <c r="E805" t="s">
        <v>8</v>
      </c>
      <c r="F805" t="s">
        <v>9</v>
      </c>
      <c r="G805">
        <v>14402</v>
      </c>
      <c r="H805">
        <v>-251.97</v>
      </c>
      <c r="I805">
        <v>1</v>
      </c>
      <c r="J805" t="s">
        <v>16</v>
      </c>
      <c r="K805" s="8" t="s">
        <v>11</v>
      </c>
      <c r="L805" s="11">
        <f t="shared" si="62"/>
        <v>-1.7495486737953061E-2</v>
      </c>
      <c r="M805" s="16">
        <f t="shared" si="63"/>
        <v>0</v>
      </c>
      <c r="N805" s="16">
        <f t="shared" si="64"/>
        <v>1</v>
      </c>
      <c r="O805" s="7" t="str">
        <f t="shared" si="60"/>
        <v>Mar</v>
      </c>
      <c r="P805" t="str">
        <f t="shared" si="61"/>
        <v>2024</v>
      </c>
    </row>
    <row r="806" spans="1:16" x14ac:dyDescent="0.3">
      <c r="A806" t="s">
        <v>838</v>
      </c>
      <c r="B806" s="6">
        <v>45029</v>
      </c>
      <c r="C806" t="s">
        <v>2258</v>
      </c>
      <c r="D806" t="s">
        <v>2270</v>
      </c>
      <c r="E806" t="s">
        <v>14</v>
      </c>
      <c r="F806" t="s">
        <v>38</v>
      </c>
      <c r="G806">
        <v>26004</v>
      </c>
      <c r="H806">
        <v>-2221.37</v>
      </c>
      <c r="I806">
        <v>3</v>
      </c>
      <c r="J806" t="s">
        <v>16</v>
      </c>
      <c r="K806" s="8" t="s">
        <v>36</v>
      </c>
      <c r="L806" s="11">
        <f t="shared" si="62"/>
        <v>-8.5424165512998002E-2</v>
      </c>
      <c r="M806" s="16">
        <f t="shared" si="63"/>
        <v>26004</v>
      </c>
      <c r="N806" s="16">
        <f t="shared" si="64"/>
        <v>1</v>
      </c>
      <c r="O806" s="7" t="str">
        <f t="shared" si="60"/>
        <v>Apr</v>
      </c>
      <c r="P806" t="str">
        <f t="shared" si="61"/>
        <v>2023</v>
      </c>
    </row>
    <row r="807" spans="1:16" x14ac:dyDescent="0.3">
      <c r="A807" t="s">
        <v>839</v>
      </c>
      <c r="B807" s="6">
        <v>45006</v>
      </c>
      <c r="C807" t="s">
        <v>2255</v>
      </c>
      <c r="D807" t="s">
        <v>2263</v>
      </c>
      <c r="E807" t="s">
        <v>8</v>
      </c>
      <c r="F807" t="s">
        <v>29</v>
      </c>
      <c r="G807">
        <v>27915</v>
      </c>
      <c r="H807">
        <v>-2984.66</v>
      </c>
      <c r="I807">
        <v>2</v>
      </c>
      <c r="J807" t="s">
        <v>35</v>
      </c>
      <c r="K807" s="8" t="s">
        <v>27</v>
      </c>
      <c r="L807" s="11">
        <f t="shared" si="62"/>
        <v>-0.1069195772881963</v>
      </c>
      <c r="M807" s="16">
        <f t="shared" si="63"/>
        <v>0</v>
      </c>
      <c r="N807" s="16">
        <f t="shared" si="64"/>
        <v>1</v>
      </c>
      <c r="O807" s="7" t="str">
        <f t="shared" si="60"/>
        <v>Mar</v>
      </c>
      <c r="P807" t="str">
        <f t="shared" si="61"/>
        <v>2023</v>
      </c>
    </row>
    <row r="808" spans="1:16" x14ac:dyDescent="0.3">
      <c r="A808" t="s">
        <v>840</v>
      </c>
      <c r="B808" s="6">
        <v>45431</v>
      </c>
      <c r="C808" t="s">
        <v>2259</v>
      </c>
      <c r="D808" t="s">
        <v>2266</v>
      </c>
      <c r="E808" t="s">
        <v>14</v>
      </c>
      <c r="F808" t="s">
        <v>15</v>
      </c>
      <c r="G808">
        <v>39085</v>
      </c>
      <c r="H808">
        <v>806.74</v>
      </c>
      <c r="I808">
        <v>8</v>
      </c>
      <c r="J808" t="s">
        <v>35</v>
      </c>
      <c r="K808" s="8" t="s">
        <v>36</v>
      </c>
      <c r="L808" s="11">
        <f t="shared" si="62"/>
        <v>2.0640654982729947E-2</v>
      </c>
      <c r="M808" s="16">
        <f t="shared" si="63"/>
        <v>39085</v>
      </c>
      <c r="N808" s="16">
        <f t="shared" si="64"/>
        <v>0</v>
      </c>
      <c r="O808" s="7" t="str">
        <f t="shared" si="60"/>
        <v>May</v>
      </c>
      <c r="P808" t="str">
        <f t="shared" si="61"/>
        <v>2024</v>
      </c>
    </row>
    <row r="809" spans="1:16" x14ac:dyDescent="0.3">
      <c r="A809" t="s">
        <v>841</v>
      </c>
      <c r="B809" s="6">
        <v>44932</v>
      </c>
      <c r="C809" t="s">
        <v>2255</v>
      </c>
      <c r="D809" t="s">
        <v>2263</v>
      </c>
      <c r="E809" t="s">
        <v>8</v>
      </c>
      <c r="F809" t="s">
        <v>31</v>
      </c>
      <c r="G809">
        <v>34207</v>
      </c>
      <c r="H809">
        <v>-4739.97</v>
      </c>
      <c r="I809">
        <v>8</v>
      </c>
      <c r="J809" t="s">
        <v>10</v>
      </c>
      <c r="K809" s="8" t="s">
        <v>17</v>
      </c>
      <c r="L809" s="11">
        <f t="shared" si="62"/>
        <v>-0.13856725231677727</v>
      </c>
      <c r="M809" s="16">
        <f t="shared" si="63"/>
        <v>0</v>
      </c>
      <c r="N809" s="16">
        <f t="shared" si="64"/>
        <v>1</v>
      </c>
      <c r="O809" s="7" t="str">
        <f t="shared" si="60"/>
        <v>Jan</v>
      </c>
      <c r="P809" t="str">
        <f t="shared" si="61"/>
        <v>2023</v>
      </c>
    </row>
    <row r="810" spans="1:16" x14ac:dyDescent="0.3">
      <c r="A810" t="s">
        <v>842</v>
      </c>
      <c r="B810" s="6">
        <v>45392</v>
      </c>
      <c r="C810" t="s">
        <v>2258</v>
      </c>
      <c r="D810" t="s">
        <v>2271</v>
      </c>
      <c r="E810" t="s">
        <v>14</v>
      </c>
      <c r="F810" t="s">
        <v>51</v>
      </c>
      <c r="G810">
        <v>21167</v>
      </c>
      <c r="H810">
        <v>3804.95</v>
      </c>
      <c r="I810">
        <v>10</v>
      </c>
      <c r="J810" t="s">
        <v>16</v>
      </c>
      <c r="K810" s="8" t="s">
        <v>17</v>
      </c>
      <c r="L810" s="11">
        <f t="shared" si="62"/>
        <v>0.17975858647895307</v>
      </c>
      <c r="M810" s="16">
        <f t="shared" si="63"/>
        <v>21167</v>
      </c>
      <c r="N810" s="16">
        <f t="shared" si="64"/>
        <v>0</v>
      </c>
      <c r="O810" s="7" t="str">
        <f t="shared" si="60"/>
        <v>Apr</v>
      </c>
      <c r="P810" t="str">
        <f t="shared" si="61"/>
        <v>2024</v>
      </c>
    </row>
    <row r="811" spans="1:16" x14ac:dyDescent="0.3">
      <c r="A811" t="s">
        <v>843</v>
      </c>
      <c r="B811" s="6">
        <v>45621</v>
      </c>
      <c r="C811" t="s">
        <v>2257</v>
      </c>
      <c r="D811" t="s">
        <v>2265</v>
      </c>
      <c r="E811" t="s">
        <v>8</v>
      </c>
      <c r="F811" t="s">
        <v>9</v>
      </c>
      <c r="G811">
        <v>13745</v>
      </c>
      <c r="H811">
        <v>3926.51</v>
      </c>
      <c r="I811">
        <v>5</v>
      </c>
      <c r="J811" t="s">
        <v>16</v>
      </c>
      <c r="K811" s="8" t="s">
        <v>36</v>
      </c>
      <c r="L811" s="11">
        <f t="shared" si="62"/>
        <v>0.28566824299745364</v>
      </c>
      <c r="M811" s="16">
        <f t="shared" si="63"/>
        <v>0</v>
      </c>
      <c r="N811" s="16">
        <f t="shared" si="64"/>
        <v>0</v>
      </c>
      <c r="O811" s="7" t="str">
        <f t="shared" si="60"/>
        <v>Nov</v>
      </c>
      <c r="P811" t="str">
        <f t="shared" si="61"/>
        <v>2024</v>
      </c>
    </row>
    <row r="812" spans="1:16" x14ac:dyDescent="0.3">
      <c r="A812" t="s">
        <v>844</v>
      </c>
      <c r="B812" s="6">
        <v>45139</v>
      </c>
      <c r="C812" t="s">
        <v>2259</v>
      </c>
      <c r="D812" t="s">
        <v>2266</v>
      </c>
      <c r="E812" t="s">
        <v>19</v>
      </c>
      <c r="F812" t="s">
        <v>22</v>
      </c>
      <c r="G812">
        <v>41898</v>
      </c>
      <c r="H812">
        <v>2054.7600000000002</v>
      </c>
      <c r="I812">
        <v>3</v>
      </c>
      <c r="J812" t="s">
        <v>35</v>
      </c>
      <c r="K812" s="8" t="s">
        <v>11</v>
      </c>
      <c r="L812" s="11">
        <f t="shared" si="62"/>
        <v>4.9041959043391099E-2</v>
      </c>
      <c r="M812" s="16">
        <f t="shared" si="63"/>
        <v>0</v>
      </c>
      <c r="N812" s="16">
        <f t="shared" si="64"/>
        <v>0</v>
      </c>
      <c r="O812" s="7" t="str">
        <f t="shared" si="60"/>
        <v>Aug</v>
      </c>
      <c r="P812" t="str">
        <f t="shared" si="61"/>
        <v>2023</v>
      </c>
    </row>
    <row r="813" spans="1:16" x14ac:dyDescent="0.3">
      <c r="A813" t="s">
        <v>845</v>
      </c>
      <c r="B813" s="6">
        <v>45185</v>
      </c>
      <c r="C813" t="s">
        <v>2258</v>
      </c>
      <c r="D813" t="s">
        <v>2271</v>
      </c>
      <c r="E813" t="s">
        <v>25</v>
      </c>
      <c r="F813" t="s">
        <v>53</v>
      </c>
      <c r="G813">
        <v>21400</v>
      </c>
      <c r="H813">
        <v>6926.2</v>
      </c>
      <c r="I813">
        <v>7</v>
      </c>
      <c r="J813" t="s">
        <v>10</v>
      </c>
      <c r="K813" s="8" t="s">
        <v>36</v>
      </c>
      <c r="L813" s="11">
        <f t="shared" si="62"/>
        <v>0.32365420560747665</v>
      </c>
      <c r="M813" s="16">
        <f t="shared" si="63"/>
        <v>0</v>
      </c>
      <c r="N813" s="16">
        <f t="shared" si="64"/>
        <v>0</v>
      </c>
      <c r="O813" s="7" t="str">
        <f t="shared" si="60"/>
        <v>Sep</v>
      </c>
      <c r="P813" t="str">
        <f t="shared" si="61"/>
        <v>2023</v>
      </c>
    </row>
    <row r="814" spans="1:16" x14ac:dyDescent="0.3">
      <c r="A814" t="s">
        <v>846</v>
      </c>
      <c r="B814" s="6">
        <v>45323</v>
      </c>
      <c r="C814" t="s">
        <v>2258</v>
      </c>
      <c r="D814" t="s">
        <v>2271</v>
      </c>
      <c r="E814" t="s">
        <v>19</v>
      </c>
      <c r="F814" t="s">
        <v>22</v>
      </c>
      <c r="G814">
        <v>39079</v>
      </c>
      <c r="H814">
        <v>-2041.81</v>
      </c>
      <c r="I814">
        <v>1</v>
      </c>
      <c r="J814" t="s">
        <v>16</v>
      </c>
      <c r="K814" s="8" t="s">
        <v>27</v>
      </c>
      <c r="L814" s="11">
        <f t="shared" si="62"/>
        <v>-5.2248266332301237E-2</v>
      </c>
      <c r="M814" s="16">
        <f t="shared" si="63"/>
        <v>0</v>
      </c>
      <c r="N814" s="16">
        <f t="shared" si="64"/>
        <v>1</v>
      </c>
      <c r="O814" s="7" t="str">
        <f t="shared" si="60"/>
        <v>Feb</v>
      </c>
      <c r="P814" t="str">
        <f t="shared" si="61"/>
        <v>2024</v>
      </c>
    </row>
    <row r="815" spans="1:16" x14ac:dyDescent="0.3">
      <c r="A815" t="s">
        <v>847</v>
      </c>
      <c r="B815" s="6">
        <v>44969</v>
      </c>
      <c r="C815" t="s">
        <v>2259</v>
      </c>
      <c r="D815" t="s">
        <v>2266</v>
      </c>
      <c r="E815" t="s">
        <v>19</v>
      </c>
      <c r="F815" t="s">
        <v>22</v>
      </c>
      <c r="G815">
        <v>40887</v>
      </c>
      <c r="H815">
        <v>6941.64</v>
      </c>
      <c r="I815">
        <v>5</v>
      </c>
      <c r="J815" t="s">
        <v>10</v>
      </c>
      <c r="K815" s="8" t="s">
        <v>36</v>
      </c>
      <c r="L815" s="11">
        <f t="shared" si="62"/>
        <v>0.16977621248807689</v>
      </c>
      <c r="M815" s="16">
        <f t="shared" si="63"/>
        <v>0</v>
      </c>
      <c r="N815" s="16">
        <f t="shared" si="64"/>
        <v>0</v>
      </c>
      <c r="O815" s="7" t="str">
        <f t="shared" si="60"/>
        <v>Feb</v>
      </c>
      <c r="P815" t="str">
        <f t="shared" si="61"/>
        <v>2023</v>
      </c>
    </row>
    <row r="816" spans="1:16" x14ac:dyDescent="0.3">
      <c r="A816" t="s">
        <v>848</v>
      </c>
      <c r="B816" s="6">
        <v>45133</v>
      </c>
      <c r="C816" t="s">
        <v>2259</v>
      </c>
      <c r="D816" t="s">
        <v>2267</v>
      </c>
      <c r="E816" t="s">
        <v>25</v>
      </c>
      <c r="F816" t="s">
        <v>53</v>
      </c>
      <c r="G816">
        <v>16384</v>
      </c>
      <c r="H816">
        <v>-2993.3</v>
      </c>
      <c r="I816">
        <v>1</v>
      </c>
      <c r="J816" t="s">
        <v>10</v>
      </c>
      <c r="K816" s="8" t="s">
        <v>27</v>
      </c>
      <c r="L816" s="11">
        <f t="shared" si="62"/>
        <v>-0.18269653320312501</v>
      </c>
      <c r="M816" s="16">
        <f t="shared" si="63"/>
        <v>0</v>
      </c>
      <c r="N816" s="16">
        <f t="shared" si="64"/>
        <v>1</v>
      </c>
      <c r="O816" s="7" t="str">
        <f t="shared" si="60"/>
        <v>Jul</v>
      </c>
      <c r="P816" t="str">
        <f t="shared" si="61"/>
        <v>2023</v>
      </c>
    </row>
    <row r="817" spans="1:16" x14ac:dyDescent="0.3">
      <c r="A817" t="s">
        <v>849</v>
      </c>
      <c r="B817" s="6">
        <v>45362</v>
      </c>
      <c r="C817" t="s">
        <v>2257</v>
      </c>
      <c r="D817" t="s">
        <v>2265</v>
      </c>
      <c r="E817" t="s">
        <v>14</v>
      </c>
      <c r="F817" t="s">
        <v>15</v>
      </c>
      <c r="G817">
        <v>12153</v>
      </c>
      <c r="H817">
        <v>-250.66</v>
      </c>
      <c r="I817">
        <v>10</v>
      </c>
      <c r="J817" t="s">
        <v>10</v>
      </c>
      <c r="K817" s="8" t="s">
        <v>17</v>
      </c>
      <c r="L817" s="11">
        <f t="shared" si="62"/>
        <v>-2.0625359993417264E-2</v>
      </c>
      <c r="M817" s="16">
        <f t="shared" si="63"/>
        <v>12153</v>
      </c>
      <c r="N817" s="16">
        <f t="shared" si="64"/>
        <v>1</v>
      </c>
      <c r="O817" s="7" t="str">
        <f t="shared" si="60"/>
        <v>Mar</v>
      </c>
      <c r="P817" t="str">
        <f t="shared" si="61"/>
        <v>2024</v>
      </c>
    </row>
    <row r="818" spans="1:16" x14ac:dyDescent="0.3">
      <c r="A818" t="s">
        <v>850</v>
      </c>
      <c r="B818" s="6">
        <v>45592</v>
      </c>
      <c r="C818" t="s">
        <v>2258</v>
      </c>
      <c r="D818" t="s">
        <v>2270</v>
      </c>
      <c r="E818" t="s">
        <v>25</v>
      </c>
      <c r="F818" t="s">
        <v>53</v>
      </c>
      <c r="G818">
        <v>5799</v>
      </c>
      <c r="H818">
        <v>1233.06</v>
      </c>
      <c r="I818">
        <v>8</v>
      </c>
      <c r="J818" t="s">
        <v>16</v>
      </c>
      <c r="K818" s="8" t="s">
        <v>17</v>
      </c>
      <c r="L818" s="11">
        <f t="shared" si="62"/>
        <v>0.212633212622866</v>
      </c>
      <c r="M818" s="16">
        <f t="shared" si="63"/>
        <v>0</v>
      </c>
      <c r="N818" s="16">
        <f t="shared" si="64"/>
        <v>0</v>
      </c>
      <c r="O818" s="7" t="str">
        <f t="shared" si="60"/>
        <v>Oct</v>
      </c>
      <c r="P818" t="str">
        <f t="shared" si="61"/>
        <v>2024</v>
      </c>
    </row>
    <row r="819" spans="1:16" x14ac:dyDescent="0.3">
      <c r="A819" t="s">
        <v>851</v>
      </c>
      <c r="B819" s="6">
        <v>45353</v>
      </c>
      <c r="C819" t="s">
        <v>2258</v>
      </c>
      <c r="D819" t="s">
        <v>2270</v>
      </c>
      <c r="E819" t="s">
        <v>8</v>
      </c>
      <c r="F819" t="s">
        <v>9</v>
      </c>
      <c r="G819">
        <v>4341</v>
      </c>
      <c r="H819">
        <v>670.06</v>
      </c>
      <c r="I819">
        <v>1</v>
      </c>
      <c r="J819" t="s">
        <v>35</v>
      </c>
      <c r="K819" s="8" t="s">
        <v>17</v>
      </c>
      <c r="L819" s="11">
        <f t="shared" si="62"/>
        <v>0.15435613913844734</v>
      </c>
      <c r="M819" s="16">
        <f t="shared" si="63"/>
        <v>0</v>
      </c>
      <c r="N819" s="16">
        <f t="shared" si="64"/>
        <v>0</v>
      </c>
      <c r="O819" s="7" t="str">
        <f t="shared" si="60"/>
        <v>Mar</v>
      </c>
      <c r="P819" t="str">
        <f t="shared" si="61"/>
        <v>2024</v>
      </c>
    </row>
    <row r="820" spans="1:16" x14ac:dyDescent="0.3">
      <c r="A820" t="s">
        <v>852</v>
      </c>
      <c r="B820" s="6">
        <v>45297</v>
      </c>
      <c r="C820" t="s">
        <v>2257</v>
      </c>
      <c r="D820" t="s">
        <v>2265</v>
      </c>
      <c r="E820" t="s">
        <v>14</v>
      </c>
      <c r="F820" t="s">
        <v>15</v>
      </c>
      <c r="G820">
        <v>33966</v>
      </c>
      <c r="H820">
        <v>8202.07</v>
      </c>
      <c r="I820">
        <v>4</v>
      </c>
      <c r="J820" t="s">
        <v>35</v>
      </c>
      <c r="K820" s="8" t="s">
        <v>27</v>
      </c>
      <c r="L820" s="11">
        <f t="shared" si="62"/>
        <v>0.2414788317729494</v>
      </c>
      <c r="M820" s="16">
        <f t="shared" si="63"/>
        <v>33966</v>
      </c>
      <c r="N820" s="16">
        <f t="shared" si="64"/>
        <v>0</v>
      </c>
      <c r="O820" s="7" t="str">
        <f t="shared" si="60"/>
        <v>Jan</v>
      </c>
      <c r="P820" t="str">
        <f t="shared" si="61"/>
        <v>2024</v>
      </c>
    </row>
    <row r="821" spans="1:16" x14ac:dyDescent="0.3">
      <c r="A821" t="s">
        <v>853</v>
      </c>
      <c r="B821" s="6">
        <v>45455</v>
      </c>
      <c r="C821" t="s">
        <v>2257</v>
      </c>
      <c r="D821" t="s">
        <v>2265</v>
      </c>
      <c r="E821" t="s">
        <v>25</v>
      </c>
      <c r="F821" t="s">
        <v>53</v>
      </c>
      <c r="G821">
        <v>3450</v>
      </c>
      <c r="H821">
        <v>54.27</v>
      </c>
      <c r="I821">
        <v>5</v>
      </c>
      <c r="J821" t="s">
        <v>10</v>
      </c>
      <c r="K821" s="8" t="s">
        <v>27</v>
      </c>
      <c r="L821" s="11">
        <f t="shared" si="62"/>
        <v>1.5730434782608698E-2</v>
      </c>
      <c r="M821" s="16">
        <f t="shared" si="63"/>
        <v>0</v>
      </c>
      <c r="N821" s="16">
        <f t="shared" si="64"/>
        <v>0</v>
      </c>
      <c r="O821" s="7" t="str">
        <f t="shared" si="60"/>
        <v>Jun</v>
      </c>
      <c r="P821" t="str">
        <f t="shared" si="61"/>
        <v>2024</v>
      </c>
    </row>
    <row r="822" spans="1:16" x14ac:dyDescent="0.3">
      <c r="A822" t="s">
        <v>854</v>
      </c>
      <c r="B822" s="6">
        <v>45260</v>
      </c>
      <c r="C822" t="s">
        <v>2258</v>
      </c>
      <c r="D822" t="s">
        <v>2270</v>
      </c>
      <c r="E822" t="s">
        <v>14</v>
      </c>
      <c r="F822" t="s">
        <v>38</v>
      </c>
      <c r="G822">
        <v>38536</v>
      </c>
      <c r="H822">
        <v>2423.36</v>
      </c>
      <c r="I822">
        <v>8</v>
      </c>
      <c r="J822" t="s">
        <v>10</v>
      </c>
      <c r="K822" s="8" t="s">
        <v>27</v>
      </c>
      <c r="L822" s="11">
        <f t="shared" si="62"/>
        <v>6.2885613452356243E-2</v>
      </c>
      <c r="M822" s="16">
        <f t="shared" si="63"/>
        <v>38536</v>
      </c>
      <c r="N822" s="16">
        <f t="shared" si="64"/>
        <v>0</v>
      </c>
      <c r="O822" s="7" t="str">
        <f t="shared" si="60"/>
        <v>Nov</v>
      </c>
      <c r="P822" t="str">
        <f t="shared" si="61"/>
        <v>2023</v>
      </c>
    </row>
    <row r="823" spans="1:16" x14ac:dyDescent="0.3">
      <c r="A823" t="s">
        <v>855</v>
      </c>
      <c r="B823" s="6">
        <v>45178</v>
      </c>
      <c r="C823" t="s">
        <v>2259</v>
      </c>
      <c r="D823" t="s">
        <v>2266</v>
      </c>
      <c r="E823" t="s">
        <v>14</v>
      </c>
      <c r="F823" t="s">
        <v>15</v>
      </c>
      <c r="G823">
        <v>40565</v>
      </c>
      <c r="H823">
        <v>-4402.32</v>
      </c>
      <c r="I823">
        <v>4</v>
      </c>
      <c r="J823" t="s">
        <v>35</v>
      </c>
      <c r="K823" s="8" t="s">
        <v>11</v>
      </c>
      <c r="L823" s="11">
        <f t="shared" si="62"/>
        <v>-0.10852508319980278</v>
      </c>
      <c r="M823" s="16">
        <f t="shared" si="63"/>
        <v>40565</v>
      </c>
      <c r="N823" s="16">
        <f t="shared" si="64"/>
        <v>1</v>
      </c>
      <c r="O823" s="7" t="str">
        <f t="shared" si="60"/>
        <v>Sep</v>
      </c>
      <c r="P823" t="str">
        <f t="shared" si="61"/>
        <v>2023</v>
      </c>
    </row>
    <row r="824" spans="1:16" x14ac:dyDescent="0.3">
      <c r="A824" t="s">
        <v>856</v>
      </c>
      <c r="B824" s="6">
        <v>45627</v>
      </c>
      <c r="C824" t="s">
        <v>2256</v>
      </c>
      <c r="D824" t="s">
        <v>2269</v>
      </c>
      <c r="E824" t="s">
        <v>25</v>
      </c>
      <c r="F824" t="s">
        <v>26</v>
      </c>
      <c r="G824">
        <v>25884</v>
      </c>
      <c r="H824">
        <v>-970.45</v>
      </c>
      <c r="I824">
        <v>10</v>
      </c>
      <c r="J824" t="s">
        <v>16</v>
      </c>
      <c r="K824" s="8" t="s">
        <v>17</v>
      </c>
      <c r="L824" s="11">
        <f t="shared" si="62"/>
        <v>-3.7492273218976975E-2</v>
      </c>
      <c r="M824" s="16">
        <f t="shared" si="63"/>
        <v>0</v>
      </c>
      <c r="N824" s="16">
        <f t="shared" si="64"/>
        <v>1</v>
      </c>
      <c r="O824" s="7" t="str">
        <f t="shared" si="60"/>
        <v>Dec</v>
      </c>
      <c r="P824" t="str">
        <f t="shared" si="61"/>
        <v>2024</v>
      </c>
    </row>
    <row r="825" spans="1:16" x14ac:dyDescent="0.3">
      <c r="A825" t="s">
        <v>857</v>
      </c>
      <c r="B825" s="6">
        <v>45232</v>
      </c>
      <c r="C825" t="s">
        <v>2256</v>
      </c>
      <c r="D825" t="s">
        <v>2269</v>
      </c>
      <c r="E825" t="s">
        <v>25</v>
      </c>
      <c r="F825" t="s">
        <v>53</v>
      </c>
      <c r="G825">
        <v>48379</v>
      </c>
      <c r="H825">
        <v>-8738.25</v>
      </c>
      <c r="I825">
        <v>3</v>
      </c>
      <c r="J825" t="s">
        <v>16</v>
      </c>
      <c r="K825" s="8" t="s">
        <v>17</v>
      </c>
      <c r="L825" s="11">
        <f t="shared" si="62"/>
        <v>-0.18062072386779388</v>
      </c>
      <c r="M825" s="16">
        <f t="shared" si="63"/>
        <v>0</v>
      </c>
      <c r="N825" s="16">
        <f t="shared" si="64"/>
        <v>1</v>
      </c>
      <c r="O825" s="7" t="str">
        <f t="shared" si="60"/>
        <v>Nov</v>
      </c>
      <c r="P825" t="str">
        <f t="shared" si="61"/>
        <v>2023</v>
      </c>
    </row>
    <row r="826" spans="1:16" x14ac:dyDescent="0.3">
      <c r="A826" t="s">
        <v>858</v>
      </c>
      <c r="B826" s="6">
        <v>45067</v>
      </c>
      <c r="C826" t="s">
        <v>2256</v>
      </c>
      <c r="D826" t="s">
        <v>2268</v>
      </c>
      <c r="E826" t="s">
        <v>14</v>
      </c>
      <c r="F826" t="s">
        <v>51</v>
      </c>
      <c r="G826">
        <v>14289</v>
      </c>
      <c r="H826">
        <v>271.83</v>
      </c>
      <c r="I826">
        <v>6</v>
      </c>
      <c r="J826" t="s">
        <v>35</v>
      </c>
      <c r="K826" s="8" t="s">
        <v>11</v>
      </c>
      <c r="L826" s="11">
        <f t="shared" si="62"/>
        <v>1.9023724543355026E-2</v>
      </c>
      <c r="M826" s="16">
        <f t="shared" si="63"/>
        <v>14289</v>
      </c>
      <c r="N826" s="16">
        <f t="shared" si="64"/>
        <v>0</v>
      </c>
      <c r="O826" s="7" t="str">
        <f t="shared" si="60"/>
        <v>May</v>
      </c>
      <c r="P826" t="str">
        <f t="shared" si="61"/>
        <v>2023</v>
      </c>
    </row>
    <row r="827" spans="1:16" x14ac:dyDescent="0.3">
      <c r="A827" t="s">
        <v>859</v>
      </c>
      <c r="B827" s="6">
        <v>45537</v>
      </c>
      <c r="C827" t="s">
        <v>2255</v>
      </c>
      <c r="D827" t="s">
        <v>2262</v>
      </c>
      <c r="E827" t="s">
        <v>8</v>
      </c>
      <c r="F827" t="s">
        <v>29</v>
      </c>
      <c r="G827">
        <v>46156</v>
      </c>
      <c r="H827">
        <v>12867.07</v>
      </c>
      <c r="I827">
        <v>10</v>
      </c>
      <c r="J827" t="s">
        <v>16</v>
      </c>
      <c r="K827" s="8" t="s">
        <v>17</v>
      </c>
      <c r="L827" s="11">
        <f t="shared" si="62"/>
        <v>0.27877350723632899</v>
      </c>
      <c r="M827" s="16">
        <f t="shared" si="63"/>
        <v>0</v>
      </c>
      <c r="N827" s="16">
        <f t="shared" si="64"/>
        <v>0</v>
      </c>
      <c r="O827" s="7" t="str">
        <f t="shared" si="60"/>
        <v>Sep</v>
      </c>
      <c r="P827" t="str">
        <f t="shared" si="61"/>
        <v>2024</v>
      </c>
    </row>
    <row r="828" spans="1:16" x14ac:dyDescent="0.3">
      <c r="A828" t="s">
        <v>860</v>
      </c>
      <c r="B828" s="6">
        <v>45377</v>
      </c>
      <c r="C828" t="s">
        <v>2257</v>
      </c>
      <c r="D828" t="s">
        <v>2265</v>
      </c>
      <c r="E828" t="s">
        <v>19</v>
      </c>
      <c r="F828" t="s">
        <v>22</v>
      </c>
      <c r="G828">
        <v>42914</v>
      </c>
      <c r="H828">
        <v>13017.84</v>
      </c>
      <c r="I828">
        <v>8</v>
      </c>
      <c r="J828" t="s">
        <v>35</v>
      </c>
      <c r="K828" s="8" t="s">
        <v>27</v>
      </c>
      <c r="L828" s="11">
        <f t="shared" si="62"/>
        <v>0.30334715943514939</v>
      </c>
      <c r="M828" s="16">
        <f t="shared" si="63"/>
        <v>0</v>
      </c>
      <c r="N828" s="16">
        <f t="shared" si="64"/>
        <v>0</v>
      </c>
      <c r="O828" s="7" t="str">
        <f t="shared" si="60"/>
        <v>Mar</v>
      </c>
      <c r="P828" t="str">
        <f t="shared" si="61"/>
        <v>2024</v>
      </c>
    </row>
    <row r="829" spans="1:16" x14ac:dyDescent="0.3">
      <c r="A829" t="s">
        <v>861</v>
      </c>
      <c r="B829" s="6">
        <v>45042</v>
      </c>
      <c r="C829" t="s">
        <v>2255</v>
      </c>
      <c r="D829" t="s">
        <v>2262</v>
      </c>
      <c r="E829" t="s">
        <v>8</v>
      </c>
      <c r="F829" t="s">
        <v>31</v>
      </c>
      <c r="G829">
        <v>31864</v>
      </c>
      <c r="H829">
        <v>-2775.32</v>
      </c>
      <c r="I829">
        <v>6</v>
      </c>
      <c r="J829" t="s">
        <v>16</v>
      </c>
      <c r="K829" s="8" t="s">
        <v>17</v>
      </c>
      <c r="L829" s="11">
        <f t="shared" si="62"/>
        <v>-8.7098920411749936E-2</v>
      </c>
      <c r="M829" s="16">
        <f t="shared" si="63"/>
        <v>0</v>
      </c>
      <c r="N829" s="16">
        <f t="shared" si="64"/>
        <v>1</v>
      </c>
      <c r="O829" s="7" t="str">
        <f t="shared" si="60"/>
        <v>Apr</v>
      </c>
      <c r="P829" t="str">
        <f t="shared" si="61"/>
        <v>2023</v>
      </c>
    </row>
    <row r="830" spans="1:16" x14ac:dyDescent="0.3">
      <c r="A830" t="s">
        <v>862</v>
      </c>
      <c r="B830" s="6">
        <v>44967</v>
      </c>
      <c r="C830" t="s">
        <v>2256</v>
      </c>
      <c r="D830" t="s">
        <v>2268</v>
      </c>
      <c r="E830" t="s">
        <v>8</v>
      </c>
      <c r="F830" t="s">
        <v>31</v>
      </c>
      <c r="G830">
        <v>24142</v>
      </c>
      <c r="H830">
        <v>5880.78</v>
      </c>
      <c r="I830">
        <v>8</v>
      </c>
      <c r="J830" t="s">
        <v>16</v>
      </c>
      <c r="K830" s="8" t="s">
        <v>17</v>
      </c>
      <c r="L830" s="11">
        <f t="shared" si="62"/>
        <v>0.24359125176041752</v>
      </c>
      <c r="M830" s="16">
        <f t="shared" si="63"/>
        <v>0</v>
      </c>
      <c r="N830" s="16">
        <f t="shared" si="64"/>
        <v>0</v>
      </c>
      <c r="O830" s="7" t="str">
        <f t="shared" si="60"/>
        <v>Feb</v>
      </c>
      <c r="P830" t="str">
        <f t="shared" si="61"/>
        <v>2023</v>
      </c>
    </row>
    <row r="831" spans="1:16" x14ac:dyDescent="0.3">
      <c r="A831" t="s">
        <v>863</v>
      </c>
      <c r="B831" s="6">
        <v>45089</v>
      </c>
      <c r="C831" t="s">
        <v>2258</v>
      </c>
      <c r="D831" t="s">
        <v>2270</v>
      </c>
      <c r="E831" t="s">
        <v>19</v>
      </c>
      <c r="F831" t="s">
        <v>22</v>
      </c>
      <c r="G831">
        <v>14804</v>
      </c>
      <c r="H831">
        <v>-693.41</v>
      </c>
      <c r="I831">
        <v>7</v>
      </c>
      <c r="J831" t="s">
        <v>35</v>
      </c>
      <c r="K831" s="8" t="s">
        <v>36</v>
      </c>
      <c r="L831" s="11">
        <f t="shared" si="62"/>
        <v>-4.6839367738449066E-2</v>
      </c>
      <c r="M831" s="16">
        <f t="shared" si="63"/>
        <v>0</v>
      </c>
      <c r="N831" s="16">
        <f t="shared" si="64"/>
        <v>1</v>
      </c>
      <c r="O831" s="7" t="str">
        <f t="shared" si="60"/>
        <v>Jun</v>
      </c>
      <c r="P831" t="str">
        <f t="shared" si="61"/>
        <v>2023</v>
      </c>
    </row>
    <row r="832" spans="1:16" x14ac:dyDescent="0.3">
      <c r="A832" t="s">
        <v>864</v>
      </c>
      <c r="B832" s="6">
        <v>45424</v>
      </c>
      <c r="C832" t="s">
        <v>2257</v>
      </c>
      <c r="D832" t="s">
        <v>2265</v>
      </c>
      <c r="E832" t="s">
        <v>19</v>
      </c>
      <c r="F832" t="s">
        <v>22</v>
      </c>
      <c r="G832">
        <v>46978</v>
      </c>
      <c r="H832">
        <v>-147.9</v>
      </c>
      <c r="I832">
        <v>10</v>
      </c>
      <c r="J832" t="s">
        <v>35</v>
      </c>
      <c r="K832" s="8" t="s">
        <v>17</v>
      </c>
      <c r="L832" s="11">
        <f t="shared" si="62"/>
        <v>-3.1482821746349355E-3</v>
      </c>
      <c r="M832" s="16">
        <f t="shared" si="63"/>
        <v>0</v>
      </c>
      <c r="N832" s="16">
        <f t="shared" si="64"/>
        <v>1</v>
      </c>
      <c r="O832" s="7" t="str">
        <f t="shared" si="60"/>
        <v>May</v>
      </c>
      <c r="P832" t="str">
        <f t="shared" si="61"/>
        <v>2024</v>
      </c>
    </row>
    <row r="833" spans="1:16" x14ac:dyDescent="0.3">
      <c r="A833" t="s">
        <v>865</v>
      </c>
      <c r="B833" s="6">
        <v>45285</v>
      </c>
      <c r="C833" t="s">
        <v>2255</v>
      </c>
      <c r="D833" t="s">
        <v>2262</v>
      </c>
      <c r="E833" t="s">
        <v>19</v>
      </c>
      <c r="F833" t="s">
        <v>34</v>
      </c>
      <c r="G833">
        <v>36345</v>
      </c>
      <c r="H833">
        <v>11284.16</v>
      </c>
      <c r="I833">
        <v>4</v>
      </c>
      <c r="J833" t="s">
        <v>16</v>
      </c>
      <c r="K833" s="8" t="s">
        <v>17</v>
      </c>
      <c r="L833" s="11">
        <f t="shared" si="62"/>
        <v>0.3104735176778099</v>
      </c>
      <c r="M833" s="16">
        <f t="shared" si="63"/>
        <v>0</v>
      </c>
      <c r="N833" s="16">
        <f t="shared" si="64"/>
        <v>0</v>
      </c>
      <c r="O833" s="7" t="str">
        <f t="shared" si="60"/>
        <v>Dec</v>
      </c>
      <c r="P833" t="str">
        <f t="shared" si="61"/>
        <v>2023</v>
      </c>
    </row>
    <row r="834" spans="1:16" x14ac:dyDescent="0.3">
      <c r="A834" t="s">
        <v>866</v>
      </c>
      <c r="B834" s="6">
        <v>45586</v>
      </c>
      <c r="C834" t="s">
        <v>2256</v>
      </c>
      <c r="D834" t="s">
        <v>2268</v>
      </c>
      <c r="E834" t="s">
        <v>19</v>
      </c>
      <c r="F834" t="s">
        <v>20</v>
      </c>
      <c r="G834">
        <v>16501</v>
      </c>
      <c r="H834">
        <v>689.7</v>
      </c>
      <c r="I834">
        <v>4</v>
      </c>
      <c r="J834" t="s">
        <v>10</v>
      </c>
      <c r="K834" s="8" t="s">
        <v>36</v>
      </c>
      <c r="L834" s="11">
        <f t="shared" si="62"/>
        <v>4.1797466820192718E-2</v>
      </c>
      <c r="M834" s="16">
        <f t="shared" si="63"/>
        <v>0</v>
      </c>
      <c r="N834" s="16">
        <f t="shared" si="64"/>
        <v>0</v>
      </c>
      <c r="O834" s="7" t="str">
        <f t="shared" ref="O834:O897" si="65">TEXT(B834,"MMM")</f>
        <v>Oct</v>
      </c>
      <c r="P834" t="str">
        <f t="shared" ref="P834:P897" si="66">TEXT(B834,"YYYY")</f>
        <v>2024</v>
      </c>
    </row>
    <row r="835" spans="1:16" x14ac:dyDescent="0.3">
      <c r="A835" t="s">
        <v>867</v>
      </c>
      <c r="B835" s="6">
        <v>45276</v>
      </c>
      <c r="C835" t="s">
        <v>2258</v>
      </c>
      <c r="D835" t="s">
        <v>2271</v>
      </c>
      <c r="E835" t="s">
        <v>25</v>
      </c>
      <c r="F835" t="s">
        <v>53</v>
      </c>
      <c r="G835">
        <v>14330</v>
      </c>
      <c r="H835">
        <v>3417.84</v>
      </c>
      <c r="I835">
        <v>10</v>
      </c>
      <c r="J835" t="s">
        <v>10</v>
      </c>
      <c r="K835" s="8" t="s">
        <v>27</v>
      </c>
      <c r="L835" s="11">
        <f t="shared" ref="L835:L898" si="67">H835/G835</f>
        <v>0.23850942079553386</v>
      </c>
      <c r="M835" s="16">
        <f t="shared" ref="M835:M898" si="68">IF(E835="Clothing",G835,0)</f>
        <v>0</v>
      </c>
      <c r="N835" s="16">
        <f t="shared" ref="N835:N898" si="69">IF(H835&lt;0,1,0)</f>
        <v>0</v>
      </c>
      <c r="O835" s="7" t="str">
        <f t="shared" si="65"/>
        <v>Dec</v>
      </c>
      <c r="P835" t="str">
        <f t="shared" si="66"/>
        <v>2023</v>
      </c>
    </row>
    <row r="836" spans="1:16" x14ac:dyDescent="0.3">
      <c r="A836" t="s">
        <v>868</v>
      </c>
      <c r="B836" s="6">
        <v>45214</v>
      </c>
      <c r="C836" t="s">
        <v>2259</v>
      </c>
      <c r="D836" t="s">
        <v>2266</v>
      </c>
      <c r="E836" t="s">
        <v>8</v>
      </c>
      <c r="F836" t="s">
        <v>9</v>
      </c>
      <c r="G836">
        <v>8986</v>
      </c>
      <c r="H836">
        <v>610.6</v>
      </c>
      <c r="I836">
        <v>8</v>
      </c>
      <c r="J836" t="s">
        <v>10</v>
      </c>
      <c r="K836" s="8" t="s">
        <v>36</v>
      </c>
      <c r="L836" s="11">
        <f t="shared" si="67"/>
        <v>6.7950144669485874E-2</v>
      </c>
      <c r="M836" s="16">
        <f t="shared" si="68"/>
        <v>0</v>
      </c>
      <c r="N836" s="16">
        <f t="shared" si="69"/>
        <v>0</v>
      </c>
      <c r="O836" s="7" t="str">
        <f t="shared" si="65"/>
        <v>Oct</v>
      </c>
      <c r="P836" t="str">
        <f t="shared" si="66"/>
        <v>2023</v>
      </c>
    </row>
    <row r="837" spans="1:16" x14ac:dyDescent="0.3">
      <c r="A837" t="s">
        <v>869</v>
      </c>
      <c r="B837" s="6">
        <v>45514</v>
      </c>
      <c r="C837" t="s">
        <v>2257</v>
      </c>
      <c r="D837" t="s">
        <v>2264</v>
      </c>
      <c r="E837" t="s">
        <v>14</v>
      </c>
      <c r="F837" t="s">
        <v>51</v>
      </c>
      <c r="G837">
        <v>46663</v>
      </c>
      <c r="H837">
        <v>-3881.7</v>
      </c>
      <c r="I837">
        <v>5</v>
      </c>
      <c r="J837" t="s">
        <v>35</v>
      </c>
      <c r="K837" s="8" t="s">
        <v>11</v>
      </c>
      <c r="L837" s="11">
        <f t="shared" si="67"/>
        <v>-8.3185821743136962E-2</v>
      </c>
      <c r="M837" s="16">
        <f t="shared" si="68"/>
        <v>46663</v>
      </c>
      <c r="N837" s="16">
        <f t="shared" si="69"/>
        <v>1</v>
      </c>
      <c r="O837" s="7" t="str">
        <f t="shared" si="65"/>
        <v>Aug</v>
      </c>
      <c r="P837" t="str">
        <f t="shared" si="66"/>
        <v>2024</v>
      </c>
    </row>
    <row r="838" spans="1:16" x14ac:dyDescent="0.3">
      <c r="A838" t="s">
        <v>870</v>
      </c>
      <c r="B838" s="6">
        <v>45458</v>
      </c>
      <c r="C838" t="s">
        <v>2255</v>
      </c>
      <c r="D838" t="s">
        <v>2262</v>
      </c>
      <c r="E838" t="s">
        <v>14</v>
      </c>
      <c r="F838" t="s">
        <v>38</v>
      </c>
      <c r="G838">
        <v>1106</v>
      </c>
      <c r="H838">
        <v>375.14</v>
      </c>
      <c r="I838">
        <v>2</v>
      </c>
      <c r="J838" t="s">
        <v>35</v>
      </c>
      <c r="K838" s="8" t="s">
        <v>36</v>
      </c>
      <c r="L838" s="11">
        <f t="shared" si="67"/>
        <v>0.33918625678119346</v>
      </c>
      <c r="M838" s="16">
        <f t="shared" si="68"/>
        <v>1106</v>
      </c>
      <c r="N838" s="16">
        <f t="shared" si="69"/>
        <v>0</v>
      </c>
      <c r="O838" s="7" t="str">
        <f t="shared" si="65"/>
        <v>Jun</v>
      </c>
      <c r="P838" t="str">
        <f t="shared" si="66"/>
        <v>2024</v>
      </c>
    </row>
    <row r="839" spans="1:16" x14ac:dyDescent="0.3">
      <c r="A839" t="s">
        <v>871</v>
      </c>
      <c r="B839" s="6">
        <v>45641</v>
      </c>
      <c r="C839" t="s">
        <v>2255</v>
      </c>
      <c r="D839" t="s">
        <v>2263</v>
      </c>
      <c r="E839" t="s">
        <v>8</v>
      </c>
      <c r="F839" t="s">
        <v>9</v>
      </c>
      <c r="G839">
        <v>17733</v>
      </c>
      <c r="H839">
        <v>227.22</v>
      </c>
      <c r="I839">
        <v>4</v>
      </c>
      <c r="J839" t="s">
        <v>10</v>
      </c>
      <c r="K839" s="8" t="s">
        <v>17</v>
      </c>
      <c r="L839" s="11">
        <f t="shared" si="67"/>
        <v>1.2813398748096769E-2</v>
      </c>
      <c r="M839" s="16">
        <f t="shared" si="68"/>
        <v>0</v>
      </c>
      <c r="N839" s="16">
        <f t="shared" si="69"/>
        <v>0</v>
      </c>
      <c r="O839" s="7" t="str">
        <f t="shared" si="65"/>
        <v>Dec</v>
      </c>
      <c r="P839" t="str">
        <f t="shared" si="66"/>
        <v>2024</v>
      </c>
    </row>
    <row r="840" spans="1:16" x14ac:dyDescent="0.3">
      <c r="A840" t="s">
        <v>872</v>
      </c>
      <c r="B840" s="6">
        <v>45218</v>
      </c>
      <c r="C840" t="s">
        <v>2256</v>
      </c>
      <c r="D840" t="s">
        <v>2268</v>
      </c>
      <c r="E840" t="s">
        <v>8</v>
      </c>
      <c r="F840" t="s">
        <v>31</v>
      </c>
      <c r="G840">
        <v>34956</v>
      </c>
      <c r="H840">
        <v>-5105.82</v>
      </c>
      <c r="I840">
        <v>2</v>
      </c>
      <c r="J840" t="s">
        <v>16</v>
      </c>
      <c r="K840" s="8" t="s">
        <v>17</v>
      </c>
      <c r="L840" s="11">
        <f t="shared" si="67"/>
        <v>-0.1460641949879849</v>
      </c>
      <c r="M840" s="16">
        <f t="shared" si="68"/>
        <v>0</v>
      </c>
      <c r="N840" s="16">
        <f t="shared" si="69"/>
        <v>1</v>
      </c>
      <c r="O840" s="7" t="str">
        <f t="shared" si="65"/>
        <v>Oct</v>
      </c>
      <c r="P840" t="str">
        <f t="shared" si="66"/>
        <v>2023</v>
      </c>
    </row>
    <row r="841" spans="1:16" x14ac:dyDescent="0.3">
      <c r="A841" t="s">
        <v>873</v>
      </c>
      <c r="B841" s="6">
        <v>45142</v>
      </c>
      <c r="C841" t="s">
        <v>2259</v>
      </c>
      <c r="D841" t="s">
        <v>2267</v>
      </c>
      <c r="E841" t="s">
        <v>25</v>
      </c>
      <c r="F841" t="s">
        <v>46</v>
      </c>
      <c r="G841">
        <v>48998</v>
      </c>
      <c r="H841">
        <v>1586.83</v>
      </c>
      <c r="I841">
        <v>8</v>
      </c>
      <c r="J841" t="s">
        <v>35</v>
      </c>
      <c r="K841" s="8" t="s">
        <v>36</v>
      </c>
      <c r="L841" s="11">
        <f t="shared" si="67"/>
        <v>3.2385607575819417E-2</v>
      </c>
      <c r="M841" s="16">
        <f t="shared" si="68"/>
        <v>0</v>
      </c>
      <c r="N841" s="16">
        <f t="shared" si="69"/>
        <v>0</v>
      </c>
      <c r="O841" s="7" t="str">
        <f t="shared" si="65"/>
        <v>Aug</v>
      </c>
      <c r="P841" t="str">
        <f t="shared" si="66"/>
        <v>2023</v>
      </c>
    </row>
    <row r="842" spans="1:16" x14ac:dyDescent="0.3">
      <c r="A842" t="s">
        <v>874</v>
      </c>
      <c r="B842" s="6">
        <v>45283</v>
      </c>
      <c r="C842" t="s">
        <v>2258</v>
      </c>
      <c r="D842" t="s">
        <v>2271</v>
      </c>
      <c r="E842" t="s">
        <v>25</v>
      </c>
      <c r="F842" t="s">
        <v>53</v>
      </c>
      <c r="G842">
        <v>14395</v>
      </c>
      <c r="H842">
        <v>2529.5300000000002</v>
      </c>
      <c r="I842">
        <v>7</v>
      </c>
      <c r="J842" t="s">
        <v>16</v>
      </c>
      <c r="K842" s="8" t="s">
        <v>27</v>
      </c>
      <c r="L842" s="11">
        <f t="shared" si="67"/>
        <v>0.17572282042375825</v>
      </c>
      <c r="M842" s="16">
        <f t="shared" si="68"/>
        <v>0</v>
      </c>
      <c r="N842" s="16">
        <f t="shared" si="69"/>
        <v>0</v>
      </c>
      <c r="O842" s="7" t="str">
        <f t="shared" si="65"/>
        <v>Dec</v>
      </c>
      <c r="P842" t="str">
        <f t="shared" si="66"/>
        <v>2023</v>
      </c>
    </row>
    <row r="843" spans="1:16" x14ac:dyDescent="0.3">
      <c r="A843" t="s">
        <v>875</v>
      </c>
      <c r="B843" s="6">
        <v>45242</v>
      </c>
      <c r="C843" t="s">
        <v>2257</v>
      </c>
      <c r="D843" t="s">
        <v>2265</v>
      </c>
      <c r="E843" t="s">
        <v>19</v>
      </c>
      <c r="F843" t="s">
        <v>34</v>
      </c>
      <c r="G843">
        <v>8268</v>
      </c>
      <c r="H843">
        <v>702.36</v>
      </c>
      <c r="I843">
        <v>5</v>
      </c>
      <c r="J843" t="s">
        <v>35</v>
      </c>
      <c r="K843" s="8" t="s">
        <v>11</v>
      </c>
      <c r="L843" s="11">
        <f t="shared" si="67"/>
        <v>8.4949201741654573E-2</v>
      </c>
      <c r="M843" s="16">
        <f t="shared" si="68"/>
        <v>0</v>
      </c>
      <c r="N843" s="16">
        <f t="shared" si="69"/>
        <v>0</v>
      </c>
      <c r="O843" s="7" t="str">
        <f t="shared" si="65"/>
        <v>Nov</v>
      </c>
      <c r="P843" t="str">
        <f t="shared" si="66"/>
        <v>2023</v>
      </c>
    </row>
    <row r="844" spans="1:16" x14ac:dyDescent="0.3">
      <c r="A844" t="s">
        <v>876</v>
      </c>
      <c r="B844" s="6">
        <v>45201</v>
      </c>
      <c r="C844" t="s">
        <v>2255</v>
      </c>
      <c r="D844" t="s">
        <v>2263</v>
      </c>
      <c r="E844" t="s">
        <v>14</v>
      </c>
      <c r="F844" t="s">
        <v>15</v>
      </c>
      <c r="G844">
        <v>27232</v>
      </c>
      <c r="H844">
        <v>8212.64</v>
      </c>
      <c r="I844">
        <v>6</v>
      </c>
      <c r="J844" t="s">
        <v>16</v>
      </c>
      <c r="K844" s="8" t="s">
        <v>27</v>
      </c>
      <c r="L844" s="11">
        <f t="shared" si="67"/>
        <v>0.30158049353701527</v>
      </c>
      <c r="M844" s="16">
        <f t="shared" si="68"/>
        <v>27232</v>
      </c>
      <c r="N844" s="16">
        <f t="shared" si="69"/>
        <v>0</v>
      </c>
      <c r="O844" s="7" t="str">
        <f t="shared" si="65"/>
        <v>Oct</v>
      </c>
      <c r="P844" t="str">
        <f t="shared" si="66"/>
        <v>2023</v>
      </c>
    </row>
    <row r="845" spans="1:16" x14ac:dyDescent="0.3">
      <c r="A845" t="s">
        <v>877</v>
      </c>
      <c r="B845" s="6">
        <v>45298</v>
      </c>
      <c r="C845" t="s">
        <v>2256</v>
      </c>
      <c r="D845" t="s">
        <v>2268</v>
      </c>
      <c r="E845" t="s">
        <v>25</v>
      </c>
      <c r="F845" t="s">
        <v>53</v>
      </c>
      <c r="G845">
        <v>35998</v>
      </c>
      <c r="H845">
        <v>196.43</v>
      </c>
      <c r="I845">
        <v>5</v>
      </c>
      <c r="J845" t="s">
        <v>10</v>
      </c>
      <c r="K845" s="8" t="s">
        <v>36</v>
      </c>
      <c r="L845" s="11">
        <f t="shared" si="67"/>
        <v>5.456692038446581E-3</v>
      </c>
      <c r="M845" s="16">
        <f t="shared" si="68"/>
        <v>0</v>
      </c>
      <c r="N845" s="16">
        <f t="shared" si="69"/>
        <v>0</v>
      </c>
      <c r="O845" s="7" t="str">
        <f t="shared" si="65"/>
        <v>Jan</v>
      </c>
      <c r="P845" t="str">
        <f t="shared" si="66"/>
        <v>2024</v>
      </c>
    </row>
    <row r="846" spans="1:16" x14ac:dyDescent="0.3">
      <c r="A846" t="s">
        <v>878</v>
      </c>
      <c r="B846" s="6">
        <v>45642</v>
      </c>
      <c r="C846" t="s">
        <v>2256</v>
      </c>
      <c r="D846" t="s">
        <v>2268</v>
      </c>
      <c r="E846" t="s">
        <v>14</v>
      </c>
      <c r="F846" t="s">
        <v>51</v>
      </c>
      <c r="G846">
        <v>3373</v>
      </c>
      <c r="H846">
        <v>1029.1500000000001</v>
      </c>
      <c r="I846">
        <v>7</v>
      </c>
      <c r="J846" t="s">
        <v>16</v>
      </c>
      <c r="K846" s="8" t="s">
        <v>36</v>
      </c>
      <c r="L846" s="11">
        <f t="shared" si="67"/>
        <v>0.30511414171360807</v>
      </c>
      <c r="M846" s="16">
        <f t="shared" si="68"/>
        <v>3373</v>
      </c>
      <c r="N846" s="16">
        <f t="shared" si="69"/>
        <v>0</v>
      </c>
      <c r="O846" s="7" t="str">
        <f t="shared" si="65"/>
        <v>Dec</v>
      </c>
      <c r="P846" t="str">
        <f t="shared" si="66"/>
        <v>2024</v>
      </c>
    </row>
    <row r="847" spans="1:16" x14ac:dyDescent="0.3">
      <c r="A847" t="s">
        <v>879</v>
      </c>
      <c r="B847" s="6">
        <v>45628</v>
      </c>
      <c r="C847" t="s">
        <v>2255</v>
      </c>
      <c r="D847" t="s">
        <v>2262</v>
      </c>
      <c r="E847" t="s">
        <v>14</v>
      </c>
      <c r="F847" t="s">
        <v>38</v>
      </c>
      <c r="G847">
        <v>49525</v>
      </c>
      <c r="H847">
        <v>14986.64</v>
      </c>
      <c r="I847">
        <v>8</v>
      </c>
      <c r="J847" t="s">
        <v>35</v>
      </c>
      <c r="K847" s="8" t="s">
        <v>27</v>
      </c>
      <c r="L847" s="11">
        <f t="shared" si="67"/>
        <v>0.30260757193336696</v>
      </c>
      <c r="M847" s="16">
        <f t="shared" si="68"/>
        <v>49525</v>
      </c>
      <c r="N847" s="16">
        <f t="shared" si="69"/>
        <v>0</v>
      </c>
      <c r="O847" s="7" t="str">
        <f t="shared" si="65"/>
        <v>Dec</v>
      </c>
      <c r="P847" t="str">
        <f t="shared" si="66"/>
        <v>2024</v>
      </c>
    </row>
    <row r="848" spans="1:16" x14ac:dyDescent="0.3">
      <c r="A848" t="s">
        <v>880</v>
      </c>
      <c r="B848" s="6">
        <v>45340</v>
      </c>
      <c r="C848" t="s">
        <v>2257</v>
      </c>
      <c r="D848" t="s">
        <v>2265</v>
      </c>
      <c r="E848" t="s">
        <v>25</v>
      </c>
      <c r="F848" t="s">
        <v>26</v>
      </c>
      <c r="G848">
        <v>34093</v>
      </c>
      <c r="H848">
        <v>4859.43</v>
      </c>
      <c r="I848">
        <v>3</v>
      </c>
      <c r="J848" t="s">
        <v>16</v>
      </c>
      <c r="K848" s="8" t="s">
        <v>27</v>
      </c>
      <c r="L848" s="11">
        <f t="shared" si="67"/>
        <v>0.14253453788167661</v>
      </c>
      <c r="M848" s="16">
        <f t="shared" si="68"/>
        <v>0</v>
      </c>
      <c r="N848" s="16">
        <f t="shared" si="69"/>
        <v>0</v>
      </c>
      <c r="O848" s="7" t="str">
        <f t="shared" si="65"/>
        <v>Feb</v>
      </c>
      <c r="P848" t="str">
        <f t="shared" si="66"/>
        <v>2024</v>
      </c>
    </row>
    <row r="849" spans="1:16" x14ac:dyDescent="0.3">
      <c r="A849" t="s">
        <v>881</v>
      </c>
      <c r="B849" s="6">
        <v>45645</v>
      </c>
      <c r="C849" t="s">
        <v>2255</v>
      </c>
      <c r="D849" t="s">
        <v>2263</v>
      </c>
      <c r="E849" t="s">
        <v>19</v>
      </c>
      <c r="F849" t="s">
        <v>22</v>
      </c>
      <c r="G849">
        <v>38356</v>
      </c>
      <c r="H849">
        <v>-4540.29</v>
      </c>
      <c r="I849">
        <v>1</v>
      </c>
      <c r="J849" t="s">
        <v>35</v>
      </c>
      <c r="K849" s="8" t="s">
        <v>27</v>
      </c>
      <c r="L849" s="11">
        <f t="shared" si="67"/>
        <v>-0.11837235373865888</v>
      </c>
      <c r="M849" s="16">
        <f t="shared" si="68"/>
        <v>0</v>
      </c>
      <c r="N849" s="16">
        <f t="shared" si="69"/>
        <v>1</v>
      </c>
      <c r="O849" s="7" t="str">
        <f t="shared" si="65"/>
        <v>Dec</v>
      </c>
      <c r="P849" t="str">
        <f t="shared" si="66"/>
        <v>2024</v>
      </c>
    </row>
    <row r="850" spans="1:16" x14ac:dyDescent="0.3">
      <c r="A850" t="s">
        <v>882</v>
      </c>
      <c r="B850" s="6">
        <v>45035</v>
      </c>
      <c r="C850" t="s">
        <v>2259</v>
      </c>
      <c r="D850" t="s">
        <v>2267</v>
      </c>
      <c r="E850" t="s">
        <v>8</v>
      </c>
      <c r="F850" t="s">
        <v>9</v>
      </c>
      <c r="G850">
        <v>23415</v>
      </c>
      <c r="H850">
        <v>1212.53</v>
      </c>
      <c r="I850">
        <v>3</v>
      </c>
      <c r="J850" t="s">
        <v>16</v>
      </c>
      <c r="K850" s="8" t="s">
        <v>17</v>
      </c>
      <c r="L850" s="11">
        <f t="shared" si="67"/>
        <v>5.1784326286568441E-2</v>
      </c>
      <c r="M850" s="16">
        <f t="shared" si="68"/>
        <v>0</v>
      </c>
      <c r="N850" s="16">
        <f t="shared" si="69"/>
        <v>0</v>
      </c>
      <c r="O850" s="7" t="str">
        <f t="shared" si="65"/>
        <v>Apr</v>
      </c>
      <c r="P850" t="str">
        <f t="shared" si="66"/>
        <v>2023</v>
      </c>
    </row>
    <row r="851" spans="1:16" x14ac:dyDescent="0.3">
      <c r="A851" t="s">
        <v>883</v>
      </c>
      <c r="B851" s="6">
        <v>45495</v>
      </c>
      <c r="C851" t="s">
        <v>2257</v>
      </c>
      <c r="D851" t="s">
        <v>2265</v>
      </c>
      <c r="E851" t="s">
        <v>25</v>
      </c>
      <c r="F851" t="s">
        <v>46</v>
      </c>
      <c r="G851">
        <v>6823</v>
      </c>
      <c r="H851">
        <v>-362.09</v>
      </c>
      <c r="I851">
        <v>3</v>
      </c>
      <c r="J851" t="s">
        <v>10</v>
      </c>
      <c r="K851" s="8" t="s">
        <v>17</v>
      </c>
      <c r="L851" s="11">
        <f t="shared" si="67"/>
        <v>-5.3069031217939322E-2</v>
      </c>
      <c r="M851" s="16">
        <f t="shared" si="68"/>
        <v>0</v>
      </c>
      <c r="N851" s="16">
        <f t="shared" si="69"/>
        <v>1</v>
      </c>
      <c r="O851" s="7" t="str">
        <f t="shared" si="65"/>
        <v>Jul</v>
      </c>
      <c r="P851" t="str">
        <f t="shared" si="66"/>
        <v>2024</v>
      </c>
    </row>
    <row r="852" spans="1:16" x14ac:dyDescent="0.3">
      <c r="A852" t="s">
        <v>884</v>
      </c>
      <c r="B852" s="6">
        <v>45551</v>
      </c>
      <c r="C852" t="s">
        <v>2259</v>
      </c>
      <c r="D852" t="s">
        <v>2267</v>
      </c>
      <c r="E852" t="s">
        <v>8</v>
      </c>
      <c r="F852" t="s">
        <v>29</v>
      </c>
      <c r="G852">
        <v>24866</v>
      </c>
      <c r="H852">
        <v>6838.99</v>
      </c>
      <c r="I852">
        <v>5</v>
      </c>
      <c r="J852" t="s">
        <v>35</v>
      </c>
      <c r="K852" s="8" t="s">
        <v>27</v>
      </c>
      <c r="L852" s="11">
        <f t="shared" si="67"/>
        <v>0.27503378106651655</v>
      </c>
      <c r="M852" s="16">
        <f t="shared" si="68"/>
        <v>0</v>
      </c>
      <c r="N852" s="16">
        <f t="shared" si="69"/>
        <v>0</v>
      </c>
      <c r="O852" s="7" t="str">
        <f t="shared" si="65"/>
        <v>Sep</v>
      </c>
      <c r="P852" t="str">
        <f t="shared" si="66"/>
        <v>2024</v>
      </c>
    </row>
    <row r="853" spans="1:16" x14ac:dyDescent="0.3">
      <c r="A853" t="s">
        <v>885</v>
      </c>
      <c r="B853" s="6">
        <v>45317</v>
      </c>
      <c r="C853" t="s">
        <v>2257</v>
      </c>
      <c r="D853" t="s">
        <v>2264</v>
      </c>
      <c r="E853" t="s">
        <v>25</v>
      </c>
      <c r="F853" t="s">
        <v>46</v>
      </c>
      <c r="G853">
        <v>1448</v>
      </c>
      <c r="H853">
        <v>-288.44</v>
      </c>
      <c r="I853">
        <v>5</v>
      </c>
      <c r="J853" t="s">
        <v>10</v>
      </c>
      <c r="K853" s="8" t="s">
        <v>27</v>
      </c>
      <c r="L853" s="11">
        <f t="shared" si="67"/>
        <v>-0.19919889502762431</v>
      </c>
      <c r="M853" s="16">
        <f t="shared" si="68"/>
        <v>0</v>
      </c>
      <c r="N853" s="16">
        <f t="shared" si="69"/>
        <v>1</v>
      </c>
      <c r="O853" s="7" t="str">
        <f t="shared" si="65"/>
        <v>Jan</v>
      </c>
      <c r="P853" t="str">
        <f t="shared" si="66"/>
        <v>2024</v>
      </c>
    </row>
    <row r="854" spans="1:16" x14ac:dyDescent="0.3">
      <c r="A854" t="s">
        <v>886</v>
      </c>
      <c r="B854" s="6">
        <v>45182</v>
      </c>
      <c r="C854" t="s">
        <v>2258</v>
      </c>
      <c r="D854" t="s">
        <v>2271</v>
      </c>
      <c r="E854" t="s">
        <v>8</v>
      </c>
      <c r="F854" t="s">
        <v>29</v>
      </c>
      <c r="G854">
        <v>11306</v>
      </c>
      <c r="H854">
        <v>3509.66</v>
      </c>
      <c r="I854">
        <v>5</v>
      </c>
      <c r="J854" t="s">
        <v>10</v>
      </c>
      <c r="K854" s="8" t="s">
        <v>11</v>
      </c>
      <c r="L854" s="11">
        <f t="shared" si="67"/>
        <v>0.31042455333451263</v>
      </c>
      <c r="M854" s="16">
        <f t="shared" si="68"/>
        <v>0</v>
      </c>
      <c r="N854" s="16">
        <f t="shared" si="69"/>
        <v>0</v>
      </c>
      <c r="O854" s="7" t="str">
        <f t="shared" si="65"/>
        <v>Sep</v>
      </c>
      <c r="P854" t="str">
        <f t="shared" si="66"/>
        <v>2023</v>
      </c>
    </row>
    <row r="855" spans="1:16" x14ac:dyDescent="0.3">
      <c r="A855" t="s">
        <v>887</v>
      </c>
      <c r="B855" s="6">
        <v>44977</v>
      </c>
      <c r="C855" t="s">
        <v>2256</v>
      </c>
      <c r="D855" t="s">
        <v>2269</v>
      </c>
      <c r="E855" t="s">
        <v>25</v>
      </c>
      <c r="F855" t="s">
        <v>46</v>
      </c>
      <c r="G855">
        <v>8476</v>
      </c>
      <c r="H855">
        <v>2779.1</v>
      </c>
      <c r="I855">
        <v>9</v>
      </c>
      <c r="J855" t="s">
        <v>35</v>
      </c>
      <c r="K855" s="8" t="s">
        <v>11</v>
      </c>
      <c r="L855" s="11">
        <f t="shared" si="67"/>
        <v>0.32787871637564886</v>
      </c>
      <c r="M855" s="16">
        <f t="shared" si="68"/>
        <v>0</v>
      </c>
      <c r="N855" s="16">
        <f t="shared" si="69"/>
        <v>0</v>
      </c>
      <c r="O855" s="7" t="str">
        <f t="shared" si="65"/>
        <v>Feb</v>
      </c>
      <c r="P855" t="str">
        <f t="shared" si="66"/>
        <v>2023</v>
      </c>
    </row>
    <row r="856" spans="1:16" x14ac:dyDescent="0.3">
      <c r="A856" t="s">
        <v>888</v>
      </c>
      <c r="B856" s="6">
        <v>45649</v>
      </c>
      <c r="C856" t="s">
        <v>2255</v>
      </c>
      <c r="D856" t="s">
        <v>2262</v>
      </c>
      <c r="E856" t="s">
        <v>25</v>
      </c>
      <c r="F856" t="s">
        <v>53</v>
      </c>
      <c r="G856">
        <v>48298</v>
      </c>
      <c r="H856">
        <v>9248.08</v>
      </c>
      <c r="I856">
        <v>9</v>
      </c>
      <c r="J856" t="s">
        <v>10</v>
      </c>
      <c r="K856" s="8" t="s">
        <v>11</v>
      </c>
      <c r="L856" s="11">
        <f t="shared" si="67"/>
        <v>0.19147956437119548</v>
      </c>
      <c r="M856" s="16">
        <f t="shared" si="68"/>
        <v>0</v>
      </c>
      <c r="N856" s="16">
        <f t="shared" si="69"/>
        <v>0</v>
      </c>
      <c r="O856" s="7" t="str">
        <f t="shared" si="65"/>
        <v>Dec</v>
      </c>
      <c r="P856" t="str">
        <f t="shared" si="66"/>
        <v>2024</v>
      </c>
    </row>
    <row r="857" spans="1:16" x14ac:dyDescent="0.3">
      <c r="A857" t="s">
        <v>889</v>
      </c>
      <c r="B857" s="6">
        <v>45168</v>
      </c>
      <c r="C857" t="s">
        <v>2256</v>
      </c>
      <c r="D857" t="s">
        <v>2269</v>
      </c>
      <c r="E857" t="s">
        <v>8</v>
      </c>
      <c r="F857" t="s">
        <v>29</v>
      </c>
      <c r="G857">
        <v>19310</v>
      </c>
      <c r="H857">
        <v>5456.88</v>
      </c>
      <c r="I857">
        <v>2</v>
      </c>
      <c r="J857" t="s">
        <v>35</v>
      </c>
      <c r="K857" s="8" t="s">
        <v>17</v>
      </c>
      <c r="L857" s="11">
        <f t="shared" si="67"/>
        <v>0.28259347488348008</v>
      </c>
      <c r="M857" s="16">
        <f t="shared" si="68"/>
        <v>0</v>
      </c>
      <c r="N857" s="16">
        <f t="shared" si="69"/>
        <v>0</v>
      </c>
      <c r="O857" s="7" t="str">
        <f t="shared" si="65"/>
        <v>Aug</v>
      </c>
      <c r="P857" t="str">
        <f t="shared" si="66"/>
        <v>2023</v>
      </c>
    </row>
    <row r="858" spans="1:16" x14ac:dyDescent="0.3">
      <c r="A858" t="s">
        <v>890</v>
      </c>
      <c r="B858" s="6">
        <v>45086</v>
      </c>
      <c r="C858" t="s">
        <v>2256</v>
      </c>
      <c r="D858" t="s">
        <v>2268</v>
      </c>
      <c r="E858" t="s">
        <v>14</v>
      </c>
      <c r="F858" t="s">
        <v>38</v>
      </c>
      <c r="G858">
        <v>10495</v>
      </c>
      <c r="H858">
        <v>3113.89</v>
      </c>
      <c r="I858">
        <v>6</v>
      </c>
      <c r="J858" t="s">
        <v>10</v>
      </c>
      <c r="K858" s="8" t="s">
        <v>11</v>
      </c>
      <c r="L858" s="11">
        <f t="shared" si="67"/>
        <v>0.29670223916150545</v>
      </c>
      <c r="M858" s="16">
        <f t="shared" si="68"/>
        <v>10495</v>
      </c>
      <c r="N858" s="16">
        <f t="shared" si="69"/>
        <v>0</v>
      </c>
      <c r="O858" s="7" t="str">
        <f t="shared" si="65"/>
        <v>Jun</v>
      </c>
      <c r="P858" t="str">
        <f t="shared" si="66"/>
        <v>2023</v>
      </c>
    </row>
    <row r="859" spans="1:16" x14ac:dyDescent="0.3">
      <c r="A859" t="s">
        <v>891</v>
      </c>
      <c r="B859" s="6">
        <v>45502</v>
      </c>
      <c r="C859" t="s">
        <v>2256</v>
      </c>
      <c r="D859" t="s">
        <v>2268</v>
      </c>
      <c r="E859" t="s">
        <v>19</v>
      </c>
      <c r="F859" t="s">
        <v>22</v>
      </c>
      <c r="G859">
        <v>32356</v>
      </c>
      <c r="H859">
        <v>-1012.24</v>
      </c>
      <c r="I859">
        <v>1</v>
      </c>
      <c r="J859" t="s">
        <v>10</v>
      </c>
      <c r="K859" s="8" t="s">
        <v>36</v>
      </c>
      <c r="L859" s="11">
        <f t="shared" si="67"/>
        <v>-3.1284460378291509E-2</v>
      </c>
      <c r="M859" s="16">
        <f t="shared" si="68"/>
        <v>0</v>
      </c>
      <c r="N859" s="16">
        <f t="shared" si="69"/>
        <v>1</v>
      </c>
      <c r="O859" s="7" t="str">
        <f t="shared" si="65"/>
        <v>Jul</v>
      </c>
      <c r="P859" t="str">
        <f t="shared" si="66"/>
        <v>2024</v>
      </c>
    </row>
    <row r="860" spans="1:16" x14ac:dyDescent="0.3">
      <c r="A860" t="s">
        <v>892</v>
      </c>
      <c r="B860" s="6">
        <v>45486</v>
      </c>
      <c r="C860" t="s">
        <v>2257</v>
      </c>
      <c r="D860" t="s">
        <v>2265</v>
      </c>
      <c r="E860" t="s">
        <v>8</v>
      </c>
      <c r="F860" t="s">
        <v>31</v>
      </c>
      <c r="G860">
        <v>33864</v>
      </c>
      <c r="H860">
        <v>6965.94</v>
      </c>
      <c r="I860">
        <v>3</v>
      </c>
      <c r="J860" t="s">
        <v>16</v>
      </c>
      <c r="K860" s="8" t="s">
        <v>11</v>
      </c>
      <c r="L860" s="11">
        <f t="shared" si="67"/>
        <v>0.20570340184266475</v>
      </c>
      <c r="M860" s="16">
        <f t="shared" si="68"/>
        <v>0</v>
      </c>
      <c r="N860" s="16">
        <f t="shared" si="69"/>
        <v>0</v>
      </c>
      <c r="O860" s="7" t="str">
        <f t="shared" si="65"/>
        <v>Jul</v>
      </c>
      <c r="P860" t="str">
        <f t="shared" si="66"/>
        <v>2024</v>
      </c>
    </row>
    <row r="861" spans="1:16" x14ac:dyDescent="0.3">
      <c r="A861" t="s">
        <v>893</v>
      </c>
      <c r="B861" s="6">
        <v>45435</v>
      </c>
      <c r="C861" t="s">
        <v>2259</v>
      </c>
      <c r="D861" t="s">
        <v>2267</v>
      </c>
      <c r="E861" t="s">
        <v>14</v>
      </c>
      <c r="F861" t="s">
        <v>51</v>
      </c>
      <c r="G861">
        <v>5308</v>
      </c>
      <c r="H861">
        <v>1370.65</v>
      </c>
      <c r="I861">
        <v>5</v>
      </c>
      <c r="J861" t="s">
        <v>10</v>
      </c>
      <c r="K861" s="8" t="s">
        <v>36</v>
      </c>
      <c r="L861" s="11">
        <f t="shared" si="67"/>
        <v>0.25822343632253203</v>
      </c>
      <c r="M861" s="16">
        <f t="shared" si="68"/>
        <v>5308</v>
      </c>
      <c r="N861" s="16">
        <f t="shared" si="69"/>
        <v>0</v>
      </c>
      <c r="O861" s="7" t="str">
        <f t="shared" si="65"/>
        <v>May</v>
      </c>
      <c r="P861" t="str">
        <f t="shared" si="66"/>
        <v>2024</v>
      </c>
    </row>
    <row r="862" spans="1:16" x14ac:dyDescent="0.3">
      <c r="A862" t="s">
        <v>894</v>
      </c>
      <c r="B862" s="6">
        <v>45521</v>
      </c>
      <c r="C862" t="s">
        <v>2256</v>
      </c>
      <c r="D862" t="s">
        <v>2269</v>
      </c>
      <c r="E862" t="s">
        <v>19</v>
      </c>
      <c r="F862" t="s">
        <v>20</v>
      </c>
      <c r="G862">
        <v>1604</v>
      </c>
      <c r="H862">
        <v>404.88</v>
      </c>
      <c r="I862">
        <v>4</v>
      </c>
      <c r="J862" t="s">
        <v>10</v>
      </c>
      <c r="K862" s="8" t="s">
        <v>17</v>
      </c>
      <c r="L862" s="11">
        <f t="shared" si="67"/>
        <v>0.25241895261845387</v>
      </c>
      <c r="M862" s="16">
        <f t="shared" si="68"/>
        <v>0</v>
      </c>
      <c r="N862" s="16">
        <f t="shared" si="69"/>
        <v>0</v>
      </c>
      <c r="O862" s="7" t="str">
        <f t="shared" si="65"/>
        <v>Aug</v>
      </c>
      <c r="P862" t="str">
        <f t="shared" si="66"/>
        <v>2024</v>
      </c>
    </row>
    <row r="863" spans="1:16" x14ac:dyDescent="0.3">
      <c r="A863" t="s">
        <v>895</v>
      </c>
      <c r="B863" s="6">
        <v>45496</v>
      </c>
      <c r="C863" t="s">
        <v>2255</v>
      </c>
      <c r="D863" t="s">
        <v>2262</v>
      </c>
      <c r="E863" t="s">
        <v>14</v>
      </c>
      <c r="F863" t="s">
        <v>51</v>
      </c>
      <c r="G863">
        <v>20013</v>
      </c>
      <c r="H863">
        <v>2453.2600000000002</v>
      </c>
      <c r="I863">
        <v>2</v>
      </c>
      <c r="J863" t="s">
        <v>10</v>
      </c>
      <c r="K863" s="8" t="s">
        <v>36</v>
      </c>
      <c r="L863" s="11">
        <f t="shared" si="67"/>
        <v>0.12258332084145307</v>
      </c>
      <c r="M863" s="16">
        <f t="shared" si="68"/>
        <v>20013</v>
      </c>
      <c r="N863" s="16">
        <f t="shared" si="69"/>
        <v>0</v>
      </c>
      <c r="O863" s="7" t="str">
        <f t="shared" si="65"/>
        <v>Jul</v>
      </c>
      <c r="P863" t="str">
        <f t="shared" si="66"/>
        <v>2024</v>
      </c>
    </row>
    <row r="864" spans="1:16" x14ac:dyDescent="0.3">
      <c r="A864" t="s">
        <v>896</v>
      </c>
      <c r="B864" s="6">
        <v>45424</v>
      </c>
      <c r="C864" t="s">
        <v>2258</v>
      </c>
      <c r="D864" t="s">
        <v>2270</v>
      </c>
      <c r="E864" t="s">
        <v>25</v>
      </c>
      <c r="F864" t="s">
        <v>53</v>
      </c>
      <c r="G864">
        <v>7406</v>
      </c>
      <c r="H864">
        <v>1163.53</v>
      </c>
      <c r="I864">
        <v>10</v>
      </c>
      <c r="J864" t="s">
        <v>16</v>
      </c>
      <c r="K864" s="8" t="s">
        <v>27</v>
      </c>
      <c r="L864" s="11">
        <f t="shared" si="67"/>
        <v>0.15710640021604105</v>
      </c>
      <c r="M864" s="16">
        <f t="shared" si="68"/>
        <v>0</v>
      </c>
      <c r="N864" s="16">
        <f t="shared" si="69"/>
        <v>0</v>
      </c>
      <c r="O864" s="7" t="str">
        <f t="shared" si="65"/>
        <v>May</v>
      </c>
      <c r="P864" t="str">
        <f t="shared" si="66"/>
        <v>2024</v>
      </c>
    </row>
    <row r="865" spans="1:16" x14ac:dyDescent="0.3">
      <c r="A865" t="s">
        <v>897</v>
      </c>
      <c r="B865" s="6">
        <v>44975</v>
      </c>
      <c r="C865" t="s">
        <v>2255</v>
      </c>
      <c r="D865" t="s">
        <v>2263</v>
      </c>
      <c r="E865" t="s">
        <v>19</v>
      </c>
      <c r="F865" t="s">
        <v>20</v>
      </c>
      <c r="G865">
        <v>560</v>
      </c>
      <c r="H865">
        <v>3.52</v>
      </c>
      <c r="I865">
        <v>7</v>
      </c>
      <c r="J865" t="s">
        <v>10</v>
      </c>
      <c r="K865" s="8" t="s">
        <v>36</v>
      </c>
      <c r="L865" s="11">
        <f t="shared" si="67"/>
        <v>6.285714285714286E-3</v>
      </c>
      <c r="M865" s="16">
        <f t="shared" si="68"/>
        <v>0</v>
      </c>
      <c r="N865" s="16">
        <f t="shared" si="69"/>
        <v>0</v>
      </c>
      <c r="O865" s="7" t="str">
        <f t="shared" si="65"/>
        <v>Feb</v>
      </c>
      <c r="P865" t="str">
        <f t="shared" si="66"/>
        <v>2023</v>
      </c>
    </row>
    <row r="866" spans="1:16" x14ac:dyDescent="0.3">
      <c r="A866" t="s">
        <v>898</v>
      </c>
      <c r="B866" s="6">
        <v>45401</v>
      </c>
      <c r="C866" t="s">
        <v>2257</v>
      </c>
      <c r="D866" t="s">
        <v>2265</v>
      </c>
      <c r="E866" t="s">
        <v>19</v>
      </c>
      <c r="F866" t="s">
        <v>20</v>
      </c>
      <c r="G866">
        <v>12212</v>
      </c>
      <c r="H866">
        <v>4199.97</v>
      </c>
      <c r="I866">
        <v>4</v>
      </c>
      <c r="J866" t="s">
        <v>10</v>
      </c>
      <c r="K866" s="8" t="s">
        <v>17</v>
      </c>
      <c r="L866" s="11">
        <f t="shared" si="67"/>
        <v>0.34392155257124141</v>
      </c>
      <c r="M866" s="16">
        <f t="shared" si="68"/>
        <v>0</v>
      </c>
      <c r="N866" s="16">
        <f t="shared" si="69"/>
        <v>0</v>
      </c>
      <c r="O866" s="7" t="str">
        <f t="shared" si="65"/>
        <v>Apr</v>
      </c>
      <c r="P866" t="str">
        <f t="shared" si="66"/>
        <v>2024</v>
      </c>
    </row>
    <row r="867" spans="1:16" x14ac:dyDescent="0.3">
      <c r="A867" t="s">
        <v>899</v>
      </c>
      <c r="B867" s="6">
        <v>45309</v>
      </c>
      <c r="C867" t="s">
        <v>2258</v>
      </c>
      <c r="D867" t="s">
        <v>2270</v>
      </c>
      <c r="E867" t="s">
        <v>8</v>
      </c>
      <c r="F867" t="s">
        <v>29</v>
      </c>
      <c r="G867">
        <v>2917</v>
      </c>
      <c r="H867">
        <v>44.58</v>
      </c>
      <c r="I867">
        <v>7</v>
      </c>
      <c r="J867" t="s">
        <v>16</v>
      </c>
      <c r="K867" s="8" t="s">
        <v>17</v>
      </c>
      <c r="L867" s="11">
        <f t="shared" si="67"/>
        <v>1.5282824820020569E-2</v>
      </c>
      <c r="M867" s="16">
        <f t="shared" si="68"/>
        <v>0</v>
      </c>
      <c r="N867" s="16">
        <f t="shared" si="69"/>
        <v>0</v>
      </c>
      <c r="O867" s="7" t="str">
        <f t="shared" si="65"/>
        <v>Jan</v>
      </c>
      <c r="P867" t="str">
        <f t="shared" si="66"/>
        <v>2024</v>
      </c>
    </row>
    <row r="868" spans="1:16" x14ac:dyDescent="0.3">
      <c r="A868" t="s">
        <v>900</v>
      </c>
      <c r="B868" s="6">
        <v>45590</v>
      </c>
      <c r="C868" t="s">
        <v>2255</v>
      </c>
      <c r="D868" t="s">
        <v>2263</v>
      </c>
      <c r="E868" t="s">
        <v>8</v>
      </c>
      <c r="F868" t="s">
        <v>29</v>
      </c>
      <c r="G868">
        <v>28752</v>
      </c>
      <c r="H868">
        <v>3982.28</v>
      </c>
      <c r="I868">
        <v>6</v>
      </c>
      <c r="J868" t="s">
        <v>16</v>
      </c>
      <c r="K868" s="8" t="s">
        <v>17</v>
      </c>
      <c r="L868" s="11">
        <f t="shared" si="67"/>
        <v>0.13850445186421814</v>
      </c>
      <c r="M868" s="16">
        <f t="shared" si="68"/>
        <v>0</v>
      </c>
      <c r="N868" s="16">
        <f t="shared" si="69"/>
        <v>0</v>
      </c>
      <c r="O868" s="7" t="str">
        <f t="shared" si="65"/>
        <v>Oct</v>
      </c>
      <c r="P868" t="str">
        <f t="shared" si="66"/>
        <v>2024</v>
      </c>
    </row>
    <row r="869" spans="1:16" x14ac:dyDescent="0.3">
      <c r="A869" t="s">
        <v>901</v>
      </c>
      <c r="B869" s="6">
        <v>45612</v>
      </c>
      <c r="C869" t="s">
        <v>2259</v>
      </c>
      <c r="D869" t="s">
        <v>2267</v>
      </c>
      <c r="E869" t="s">
        <v>14</v>
      </c>
      <c r="F869" t="s">
        <v>15</v>
      </c>
      <c r="G869">
        <v>35149</v>
      </c>
      <c r="H869">
        <v>-3742.99</v>
      </c>
      <c r="I869">
        <v>10</v>
      </c>
      <c r="J869" t="s">
        <v>35</v>
      </c>
      <c r="K869" s="8" t="s">
        <v>27</v>
      </c>
      <c r="L869" s="11">
        <f t="shared" si="67"/>
        <v>-0.10648923155708555</v>
      </c>
      <c r="M869" s="16">
        <f t="shared" si="68"/>
        <v>35149</v>
      </c>
      <c r="N869" s="16">
        <f t="shared" si="69"/>
        <v>1</v>
      </c>
      <c r="O869" s="7" t="str">
        <f t="shared" si="65"/>
        <v>Nov</v>
      </c>
      <c r="P869" t="str">
        <f t="shared" si="66"/>
        <v>2024</v>
      </c>
    </row>
    <row r="870" spans="1:16" x14ac:dyDescent="0.3">
      <c r="A870" t="s">
        <v>902</v>
      </c>
      <c r="B870" s="6">
        <v>45044</v>
      </c>
      <c r="C870" t="s">
        <v>2255</v>
      </c>
      <c r="D870" t="s">
        <v>2262</v>
      </c>
      <c r="E870" t="s">
        <v>14</v>
      </c>
      <c r="F870" t="s">
        <v>38</v>
      </c>
      <c r="G870">
        <v>7660</v>
      </c>
      <c r="H870">
        <v>1807.4</v>
      </c>
      <c r="I870">
        <v>6</v>
      </c>
      <c r="J870" t="s">
        <v>16</v>
      </c>
      <c r="K870" s="8" t="s">
        <v>17</v>
      </c>
      <c r="L870" s="11">
        <f t="shared" si="67"/>
        <v>0.23595300261096608</v>
      </c>
      <c r="M870" s="16">
        <f t="shared" si="68"/>
        <v>7660</v>
      </c>
      <c r="N870" s="16">
        <f t="shared" si="69"/>
        <v>0</v>
      </c>
      <c r="O870" s="7" t="str">
        <f t="shared" si="65"/>
        <v>Apr</v>
      </c>
      <c r="P870" t="str">
        <f t="shared" si="66"/>
        <v>2023</v>
      </c>
    </row>
    <row r="871" spans="1:16" x14ac:dyDescent="0.3">
      <c r="A871" t="s">
        <v>903</v>
      </c>
      <c r="B871" s="6">
        <v>45285</v>
      </c>
      <c r="C871" t="s">
        <v>2259</v>
      </c>
      <c r="D871" t="s">
        <v>2267</v>
      </c>
      <c r="E871" t="s">
        <v>19</v>
      </c>
      <c r="F871" t="s">
        <v>34</v>
      </c>
      <c r="G871">
        <v>23789</v>
      </c>
      <c r="H871">
        <v>8084.36</v>
      </c>
      <c r="I871">
        <v>3</v>
      </c>
      <c r="J871" t="s">
        <v>10</v>
      </c>
      <c r="K871" s="8" t="s">
        <v>27</v>
      </c>
      <c r="L871" s="11">
        <f t="shared" si="67"/>
        <v>0.33983605868258437</v>
      </c>
      <c r="M871" s="16">
        <f t="shared" si="68"/>
        <v>0</v>
      </c>
      <c r="N871" s="16">
        <f t="shared" si="69"/>
        <v>0</v>
      </c>
      <c r="O871" s="7" t="str">
        <f t="shared" si="65"/>
        <v>Dec</v>
      </c>
      <c r="P871" t="str">
        <f t="shared" si="66"/>
        <v>2023</v>
      </c>
    </row>
    <row r="872" spans="1:16" x14ac:dyDescent="0.3">
      <c r="A872" t="s">
        <v>904</v>
      </c>
      <c r="B872" s="6">
        <v>45092</v>
      </c>
      <c r="C872" t="s">
        <v>2255</v>
      </c>
      <c r="D872" t="s">
        <v>2262</v>
      </c>
      <c r="E872" t="s">
        <v>25</v>
      </c>
      <c r="F872" t="s">
        <v>53</v>
      </c>
      <c r="G872">
        <v>14083</v>
      </c>
      <c r="H872">
        <v>-2476.46</v>
      </c>
      <c r="I872">
        <v>5</v>
      </c>
      <c r="J872" t="s">
        <v>10</v>
      </c>
      <c r="K872" s="8" t="s">
        <v>27</v>
      </c>
      <c r="L872" s="11">
        <f t="shared" si="67"/>
        <v>-0.17584747567989775</v>
      </c>
      <c r="M872" s="16">
        <f t="shared" si="68"/>
        <v>0</v>
      </c>
      <c r="N872" s="16">
        <f t="shared" si="69"/>
        <v>1</v>
      </c>
      <c r="O872" s="7" t="str">
        <f t="shared" si="65"/>
        <v>Jun</v>
      </c>
      <c r="P872" t="str">
        <f t="shared" si="66"/>
        <v>2023</v>
      </c>
    </row>
    <row r="873" spans="1:16" x14ac:dyDescent="0.3">
      <c r="A873" t="s">
        <v>905</v>
      </c>
      <c r="B873" s="6">
        <v>45191</v>
      </c>
      <c r="C873" t="s">
        <v>2259</v>
      </c>
      <c r="D873" t="s">
        <v>2266</v>
      </c>
      <c r="E873" t="s">
        <v>14</v>
      </c>
      <c r="F873" t="s">
        <v>51</v>
      </c>
      <c r="G873">
        <v>49467</v>
      </c>
      <c r="H873">
        <v>3393.84</v>
      </c>
      <c r="I873">
        <v>7</v>
      </c>
      <c r="J873" t="s">
        <v>35</v>
      </c>
      <c r="K873" s="8" t="s">
        <v>27</v>
      </c>
      <c r="L873" s="11">
        <f t="shared" si="67"/>
        <v>6.8608163017769425E-2</v>
      </c>
      <c r="M873" s="16">
        <f t="shared" si="68"/>
        <v>49467</v>
      </c>
      <c r="N873" s="16">
        <f t="shared" si="69"/>
        <v>0</v>
      </c>
      <c r="O873" s="7" t="str">
        <f t="shared" si="65"/>
        <v>Sep</v>
      </c>
      <c r="P873" t="str">
        <f t="shared" si="66"/>
        <v>2023</v>
      </c>
    </row>
    <row r="874" spans="1:16" x14ac:dyDescent="0.3">
      <c r="A874" t="s">
        <v>906</v>
      </c>
      <c r="B874" s="6">
        <v>45474</v>
      </c>
      <c r="C874" t="s">
        <v>2255</v>
      </c>
      <c r="D874" t="s">
        <v>2263</v>
      </c>
      <c r="E874" t="s">
        <v>19</v>
      </c>
      <c r="F874" t="s">
        <v>22</v>
      </c>
      <c r="G874">
        <v>40226</v>
      </c>
      <c r="H874">
        <v>-2665.43</v>
      </c>
      <c r="I874">
        <v>8</v>
      </c>
      <c r="J874" t="s">
        <v>35</v>
      </c>
      <c r="K874" s="8" t="s">
        <v>36</v>
      </c>
      <c r="L874" s="11">
        <f t="shared" si="67"/>
        <v>-6.6261373241187291E-2</v>
      </c>
      <c r="M874" s="16">
        <f t="shared" si="68"/>
        <v>0</v>
      </c>
      <c r="N874" s="16">
        <f t="shared" si="69"/>
        <v>1</v>
      </c>
      <c r="O874" s="7" t="str">
        <f t="shared" si="65"/>
        <v>Jul</v>
      </c>
      <c r="P874" t="str">
        <f t="shared" si="66"/>
        <v>2024</v>
      </c>
    </row>
    <row r="875" spans="1:16" x14ac:dyDescent="0.3">
      <c r="A875" t="s">
        <v>907</v>
      </c>
      <c r="B875" s="6">
        <v>45137</v>
      </c>
      <c r="C875" t="s">
        <v>2255</v>
      </c>
      <c r="D875" t="s">
        <v>2262</v>
      </c>
      <c r="E875" t="s">
        <v>19</v>
      </c>
      <c r="F875" t="s">
        <v>34</v>
      </c>
      <c r="G875">
        <v>37092</v>
      </c>
      <c r="H875">
        <v>6602.56</v>
      </c>
      <c r="I875">
        <v>8</v>
      </c>
      <c r="J875" t="s">
        <v>16</v>
      </c>
      <c r="K875" s="8" t="s">
        <v>11</v>
      </c>
      <c r="L875" s="11">
        <f t="shared" si="67"/>
        <v>0.17800496063841262</v>
      </c>
      <c r="M875" s="16">
        <f t="shared" si="68"/>
        <v>0</v>
      </c>
      <c r="N875" s="16">
        <f t="shared" si="69"/>
        <v>0</v>
      </c>
      <c r="O875" s="7" t="str">
        <f t="shared" si="65"/>
        <v>Jul</v>
      </c>
      <c r="P875" t="str">
        <f t="shared" si="66"/>
        <v>2023</v>
      </c>
    </row>
    <row r="876" spans="1:16" x14ac:dyDescent="0.3">
      <c r="A876" t="s">
        <v>908</v>
      </c>
      <c r="B876" s="6">
        <v>45188</v>
      </c>
      <c r="C876" t="s">
        <v>2259</v>
      </c>
      <c r="D876" t="s">
        <v>2267</v>
      </c>
      <c r="E876" t="s">
        <v>14</v>
      </c>
      <c r="F876" t="s">
        <v>51</v>
      </c>
      <c r="G876">
        <v>45882</v>
      </c>
      <c r="H876">
        <v>14038.41</v>
      </c>
      <c r="I876">
        <v>4</v>
      </c>
      <c r="J876" t="s">
        <v>16</v>
      </c>
      <c r="K876" s="8" t="s">
        <v>11</v>
      </c>
      <c r="L876" s="11">
        <f t="shared" si="67"/>
        <v>0.30596769975153654</v>
      </c>
      <c r="M876" s="16">
        <f t="shared" si="68"/>
        <v>45882</v>
      </c>
      <c r="N876" s="16">
        <f t="shared" si="69"/>
        <v>0</v>
      </c>
      <c r="O876" s="7" t="str">
        <f t="shared" si="65"/>
        <v>Sep</v>
      </c>
      <c r="P876" t="str">
        <f t="shared" si="66"/>
        <v>2023</v>
      </c>
    </row>
    <row r="877" spans="1:16" x14ac:dyDescent="0.3">
      <c r="A877" t="s">
        <v>909</v>
      </c>
      <c r="B877" s="6">
        <v>45014</v>
      </c>
      <c r="C877" t="s">
        <v>2258</v>
      </c>
      <c r="D877" t="s">
        <v>2271</v>
      </c>
      <c r="E877" t="s">
        <v>25</v>
      </c>
      <c r="F877" t="s">
        <v>53</v>
      </c>
      <c r="G877">
        <v>32648</v>
      </c>
      <c r="H877">
        <v>7704.34</v>
      </c>
      <c r="I877">
        <v>4</v>
      </c>
      <c r="J877" t="s">
        <v>16</v>
      </c>
      <c r="K877" s="8" t="s">
        <v>17</v>
      </c>
      <c r="L877" s="11">
        <f t="shared" si="67"/>
        <v>0.23598198970840481</v>
      </c>
      <c r="M877" s="16">
        <f t="shared" si="68"/>
        <v>0</v>
      </c>
      <c r="N877" s="16">
        <f t="shared" si="69"/>
        <v>0</v>
      </c>
      <c r="O877" s="7" t="str">
        <f t="shared" si="65"/>
        <v>Mar</v>
      </c>
      <c r="P877" t="str">
        <f t="shared" si="66"/>
        <v>2023</v>
      </c>
    </row>
    <row r="878" spans="1:16" x14ac:dyDescent="0.3">
      <c r="A878" t="s">
        <v>910</v>
      </c>
      <c r="B878" s="6">
        <v>45517</v>
      </c>
      <c r="C878" t="s">
        <v>2257</v>
      </c>
      <c r="D878" t="s">
        <v>2264</v>
      </c>
      <c r="E878" t="s">
        <v>14</v>
      </c>
      <c r="F878" t="s">
        <v>15</v>
      </c>
      <c r="G878">
        <v>17778</v>
      </c>
      <c r="H878">
        <v>-412.3</v>
      </c>
      <c r="I878">
        <v>6</v>
      </c>
      <c r="J878" t="s">
        <v>35</v>
      </c>
      <c r="K878" s="8" t="s">
        <v>11</v>
      </c>
      <c r="L878" s="11">
        <f t="shared" si="67"/>
        <v>-2.3191585105186187E-2</v>
      </c>
      <c r="M878" s="16">
        <f t="shared" si="68"/>
        <v>17778</v>
      </c>
      <c r="N878" s="16">
        <f t="shared" si="69"/>
        <v>1</v>
      </c>
      <c r="O878" s="7" t="str">
        <f t="shared" si="65"/>
        <v>Aug</v>
      </c>
      <c r="P878" t="str">
        <f t="shared" si="66"/>
        <v>2024</v>
      </c>
    </row>
    <row r="879" spans="1:16" x14ac:dyDescent="0.3">
      <c r="A879" t="s">
        <v>911</v>
      </c>
      <c r="B879" s="6">
        <v>45323</v>
      </c>
      <c r="C879" t="s">
        <v>2258</v>
      </c>
      <c r="D879" t="s">
        <v>2270</v>
      </c>
      <c r="E879" t="s">
        <v>25</v>
      </c>
      <c r="F879" t="s">
        <v>46</v>
      </c>
      <c r="G879">
        <v>37476</v>
      </c>
      <c r="H879">
        <v>9246.43</v>
      </c>
      <c r="I879">
        <v>9</v>
      </c>
      <c r="J879" t="s">
        <v>35</v>
      </c>
      <c r="K879" s="8" t="s">
        <v>36</v>
      </c>
      <c r="L879" s="11">
        <f t="shared" si="67"/>
        <v>0.24672937346568471</v>
      </c>
      <c r="M879" s="16">
        <f t="shared" si="68"/>
        <v>0</v>
      </c>
      <c r="N879" s="16">
        <f t="shared" si="69"/>
        <v>0</v>
      </c>
      <c r="O879" s="7" t="str">
        <f t="shared" si="65"/>
        <v>Feb</v>
      </c>
      <c r="P879" t="str">
        <f t="shared" si="66"/>
        <v>2024</v>
      </c>
    </row>
    <row r="880" spans="1:16" x14ac:dyDescent="0.3">
      <c r="A880" t="s">
        <v>912</v>
      </c>
      <c r="B880" s="6">
        <v>45462</v>
      </c>
      <c r="C880" t="s">
        <v>2258</v>
      </c>
      <c r="D880" t="s">
        <v>2271</v>
      </c>
      <c r="E880" t="s">
        <v>14</v>
      </c>
      <c r="F880" t="s">
        <v>51</v>
      </c>
      <c r="G880">
        <v>26075</v>
      </c>
      <c r="H880">
        <v>5941.51</v>
      </c>
      <c r="I880">
        <v>7</v>
      </c>
      <c r="J880" t="s">
        <v>16</v>
      </c>
      <c r="K880" s="8" t="s">
        <v>17</v>
      </c>
      <c r="L880" s="11">
        <f t="shared" si="67"/>
        <v>0.22786232023010547</v>
      </c>
      <c r="M880" s="16">
        <f t="shared" si="68"/>
        <v>26075</v>
      </c>
      <c r="N880" s="16">
        <f t="shared" si="69"/>
        <v>0</v>
      </c>
      <c r="O880" s="7" t="str">
        <f t="shared" si="65"/>
        <v>Jun</v>
      </c>
      <c r="P880" t="str">
        <f t="shared" si="66"/>
        <v>2024</v>
      </c>
    </row>
    <row r="881" spans="1:16" x14ac:dyDescent="0.3">
      <c r="A881" t="s">
        <v>913</v>
      </c>
      <c r="B881" s="6">
        <v>45176</v>
      </c>
      <c r="C881" t="s">
        <v>2258</v>
      </c>
      <c r="D881" t="s">
        <v>2271</v>
      </c>
      <c r="E881" t="s">
        <v>25</v>
      </c>
      <c r="F881" t="s">
        <v>53</v>
      </c>
      <c r="G881">
        <v>36462</v>
      </c>
      <c r="H881">
        <v>2782.42</v>
      </c>
      <c r="I881">
        <v>1</v>
      </c>
      <c r="J881" t="s">
        <v>16</v>
      </c>
      <c r="K881" s="8" t="s">
        <v>17</v>
      </c>
      <c r="L881" s="11">
        <f t="shared" si="67"/>
        <v>7.6310131095386979E-2</v>
      </c>
      <c r="M881" s="16">
        <f t="shared" si="68"/>
        <v>0</v>
      </c>
      <c r="N881" s="16">
        <f t="shared" si="69"/>
        <v>0</v>
      </c>
      <c r="O881" s="7" t="str">
        <f t="shared" si="65"/>
        <v>Sep</v>
      </c>
      <c r="P881" t="str">
        <f t="shared" si="66"/>
        <v>2023</v>
      </c>
    </row>
    <row r="882" spans="1:16" x14ac:dyDescent="0.3">
      <c r="A882" t="s">
        <v>914</v>
      </c>
      <c r="B882" s="6">
        <v>45245</v>
      </c>
      <c r="C882" t="s">
        <v>2258</v>
      </c>
      <c r="D882" t="s">
        <v>2271</v>
      </c>
      <c r="E882" t="s">
        <v>19</v>
      </c>
      <c r="F882" t="s">
        <v>34</v>
      </c>
      <c r="G882">
        <v>35978</v>
      </c>
      <c r="H882">
        <v>8005.76</v>
      </c>
      <c r="I882">
        <v>2</v>
      </c>
      <c r="J882" t="s">
        <v>16</v>
      </c>
      <c r="K882" s="8" t="s">
        <v>36</v>
      </c>
      <c r="L882" s="11">
        <f t="shared" si="67"/>
        <v>0.2225182055700706</v>
      </c>
      <c r="M882" s="16">
        <f t="shared" si="68"/>
        <v>0</v>
      </c>
      <c r="N882" s="16">
        <f t="shared" si="69"/>
        <v>0</v>
      </c>
      <c r="O882" s="7" t="str">
        <f t="shared" si="65"/>
        <v>Nov</v>
      </c>
      <c r="P882" t="str">
        <f t="shared" si="66"/>
        <v>2023</v>
      </c>
    </row>
    <row r="883" spans="1:16" x14ac:dyDescent="0.3">
      <c r="A883" t="s">
        <v>915</v>
      </c>
      <c r="B883" s="6">
        <v>45465</v>
      </c>
      <c r="C883" t="s">
        <v>2258</v>
      </c>
      <c r="D883" t="s">
        <v>2270</v>
      </c>
      <c r="E883" t="s">
        <v>25</v>
      </c>
      <c r="F883" t="s">
        <v>53</v>
      </c>
      <c r="G883">
        <v>208</v>
      </c>
      <c r="H883">
        <v>18.45</v>
      </c>
      <c r="I883">
        <v>4</v>
      </c>
      <c r="J883" t="s">
        <v>35</v>
      </c>
      <c r="K883" s="8" t="s">
        <v>11</v>
      </c>
      <c r="L883" s="11">
        <f t="shared" si="67"/>
        <v>8.8701923076923067E-2</v>
      </c>
      <c r="M883" s="16">
        <f t="shared" si="68"/>
        <v>0</v>
      </c>
      <c r="N883" s="16">
        <f t="shared" si="69"/>
        <v>0</v>
      </c>
      <c r="O883" s="7" t="str">
        <f t="shared" si="65"/>
        <v>Jun</v>
      </c>
      <c r="P883" t="str">
        <f t="shared" si="66"/>
        <v>2024</v>
      </c>
    </row>
    <row r="884" spans="1:16" x14ac:dyDescent="0.3">
      <c r="A884" t="s">
        <v>916</v>
      </c>
      <c r="B884" s="6">
        <v>45048</v>
      </c>
      <c r="C884" t="s">
        <v>2257</v>
      </c>
      <c r="D884" t="s">
        <v>2265</v>
      </c>
      <c r="E884" t="s">
        <v>19</v>
      </c>
      <c r="F884" t="s">
        <v>34</v>
      </c>
      <c r="G884">
        <v>34695</v>
      </c>
      <c r="H884">
        <v>-5207.96</v>
      </c>
      <c r="I884">
        <v>1</v>
      </c>
      <c r="J884" t="s">
        <v>10</v>
      </c>
      <c r="K884" s="8" t="s">
        <v>11</v>
      </c>
      <c r="L884" s="11">
        <f t="shared" si="67"/>
        <v>-0.15010693183455828</v>
      </c>
      <c r="M884" s="16">
        <f t="shared" si="68"/>
        <v>0</v>
      </c>
      <c r="N884" s="16">
        <f t="shared" si="69"/>
        <v>1</v>
      </c>
      <c r="O884" s="7" t="str">
        <f t="shared" si="65"/>
        <v>May</v>
      </c>
      <c r="P884" t="str">
        <f t="shared" si="66"/>
        <v>2023</v>
      </c>
    </row>
    <row r="885" spans="1:16" x14ac:dyDescent="0.3">
      <c r="A885" t="s">
        <v>917</v>
      </c>
      <c r="B885" s="6">
        <v>45615</v>
      </c>
      <c r="C885" t="s">
        <v>2258</v>
      </c>
      <c r="D885" t="s">
        <v>2271</v>
      </c>
      <c r="E885" t="s">
        <v>8</v>
      </c>
      <c r="F885" t="s">
        <v>9</v>
      </c>
      <c r="G885">
        <v>41402</v>
      </c>
      <c r="H885">
        <v>1853.4</v>
      </c>
      <c r="I885">
        <v>10</v>
      </c>
      <c r="J885" t="s">
        <v>16</v>
      </c>
      <c r="K885" s="8" t="s">
        <v>27</v>
      </c>
      <c r="L885" s="11">
        <f t="shared" si="67"/>
        <v>4.4765953335587652E-2</v>
      </c>
      <c r="M885" s="16">
        <f t="shared" si="68"/>
        <v>0</v>
      </c>
      <c r="N885" s="16">
        <f t="shared" si="69"/>
        <v>0</v>
      </c>
      <c r="O885" s="7" t="str">
        <f t="shared" si="65"/>
        <v>Nov</v>
      </c>
      <c r="P885" t="str">
        <f t="shared" si="66"/>
        <v>2024</v>
      </c>
    </row>
    <row r="886" spans="1:16" x14ac:dyDescent="0.3">
      <c r="A886" t="s">
        <v>918</v>
      </c>
      <c r="B886" s="6">
        <v>45344</v>
      </c>
      <c r="C886" t="s">
        <v>2255</v>
      </c>
      <c r="D886" t="s">
        <v>2263</v>
      </c>
      <c r="E886" t="s">
        <v>19</v>
      </c>
      <c r="F886" t="s">
        <v>20</v>
      </c>
      <c r="G886">
        <v>7862</v>
      </c>
      <c r="H886">
        <v>-1507.34</v>
      </c>
      <c r="I886">
        <v>7</v>
      </c>
      <c r="J886" t="s">
        <v>16</v>
      </c>
      <c r="K886" s="8" t="s">
        <v>11</v>
      </c>
      <c r="L886" s="11">
        <f t="shared" si="67"/>
        <v>-0.19172475197150851</v>
      </c>
      <c r="M886" s="16">
        <f t="shared" si="68"/>
        <v>0</v>
      </c>
      <c r="N886" s="16">
        <f t="shared" si="69"/>
        <v>1</v>
      </c>
      <c r="O886" s="7" t="str">
        <f t="shared" si="65"/>
        <v>Feb</v>
      </c>
      <c r="P886" t="str">
        <f t="shared" si="66"/>
        <v>2024</v>
      </c>
    </row>
    <row r="887" spans="1:16" x14ac:dyDescent="0.3">
      <c r="A887" t="s">
        <v>919</v>
      </c>
      <c r="B887" s="6">
        <v>45588</v>
      </c>
      <c r="C887" t="s">
        <v>2258</v>
      </c>
      <c r="D887" t="s">
        <v>2270</v>
      </c>
      <c r="E887" t="s">
        <v>25</v>
      </c>
      <c r="F887" t="s">
        <v>53</v>
      </c>
      <c r="G887">
        <v>31629</v>
      </c>
      <c r="H887">
        <v>5544.95</v>
      </c>
      <c r="I887">
        <v>8</v>
      </c>
      <c r="J887" t="s">
        <v>16</v>
      </c>
      <c r="K887" s="8" t="s">
        <v>27</v>
      </c>
      <c r="L887" s="11">
        <f t="shared" si="67"/>
        <v>0.1753122134749755</v>
      </c>
      <c r="M887" s="16">
        <f t="shared" si="68"/>
        <v>0</v>
      </c>
      <c r="N887" s="16">
        <f t="shared" si="69"/>
        <v>0</v>
      </c>
      <c r="O887" s="7" t="str">
        <f t="shared" si="65"/>
        <v>Oct</v>
      </c>
      <c r="P887" t="str">
        <f t="shared" si="66"/>
        <v>2024</v>
      </c>
    </row>
    <row r="888" spans="1:16" x14ac:dyDescent="0.3">
      <c r="A888" t="s">
        <v>920</v>
      </c>
      <c r="B888" s="6">
        <v>44930</v>
      </c>
      <c r="C888" t="s">
        <v>2257</v>
      </c>
      <c r="D888" t="s">
        <v>2265</v>
      </c>
      <c r="E888" t="s">
        <v>14</v>
      </c>
      <c r="F888" t="s">
        <v>38</v>
      </c>
      <c r="G888">
        <v>7164</v>
      </c>
      <c r="H888">
        <v>-1217.99</v>
      </c>
      <c r="I888">
        <v>10</v>
      </c>
      <c r="J888" t="s">
        <v>35</v>
      </c>
      <c r="K888" s="8" t="s">
        <v>36</v>
      </c>
      <c r="L888" s="11">
        <f t="shared" si="67"/>
        <v>-0.17001535455053043</v>
      </c>
      <c r="M888" s="16">
        <f t="shared" si="68"/>
        <v>7164</v>
      </c>
      <c r="N888" s="16">
        <f t="shared" si="69"/>
        <v>1</v>
      </c>
      <c r="O888" s="7" t="str">
        <f t="shared" si="65"/>
        <v>Jan</v>
      </c>
      <c r="P888" t="str">
        <f t="shared" si="66"/>
        <v>2023</v>
      </c>
    </row>
    <row r="889" spans="1:16" x14ac:dyDescent="0.3">
      <c r="A889" t="s">
        <v>921</v>
      </c>
      <c r="B889" s="6">
        <v>45230</v>
      </c>
      <c r="C889" t="s">
        <v>2255</v>
      </c>
      <c r="D889" t="s">
        <v>2263</v>
      </c>
      <c r="E889" t="s">
        <v>8</v>
      </c>
      <c r="F889" t="s">
        <v>31</v>
      </c>
      <c r="G889">
        <v>33108</v>
      </c>
      <c r="H889">
        <v>-1610.24</v>
      </c>
      <c r="I889">
        <v>8</v>
      </c>
      <c r="J889" t="s">
        <v>10</v>
      </c>
      <c r="K889" s="8" t="s">
        <v>36</v>
      </c>
      <c r="L889" s="11">
        <f t="shared" si="67"/>
        <v>-4.8635979219523985E-2</v>
      </c>
      <c r="M889" s="16">
        <f t="shared" si="68"/>
        <v>0</v>
      </c>
      <c r="N889" s="16">
        <f t="shared" si="69"/>
        <v>1</v>
      </c>
      <c r="O889" s="7" t="str">
        <f t="shared" si="65"/>
        <v>Oct</v>
      </c>
      <c r="P889" t="str">
        <f t="shared" si="66"/>
        <v>2023</v>
      </c>
    </row>
    <row r="890" spans="1:16" x14ac:dyDescent="0.3">
      <c r="A890" t="s">
        <v>922</v>
      </c>
      <c r="B890" s="6">
        <v>45524</v>
      </c>
      <c r="C890" t="s">
        <v>2255</v>
      </c>
      <c r="D890" t="s">
        <v>2263</v>
      </c>
      <c r="E890" t="s">
        <v>8</v>
      </c>
      <c r="F890" t="s">
        <v>31</v>
      </c>
      <c r="G890">
        <v>26917</v>
      </c>
      <c r="H890">
        <v>4606.3</v>
      </c>
      <c r="I890">
        <v>9</v>
      </c>
      <c r="J890" t="s">
        <v>16</v>
      </c>
      <c r="K890" s="8" t="s">
        <v>11</v>
      </c>
      <c r="L890" s="11">
        <f t="shared" si="67"/>
        <v>0.17112976929078277</v>
      </c>
      <c r="M890" s="16">
        <f t="shared" si="68"/>
        <v>0</v>
      </c>
      <c r="N890" s="16">
        <f t="shared" si="69"/>
        <v>0</v>
      </c>
      <c r="O890" s="7" t="str">
        <f t="shared" si="65"/>
        <v>Aug</v>
      </c>
      <c r="P890" t="str">
        <f t="shared" si="66"/>
        <v>2024</v>
      </c>
    </row>
    <row r="891" spans="1:16" x14ac:dyDescent="0.3">
      <c r="A891" t="s">
        <v>923</v>
      </c>
      <c r="B891" s="6">
        <v>45618</v>
      </c>
      <c r="C891" t="s">
        <v>2258</v>
      </c>
      <c r="D891" t="s">
        <v>2270</v>
      </c>
      <c r="E891" t="s">
        <v>8</v>
      </c>
      <c r="F891" t="s">
        <v>31</v>
      </c>
      <c r="G891">
        <v>2789</v>
      </c>
      <c r="H891">
        <v>636.85</v>
      </c>
      <c r="I891">
        <v>10</v>
      </c>
      <c r="J891" t="s">
        <v>35</v>
      </c>
      <c r="K891" s="8" t="s">
        <v>11</v>
      </c>
      <c r="L891" s="11">
        <f t="shared" si="67"/>
        <v>0.22834349229114378</v>
      </c>
      <c r="M891" s="16">
        <f t="shared" si="68"/>
        <v>0</v>
      </c>
      <c r="N891" s="16">
        <f t="shared" si="69"/>
        <v>0</v>
      </c>
      <c r="O891" s="7" t="str">
        <f t="shared" si="65"/>
        <v>Nov</v>
      </c>
      <c r="P891" t="str">
        <f t="shared" si="66"/>
        <v>2024</v>
      </c>
    </row>
    <row r="892" spans="1:16" x14ac:dyDescent="0.3">
      <c r="A892" t="s">
        <v>924</v>
      </c>
      <c r="B892" s="6">
        <v>45222</v>
      </c>
      <c r="C892" t="s">
        <v>2258</v>
      </c>
      <c r="D892" t="s">
        <v>2271</v>
      </c>
      <c r="E892" t="s">
        <v>19</v>
      </c>
      <c r="F892" t="s">
        <v>22</v>
      </c>
      <c r="G892">
        <v>39076</v>
      </c>
      <c r="H892">
        <v>-2401.85</v>
      </c>
      <c r="I892">
        <v>4</v>
      </c>
      <c r="J892" t="s">
        <v>10</v>
      </c>
      <c r="K892" s="8" t="s">
        <v>17</v>
      </c>
      <c r="L892" s="11">
        <f t="shared" si="67"/>
        <v>-6.146611730985771E-2</v>
      </c>
      <c r="M892" s="16">
        <f t="shared" si="68"/>
        <v>0</v>
      </c>
      <c r="N892" s="16">
        <f t="shared" si="69"/>
        <v>1</v>
      </c>
      <c r="O892" s="7" t="str">
        <f t="shared" si="65"/>
        <v>Oct</v>
      </c>
      <c r="P892" t="str">
        <f t="shared" si="66"/>
        <v>2023</v>
      </c>
    </row>
    <row r="893" spans="1:16" x14ac:dyDescent="0.3">
      <c r="A893" t="s">
        <v>925</v>
      </c>
      <c r="B893" s="6">
        <v>45169</v>
      </c>
      <c r="C893" t="s">
        <v>2256</v>
      </c>
      <c r="D893" t="s">
        <v>2268</v>
      </c>
      <c r="E893" t="s">
        <v>8</v>
      </c>
      <c r="F893" t="s">
        <v>29</v>
      </c>
      <c r="G893">
        <v>36245</v>
      </c>
      <c r="H893">
        <v>4293.34</v>
      </c>
      <c r="I893">
        <v>8</v>
      </c>
      <c r="J893" t="s">
        <v>10</v>
      </c>
      <c r="K893" s="8" t="s">
        <v>36</v>
      </c>
      <c r="L893" s="11">
        <f t="shared" si="67"/>
        <v>0.11845330390398676</v>
      </c>
      <c r="M893" s="16">
        <f t="shared" si="68"/>
        <v>0</v>
      </c>
      <c r="N893" s="16">
        <f t="shared" si="69"/>
        <v>0</v>
      </c>
      <c r="O893" s="7" t="str">
        <f t="shared" si="65"/>
        <v>Aug</v>
      </c>
      <c r="P893" t="str">
        <f t="shared" si="66"/>
        <v>2023</v>
      </c>
    </row>
    <row r="894" spans="1:16" x14ac:dyDescent="0.3">
      <c r="A894" t="s">
        <v>926</v>
      </c>
      <c r="B894" s="6">
        <v>45553</v>
      </c>
      <c r="C894" t="s">
        <v>2258</v>
      </c>
      <c r="D894" t="s">
        <v>2271</v>
      </c>
      <c r="E894" t="s">
        <v>19</v>
      </c>
      <c r="F894" t="s">
        <v>22</v>
      </c>
      <c r="G894">
        <v>13422</v>
      </c>
      <c r="H894">
        <v>-1443.82</v>
      </c>
      <c r="I894">
        <v>2</v>
      </c>
      <c r="J894" t="s">
        <v>10</v>
      </c>
      <c r="K894" s="8" t="s">
        <v>11</v>
      </c>
      <c r="L894" s="11">
        <f t="shared" si="67"/>
        <v>-0.10757115184026225</v>
      </c>
      <c r="M894" s="16">
        <f t="shared" si="68"/>
        <v>0</v>
      </c>
      <c r="N894" s="16">
        <f t="shared" si="69"/>
        <v>1</v>
      </c>
      <c r="O894" s="7" t="str">
        <f t="shared" si="65"/>
        <v>Sep</v>
      </c>
      <c r="P894" t="str">
        <f t="shared" si="66"/>
        <v>2024</v>
      </c>
    </row>
    <row r="895" spans="1:16" x14ac:dyDescent="0.3">
      <c r="A895" t="s">
        <v>927</v>
      </c>
      <c r="B895" s="6">
        <v>45481</v>
      </c>
      <c r="C895" t="s">
        <v>2258</v>
      </c>
      <c r="D895" t="s">
        <v>2270</v>
      </c>
      <c r="E895" t="s">
        <v>14</v>
      </c>
      <c r="F895" t="s">
        <v>38</v>
      </c>
      <c r="G895">
        <v>33490</v>
      </c>
      <c r="H895">
        <v>-2653.54</v>
      </c>
      <c r="I895">
        <v>2</v>
      </c>
      <c r="J895" t="s">
        <v>16</v>
      </c>
      <c r="K895" s="8" t="s">
        <v>11</v>
      </c>
      <c r="L895" s="11">
        <f t="shared" si="67"/>
        <v>-7.9233801134667062E-2</v>
      </c>
      <c r="M895" s="16">
        <f t="shared" si="68"/>
        <v>33490</v>
      </c>
      <c r="N895" s="16">
        <f t="shared" si="69"/>
        <v>1</v>
      </c>
      <c r="O895" s="7" t="str">
        <f t="shared" si="65"/>
        <v>Jul</v>
      </c>
      <c r="P895" t="str">
        <f t="shared" si="66"/>
        <v>2024</v>
      </c>
    </row>
    <row r="896" spans="1:16" x14ac:dyDescent="0.3">
      <c r="A896" t="s">
        <v>928</v>
      </c>
      <c r="B896" s="6">
        <v>45576</v>
      </c>
      <c r="C896" t="s">
        <v>2257</v>
      </c>
      <c r="D896" t="s">
        <v>2265</v>
      </c>
      <c r="E896" t="s">
        <v>14</v>
      </c>
      <c r="F896" t="s">
        <v>38</v>
      </c>
      <c r="G896">
        <v>37795</v>
      </c>
      <c r="H896">
        <v>-4968.09</v>
      </c>
      <c r="I896">
        <v>7</v>
      </c>
      <c r="J896" t="s">
        <v>10</v>
      </c>
      <c r="K896" s="8" t="s">
        <v>27</v>
      </c>
      <c r="L896" s="11">
        <f t="shared" si="67"/>
        <v>-0.13144833972747719</v>
      </c>
      <c r="M896" s="16">
        <f t="shared" si="68"/>
        <v>37795</v>
      </c>
      <c r="N896" s="16">
        <f t="shared" si="69"/>
        <v>1</v>
      </c>
      <c r="O896" s="7" t="str">
        <f t="shared" si="65"/>
        <v>Oct</v>
      </c>
      <c r="P896" t="str">
        <f t="shared" si="66"/>
        <v>2024</v>
      </c>
    </row>
    <row r="897" spans="1:16" x14ac:dyDescent="0.3">
      <c r="A897" t="s">
        <v>929</v>
      </c>
      <c r="B897" s="6">
        <v>45563</v>
      </c>
      <c r="C897" t="s">
        <v>2259</v>
      </c>
      <c r="D897" t="s">
        <v>2266</v>
      </c>
      <c r="E897" t="s">
        <v>25</v>
      </c>
      <c r="F897" t="s">
        <v>46</v>
      </c>
      <c r="G897">
        <v>24274</v>
      </c>
      <c r="H897">
        <v>3713.39</v>
      </c>
      <c r="I897">
        <v>3</v>
      </c>
      <c r="J897" t="s">
        <v>35</v>
      </c>
      <c r="K897" s="8" t="s">
        <v>36</v>
      </c>
      <c r="L897" s="11">
        <f t="shared" si="67"/>
        <v>0.15297808354618109</v>
      </c>
      <c r="M897" s="16">
        <f t="shared" si="68"/>
        <v>0</v>
      </c>
      <c r="N897" s="16">
        <f t="shared" si="69"/>
        <v>0</v>
      </c>
      <c r="O897" s="7" t="str">
        <f t="shared" si="65"/>
        <v>Sep</v>
      </c>
      <c r="P897" t="str">
        <f t="shared" si="66"/>
        <v>2024</v>
      </c>
    </row>
    <row r="898" spans="1:16" x14ac:dyDescent="0.3">
      <c r="A898" t="s">
        <v>930</v>
      </c>
      <c r="B898" s="6">
        <v>45033</v>
      </c>
      <c r="C898" t="s">
        <v>2257</v>
      </c>
      <c r="D898" t="s">
        <v>2265</v>
      </c>
      <c r="E898" t="s">
        <v>19</v>
      </c>
      <c r="F898" t="s">
        <v>22</v>
      </c>
      <c r="G898">
        <v>5743</v>
      </c>
      <c r="H898">
        <v>749.47</v>
      </c>
      <c r="I898">
        <v>1</v>
      </c>
      <c r="J898" t="s">
        <v>10</v>
      </c>
      <c r="K898" s="8" t="s">
        <v>27</v>
      </c>
      <c r="L898" s="11">
        <f t="shared" si="67"/>
        <v>0.130501480062685</v>
      </c>
      <c r="M898" s="16">
        <f t="shared" si="68"/>
        <v>0</v>
      </c>
      <c r="N898" s="16">
        <f t="shared" si="69"/>
        <v>0</v>
      </c>
      <c r="O898" s="7" t="str">
        <f t="shared" ref="O898:O961" si="70">TEXT(B898,"MMM")</f>
        <v>Apr</v>
      </c>
      <c r="P898" t="str">
        <f t="shared" ref="P898:P961" si="71">TEXT(B898,"YYYY")</f>
        <v>2023</v>
      </c>
    </row>
    <row r="899" spans="1:16" x14ac:dyDescent="0.3">
      <c r="A899" t="s">
        <v>931</v>
      </c>
      <c r="B899" s="6">
        <v>45543</v>
      </c>
      <c r="C899" t="s">
        <v>2259</v>
      </c>
      <c r="D899" t="s">
        <v>2267</v>
      </c>
      <c r="E899" t="s">
        <v>19</v>
      </c>
      <c r="F899" t="s">
        <v>20</v>
      </c>
      <c r="G899">
        <v>18814</v>
      </c>
      <c r="H899">
        <v>2895.47</v>
      </c>
      <c r="I899">
        <v>6</v>
      </c>
      <c r="J899" t="s">
        <v>16</v>
      </c>
      <c r="K899" s="8" t="s">
        <v>11</v>
      </c>
      <c r="L899" s="11">
        <f t="shared" ref="L899:L962" si="72">H899/G899</f>
        <v>0.15389975550122248</v>
      </c>
      <c r="M899" s="16">
        <f t="shared" ref="M899:M962" si="73">IF(E899="Clothing",G899,0)</f>
        <v>0</v>
      </c>
      <c r="N899" s="16">
        <f t="shared" ref="N899:N962" si="74">IF(H899&lt;0,1,0)</f>
        <v>0</v>
      </c>
      <c r="O899" s="7" t="str">
        <f t="shared" si="70"/>
        <v>Sep</v>
      </c>
      <c r="P899" t="str">
        <f t="shared" si="71"/>
        <v>2024</v>
      </c>
    </row>
    <row r="900" spans="1:16" x14ac:dyDescent="0.3">
      <c r="A900" t="s">
        <v>932</v>
      </c>
      <c r="B900" s="6">
        <v>45133</v>
      </c>
      <c r="C900" t="s">
        <v>2258</v>
      </c>
      <c r="D900" t="s">
        <v>2271</v>
      </c>
      <c r="E900" t="s">
        <v>25</v>
      </c>
      <c r="F900" t="s">
        <v>46</v>
      </c>
      <c r="G900">
        <v>14695</v>
      </c>
      <c r="H900">
        <v>140.29</v>
      </c>
      <c r="I900">
        <v>10</v>
      </c>
      <c r="J900" t="s">
        <v>35</v>
      </c>
      <c r="K900" s="8" t="s">
        <v>11</v>
      </c>
      <c r="L900" s="11">
        <f t="shared" si="72"/>
        <v>9.5467846206192582E-3</v>
      </c>
      <c r="M900" s="16">
        <f t="shared" si="73"/>
        <v>0</v>
      </c>
      <c r="N900" s="16">
        <f t="shared" si="74"/>
        <v>0</v>
      </c>
      <c r="O900" s="7" t="str">
        <f t="shared" si="70"/>
        <v>Jul</v>
      </c>
      <c r="P900" t="str">
        <f t="shared" si="71"/>
        <v>2023</v>
      </c>
    </row>
    <row r="901" spans="1:16" x14ac:dyDescent="0.3">
      <c r="A901" t="s">
        <v>933</v>
      </c>
      <c r="B901" s="6">
        <v>45039</v>
      </c>
      <c r="C901" t="s">
        <v>2256</v>
      </c>
      <c r="D901" t="s">
        <v>2269</v>
      </c>
      <c r="E901" t="s">
        <v>14</v>
      </c>
      <c r="F901" t="s">
        <v>38</v>
      </c>
      <c r="G901">
        <v>25483</v>
      </c>
      <c r="H901">
        <v>7043.67</v>
      </c>
      <c r="I901">
        <v>7</v>
      </c>
      <c r="J901" t="s">
        <v>10</v>
      </c>
      <c r="K901" s="8" t="s">
        <v>36</v>
      </c>
      <c r="L901" s="11">
        <f t="shared" si="72"/>
        <v>0.27640662402385907</v>
      </c>
      <c r="M901" s="16">
        <f t="shared" si="73"/>
        <v>25483</v>
      </c>
      <c r="N901" s="16">
        <f t="shared" si="74"/>
        <v>0</v>
      </c>
      <c r="O901" s="7" t="str">
        <f t="shared" si="70"/>
        <v>Apr</v>
      </c>
      <c r="P901" t="str">
        <f t="shared" si="71"/>
        <v>2023</v>
      </c>
    </row>
    <row r="902" spans="1:16" x14ac:dyDescent="0.3">
      <c r="A902" t="s">
        <v>934</v>
      </c>
      <c r="B902" s="6">
        <v>45178</v>
      </c>
      <c r="C902" t="s">
        <v>2258</v>
      </c>
      <c r="D902" t="s">
        <v>2271</v>
      </c>
      <c r="E902" t="s">
        <v>8</v>
      </c>
      <c r="F902" t="s">
        <v>29</v>
      </c>
      <c r="G902">
        <v>26972</v>
      </c>
      <c r="H902">
        <v>-4297.78</v>
      </c>
      <c r="I902">
        <v>6</v>
      </c>
      <c r="J902" t="s">
        <v>16</v>
      </c>
      <c r="K902" s="8" t="s">
        <v>11</v>
      </c>
      <c r="L902" s="11">
        <f t="shared" si="72"/>
        <v>-0.15934228088387956</v>
      </c>
      <c r="M902" s="16">
        <f t="shared" si="73"/>
        <v>0</v>
      </c>
      <c r="N902" s="16">
        <f t="shared" si="74"/>
        <v>1</v>
      </c>
      <c r="O902" s="7" t="str">
        <f t="shared" si="70"/>
        <v>Sep</v>
      </c>
      <c r="P902" t="str">
        <f t="shared" si="71"/>
        <v>2023</v>
      </c>
    </row>
    <row r="903" spans="1:16" x14ac:dyDescent="0.3">
      <c r="A903" t="s">
        <v>935</v>
      </c>
      <c r="B903" s="6">
        <v>45466</v>
      </c>
      <c r="C903" t="s">
        <v>2258</v>
      </c>
      <c r="D903" t="s">
        <v>2271</v>
      </c>
      <c r="E903" t="s">
        <v>8</v>
      </c>
      <c r="F903" t="s">
        <v>9</v>
      </c>
      <c r="G903">
        <v>26377</v>
      </c>
      <c r="H903">
        <v>7149.8</v>
      </c>
      <c r="I903">
        <v>2</v>
      </c>
      <c r="J903" t="s">
        <v>10</v>
      </c>
      <c r="K903" s="8" t="s">
        <v>17</v>
      </c>
      <c r="L903" s="11">
        <f t="shared" si="72"/>
        <v>0.2710619099973462</v>
      </c>
      <c r="M903" s="16">
        <f t="shared" si="73"/>
        <v>0</v>
      </c>
      <c r="N903" s="16">
        <f t="shared" si="74"/>
        <v>0</v>
      </c>
      <c r="O903" s="7" t="str">
        <f t="shared" si="70"/>
        <v>Jun</v>
      </c>
      <c r="P903" t="str">
        <f t="shared" si="71"/>
        <v>2024</v>
      </c>
    </row>
    <row r="904" spans="1:16" x14ac:dyDescent="0.3">
      <c r="A904" t="s">
        <v>936</v>
      </c>
      <c r="B904" s="6">
        <v>44992</v>
      </c>
      <c r="C904" t="s">
        <v>2255</v>
      </c>
      <c r="D904" t="s">
        <v>2262</v>
      </c>
      <c r="E904" t="s">
        <v>19</v>
      </c>
      <c r="F904" t="s">
        <v>34</v>
      </c>
      <c r="G904">
        <v>321</v>
      </c>
      <c r="H904">
        <v>-34.619999999999997</v>
      </c>
      <c r="I904">
        <v>4</v>
      </c>
      <c r="J904" t="s">
        <v>35</v>
      </c>
      <c r="K904" s="8" t="s">
        <v>36</v>
      </c>
      <c r="L904" s="11">
        <f t="shared" si="72"/>
        <v>-0.10785046728971961</v>
      </c>
      <c r="M904" s="16">
        <f t="shared" si="73"/>
        <v>0</v>
      </c>
      <c r="N904" s="16">
        <f t="shared" si="74"/>
        <v>1</v>
      </c>
      <c r="O904" s="7" t="str">
        <f t="shared" si="70"/>
        <v>Mar</v>
      </c>
      <c r="P904" t="str">
        <f t="shared" si="71"/>
        <v>2023</v>
      </c>
    </row>
    <row r="905" spans="1:16" x14ac:dyDescent="0.3">
      <c r="A905" t="s">
        <v>937</v>
      </c>
      <c r="B905" s="6">
        <v>45398</v>
      </c>
      <c r="C905" t="s">
        <v>2259</v>
      </c>
      <c r="D905" t="s">
        <v>2267</v>
      </c>
      <c r="E905" t="s">
        <v>25</v>
      </c>
      <c r="F905" t="s">
        <v>53</v>
      </c>
      <c r="G905">
        <v>48991</v>
      </c>
      <c r="H905">
        <v>13170.07</v>
      </c>
      <c r="I905">
        <v>8</v>
      </c>
      <c r="J905" t="s">
        <v>10</v>
      </c>
      <c r="K905" s="8" t="s">
        <v>11</v>
      </c>
      <c r="L905" s="11">
        <f t="shared" si="72"/>
        <v>0.26882631503745585</v>
      </c>
      <c r="M905" s="16">
        <f t="shared" si="73"/>
        <v>0</v>
      </c>
      <c r="N905" s="16">
        <f t="shared" si="74"/>
        <v>0</v>
      </c>
      <c r="O905" s="7" t="str">
        <f t="shared" si="70"/>
        <v>Apr</v>
      </c>
      <c r="P905" t="str">
        <f t="shared" si="71"/>
        <v>2024</v>
      </c>
    </row>
    <row r="906" spans="1:16" x14ac:dyDescent="0.3">
      <c r="A906" t="s">
        <v>938</v>
      </c>
      <c r="B906" s="6">
        <v>45403</v>
      </c>
      <c r="C906" t="s">
        <v>2259</v>
      </c>
      <c r="D906" t="s">
        <v>2267</v>
      </c>
      <c r="E906" t="s">
        <v>8</v>
      </c>
      <c r="F906" t="s">
        <v>29</v>
      </c>
      <c r="G906">
        <v>38666</v>
      </c>
      <c r="H906">
        <v>5147.93</v>
      </c>
      <c r="I906">
        <v>7</v>
      </c>
      <c r="J906" t="s">
        <v>35</v>
      </c>
      <c r="K906" s="8" t="s">
        <v>11</v>
      </c>
      <c r="L906" s="11">
        <f t="shared" si="72"/>
        <v>0.1331384161795893</v>
      </c>
      <c r="M906" s="16">
        <f t="shared" si="73"/>
        <v>0</v>
      </c>
      <c r="N906" s="16">
        <f t="shared" si="74"/>
        <v>0</v>
      </c>
      <c r="O906" s="7" t="str">
        <f t="shared" si="70"/>
        <v>Apr</v>
      </c>
      <c r="P906" t="str">
        <f t="shared" si="71"/>
        <v>2024</v>
      </c>
    </row>
    <row r="907" spans="1:16" x14ac:dyDescent="0.3">
      <c r="A907" t="s">
        <v>939</v>
      </c>
      <c r="B907" s="6">
        <v>45541</v>
      </c>
      <c r="C907" t="s">
        <v>2258</v>
      </c>
      <c r="D907" t="s">
        <v>2270</v>
      </c>
      <c r="E907" t="s">
        <v>14</v>
      </c>
      <c r="F907" t="s">
        <v>38</v>
      </c>
      <c r="G907">
        <v>32346</v>
      </c>
      <c r="H907">
        <v>7938</v>
      </c>
      <c r="I907">
        <v>5</v>
      </c>
      <c r="J907" t="s">
        <v>35</v>
      </c>
      <c r="K907" s="8" t="s">
        <v>11</v>
      </c>
      <c r="L907" s="11">
        <f t="shared" si="72"/>
        <v>0.24540901502504173</v>
      </c>
      <c r="M907" s="16">
        <f t="shared" si="73"/>
        <v>32346</v>
      </c>
      <c r="N907" s="16">
        <f t="shared" si="74"/>
        <v>0</v>
      </c>
      <c r="O907" s="7" t="str">
        <f t="shared" si="70"/>
        <v>Sep</v>
      </c>
      <c r="P907" t="str">
        <f t="shared" si="71"/>
        <v>2024</v>
      </c>
    </row>
    <row r="908" spans="1:16" x14ac:dyDescent="0.3">
      <c r="A908" t="s">
        <v>940</v>
      </c>
      <c r="B908" s="6">
        <v>45385</v>
      </c>
      <c r="C908" t="s">
        <v>2259</v>
      </c>
      <c r="D908" t="s">
        <v>2266</v>
      </c>
      <c r="E908" t="s">
        <v>14</v>
      </c>
      <c r="F908" t="s">
        <v>38</v>
      </c>
      <c r="G908">
        <v>4945</v>
      </c>
      <c r="H908">
        <v>597.25</v>
      </c>
      <c r="I908">
        <v>1</v>
      </c>
      <c r="J908" t="s">
        <v>10</v>
      </c>
      <c r="K908" s="8" t="s">
        <v>27</v>
      </c>
      <c r="L908" s="11">
        <f t="shared" si="72"/>
        <v>0.12077856420626897</v>
      </c>
      <c r="M908" s="16">
        <f t="shared" si="73"/>
        <v>4945</v>
      </c>
      <c r="N908" s="16">
        <f t="shared" si="74"/>
        <v>0</v>
      </c>
      <c r="O908" s="7" t="str">
        <f t="shared" si="70"/>
        <v>Apr</v>
      </c>
      <c r="P908" t="str">
        <f t="shared" si="71"/>
        <v>2024</v>
      </c>
    </row>
    <row r="909" spans="1:16" x14ac:dyDescent="0.3">
      <c r="A909" t="s">
        <v>941</v>
      </c>
      <c r="B909" s="6">
        <v>45358</v>
      </c>
      <c r="C909" t="s">
        <v>2259</v>
      </c>
      <c r="D909" t="s">
        <v>2266</v>
      </c>
      <c r="E909" t="s">
        <v>8</v>
      </c>
      <c r="F909" t="s">
        <v>31</v>
      </c>
      <c r="G909">
        <v>23000</v>
      </c>
      <c r="H909">
        <v>3056.28</v>
      </c>
      <c r="I909">
        <v>2</v>
      </c>
      <c r="J909" t="s">
        <v>35</v>
      </c>
      <c r="K909" s="8" t="s">
        <v>17</v>
      </c>
      <c r="L909" s="11">
        <f t="shared" si="72"/>
        <v>0.1328817391304348</v>
      </c>
      <c r="M909" s="16">
        <f t="shared" si="73"/>
        <v>0</v>
      </c>
      <c r="N909" s="16">
        <f t="shared" si="74"/>
        <v>0</v>
      </c>
      <c r="O909" s="7" t="str">
        <f t="shared" si="70"/>
        <v>Mar</v>
      </c>
      <c r="P909" t="str">
        <f t="shared" si="71"/>
        <v>2024</v>
      </c>
    </row>
    <row r="910" spans="1:16" x14ac:dyDescent="0.3">
      <c r="A910" t="s">
        <v>942</v>
      </c>
      <c r="B910" s="6">
        <v>45232</v>
      </c>
      <c r="C910" t="s">
        <v>2256</v>
      </c>
      <c r="D910" t="s">
        <v>2268</v>
      </c>
      <c r="E910" t="s">
        <v>19</v>
      </c>
      <c r="F910" t="s">
        <v>34</v>
      </c>
      <c r="G910">
        <v>38798</v>
      </c>
      <c r="H910">
        <v>11642.86</v>
      </c>
      <c r="I910">
        <v>4</v>
      </c>
      <c r="J910" t="s">
        <v>10</v>
      </c>
      <c r="K910" s="8" t="s">
        <v>27</v>
      </c>
      <c r="L910" s="11">
        <f t="shared" si="72"/>
        <v>0.30008917985463168</v>
      </c>
      <c r="M910" s="16">
        <f t="shared" si="73"/>
        <v>0</v>
      </c>
      <c r="N910" s="16">
        <f t="shared" si="74"/>
        <v>0</v>
      </c>
      <c r="O910" s="7" t="str">
        <f t="shared" si="70"/>
        <v>Nov</v>
      </c>
      <c r="P910" t="str">
        <f t="shared" si="71"/>
        <v>2023</v>
      </c>
    </row>
    <row r="911" spans="1:16" x14ac:dyDescent="0.3">
      <c r="A911" t="s">
        <v>943</v>
      </c>
      <c r="B911" s="6">
        <v>45509</v>
      </c>
      <c r="C911" t="s">
        <v>2255</v>
      </c>
      <c r="D911" t="s">
        <v>2263</v>
      </c>
      <c r="E911" t="s">
        <v>8</v>
      </c>
      <c r="F911" t="s">
        <v>29</v>
      </c>
      <c r="G911">
        <v>25126</v>
      </c>
      <c r="H911">
        <v>-288.75</v>
      </c>
      <c r="I911">
        <v>5</v>
      </c>
      <c r="J911" t="s">
        <v>35</v>
      </c>
      <c r="K911" s="8" t="s">
        <v>17</v>
      </c>
      <c r="L911" s="11">
        <f t="shared" si="72"/>
        <v>-1.1492079917217225E-2</v>
      </c>
      <c r="M911" s="16">
        <f t="shared" si="73"/>
        <v>0</v>
      </c>
      <c r="N911" s="16">
        <f t="shared" si="74"/>
        <v>1</v>
      </c>
      <c r="O911" s="7" t="str">
        <f t="shared" si="70"/>
        <v>Aug</v>
      </c>
      <c r="P911" t="str">
        <f t="shared" si="71"/>
        <v>2024</v>
      </c>
    </row>
    <row r="912" spans="1:16" x14ac:dyDescent="0.3">
      <c r="A912" t="s">
        <v>944</v>
      </c>
      <c r="B912" s="6">
        <v>45128</v>
      </c>
      <c r="C912" t="s">
        <v>2255</v>
      </c>
      <c r="D912" t="s">
        <v>2263</v>
      </c>
      <c r="E912" t="s">
        <v>14</v>
      </c>
      <c r="F912" t="s">
        <v>51</v>
      </c>
      <c r="G912">
        <v>12959</v>
      </c>
      <c r="H912">
        <v>-1064.99</v>
      </c>
      <c r="I912">
        <v>4</v>
      </c>
      <c r="J912" t="s">
        <v>35</v>
      </c>
      <c r="K912" s="8" t="s">
        <v>17</v>
      </c>
      <c r="L912" s="11">
        <f t="shared" si="72"/>
        <v>-8.2181495485762784E-2</v>
      </c>
      <c r="M912" s="16">
        <f t="shared" si="73"/>
        <v>12959</v>
      </c>
      <c r="N912" s="16">
        <f t="shared" si="74"/>
        <v>1</v>
      </c>
      <c r="O912" s="7" t="str">
        <f t="shared" si="70"/>
        <v>Jul</v>
      </c>
      <c r="P912" t="str">
        <f t="shared" si="71"/>
        <v>2023</v>
      </c>
    </row>
    <row r="913" spans="1:16" x14ac:dyDescent="0.3">
      <c r="A913" t="s">
        <v>945</v>
      </c>
      <c r="B913" s="6">
        <v>45152</v>
      </c>
      <c r="C913" t="s">
        <v>2256</v>
      </c>
      <c r="D913" t="s">
        <v>2269</v>
      </c>
      <c r="E913" t="s">
        <v>8</v>
      </c>
      <c r="F913" t="s">
        <v>29</v>
      </c>
      <c r="G913">
        <v>4568</v>
      </c>
      <c r="H913">
        <v>118.03</v>
      </c>
      <c r="I913">
        <v>10</v>
      </c>
      <c r="J913" t="s">
        <v>16</v>
      </c>
      <c r="K913" s="8" t="s">
        <v>11</v>
      </c>
      <c r="L913" s="11">
        <f t="shared" si="72"/>
        <v>2.583844133099825E-2</v>
      </c>
      <c r="M913" s="16">
        <f t="shared" si="73"/>
        <v>0</v>
      </c>
      <c r="N913" s="16">
        <f t="shared" si="74"/>
        <v>0</v>
      </c>
      <c r="O913" s="7" t="str">
        <f t="shared" si="70"/>
        <v>Aug</v>
      </c>
      <c r="P913" t="str">
        <f t="shared" si="71"/>
        <v>2023</v>
      </c>
    </row>
    <row r="914" spans="1:16" x14ac:dyDescent="0.3">
      <c r="A914" t="s">
        <v>946</v>
      </c>
      <c r="B914" s="6">
        <v>45120</v>
      </c>
      <c r="C914" t="s">
        <v>2256</v>
      </c>
      <c r="D914" t="s">
        <v>2268</v>
      </c>
      <c r="E914" t="s">
        <v>14</v>
      </c>
      <c r="F914" t="s">
        <v>38</v>
      </c>
      <c r="G914">
        <v>24201</v>
      </c>
      <c r="H914">
        <v>8053.34</v>
      </c>
      <c r="I914">
        <v>6</v>
      </c>
      <c r="J914" t="s">
        <v>10</v>
      </c>
      <c r="K914" s="8" t="s">
        <v>36</v>
      </c>
      <c r="L914" s="11">
        <f t="shared" si="72"/>
        <v>0.33276889384736169</v>
      </c>
      <c r="M914" s="16">
        <f t="shared" si="73"/>
        <v>24201</v>
      </c>
      <c r="N914" s="16">
        <f t="shared" si="74"/>
        <v>0</v>
      </c>
      <c r="O914" s="7" t="str">
        <f t="shared" si="70"/>
        <v>Jul</v>
      </c>
      <c r="P914" t="str">
        <f t="shared" si="71"/>
        <v>2023</v>
      </c>
    </row>
    <row r="915" spans="1:16" x14ac:dyDescent="0.3">
      <c r="A915" t="s">
        <v>947</v>
      </c>
      <c r="B915" s="6">
        <v>45424</v>
      </c>
      <c r="C915" t="s">
        <v>2255</v>
      </c>
      <c r="D915" t="s">
        <v>2262</v>
      </c>
      <c r="E915" t="s">
        <v>14</v>
      </c>
      <c r="F915" t="s">
        <v>15</v>
      </c>
      <c r="G915">
        <v>13845</v>
      </c>
      <c r="H915">
        <v>-519.96</v>
      </c>
      <c r="I915">
        <v>9</v>
      </c>
      <c r="J915" t="s">
        <v>16</v>
      </c>
      <c r="K915" s="8" t="s">
        <v>36</v>
      </c>
      <c r="L915" s="11">
        <f t="shared" si="72"/>
        <v>-3.7555796316359698E-2</v>
      </c>
      <c r="M915" s="16">
        <f t="shared" si="73"/>
        <v>13845</v>
      </c>
      <c r="N915" s="16">
        <f t="shared" si="74"/>
        <v>1</v>
      </c>
      <c r="O915" s="7" t="str">
        <f t="shared" si="70"/>
        <v>May</v>
      </c>
      <c r="P915" t="str">
        <f t="shared" si="71"/>
        <v>2024</v>
      </c>
    </row>
    <row r="916" spans="1:16" x14ac:dyDescent="0.3">
      <c r="A916" t="s">
        <v>948</v>
      </c>
      <c r="B916" s="6">
        <v>45341</v>
      </c>
      <c r="C916" t="s">
        <v>2256</v>
      </c>
      <c r="D916" t="s">
        <v>2269</v>
      </c>
      <c r="E916" t="s">
        <v>19</v>
      </c>
      <c r="F916" t="s">
        <v>22</v>
      </c>
      <c r="G916">
        <v>8018</v>
      </c>
      <c r="H916">
        <v>2060.27</v>
      </c>
      <c r="I916">
        <v>3</v>
      </c>
      <c r="J916" t="s">
        <v>16</v>
      </c>
      <c r="K916" s="8" t="s">
        <v>17</v>
      </c>
      <c r="L916" s="11">
        <f t="shared" si="72"/>
        <v>0.25695559990022449</v>
      </c>
      <c r="M916" s="16">
        <f t="shared" si="73"/>
        <v>0</v>
      </c>
      <c r="N916" s="16">
        <f t="shared" si="74"/>
        <v>0</v>
      </c>
      <c r="O916" s="7" t="str">
        <f t="shared" si="70"/>
        <v>Feb</v>
      </c>
      <c r="P916" t="str">
        <f t="shared" si="71"/>
        <v>2024</v>
      </c>
    </row>
    <row r="917" spans="1:16" x14ac:dyDescent="0.3">
      <c r="A917" t="s">
        <v>949</v>
      </c>
      <c r="B917" s="6">
        <v>45193</v>
      </c>
      <c r="C917" t="s">
        <v>2258</v>
      </c>
      <c r="D917" t="s">
        <v>2270</v>
      </c>
      <c r="E917" t="s">
        <v>19</v>
      </c>
      <c r="F917" t="s">
        <v>22</v>
      </c>
      <c r="G917">
        <v>42232</v>
      </c>
      <c r="H917">
        <v>13419.29</v>
      </c>
      <c r="I917">
        <v>3</v>
      </c>
      <c r="J917" t="s">
        <v>10</v>
      </c>
      <c r="K917" s="8" t="s">
        <v>27</v>
      </c>
      <c r="L917" s="11">
        <f t="shared" si="72"/>
        <v>0.31775170486834631</v>
      </c>
      <c r="M917" s="16">
        <f t="shared" si="73"/>
        <v>0</v>
      </c>
      <c r="N917" s="16">
        <f t="shared" si="74"/>
        <v>0</v>
      </c>
      <c r="O917" s="7" t="str">
        <f t="shared" si="70"/>
        <v>Sep</v>
      </c>
      <c r="P917" t="str">
        <f t="shared" si="71"/>
        <v>2023</v>
      </c>
    </row>
    <row r="918" spans="1:16" x14ac:dyDescent="0.3">
      <c r="A918" t="s">
        <v>950</v>
      </c>
      <c r="B918" s="6">
        <v>45144</v>
      </c>
      <c r="C918" t="s">
        <v>2257</v>
      </c>
      <c r="D918" t="s">
        <v>2265</v>
      </c>
      <c r="E918" t="s">
        <v>14</v>
      </c>
      <c r="F918" t="s">
        <v>51</v>
      </c>
      <c r="G918">
        <v>18256</v>
      </c>
      <c r="H918">
        <v>3378.58</v>
      </c>
      <c r="I918">
        <v>7</v>
      </c>
      <c r="J918" t="s">
        <v>10</v>
      </c>
      <c r="K918" s="8" t="s">
        <v>27</v>
      </c>
      <c r="L918" s="11">
        <f t="shared" si="72"/>
        <v>0.18506682734443469</v>
      </c>
      <c r="M918" s="16">
        <f t="shared" si="73"/>
        <v>18256</v>
      </c>
      <c r="N918" s="16">
        <f t="shared" si="74"/>
        <v>0</v>
      </c>
      <c r="O918" s="7" t="str">
        <f t="shared" si="70"/>
        <v>Aug</v>
      </c>
      <c r="P918" t="str">
        <f t="shared" si="71"/>
        <v>2023</v>
      </c>
    </row>
    <row r="919" spans="1:16" x14ac:dyDescent="0.3">
      <c r="A919" t="s">
        <v>951</v>
      </c>
      <c r="B919" s="6">
        <v>45012</v>
      </c>
      <c r="C919" t="s">
        <v>2256</v>
      </c>
      <c r="D919" t="s">
        <v>2268</v>
      </c>
      <c r="E919" t="s">
        <v>8</v>
      </c>
      <c r="F919" t="s">
        <v>9</v>
      </c>
      <c r="G919">
        <v>18004</v>
      </c>
      <c r="H919">
        <v>2321.98</v>
      </c>
      <c r="I919">
        <v>2</v>
      </c>
      <c r="J919" t="s">
        <v>16</v>
      </c>
      <c r="K919" s="8" t="s">
        <v>27</v>
      </c>
      <c r="L919" s="11">
        <f t="shared" si="72"/>
        <v>0.12897022883803599</v>
      </c>
      <c r="M919" s="16">
        <f t="shared" si="73"/>
        <v>0</v>
      </c>
      <c r="N919" s="16">
        <f t="shared" si="74"/>
        <v>0</v>
      </c>
      <c r="O919" s="7" t="str">
        <f t="shared" si="70"/>
        <v>Mar</v>
      </c>
      <c r="P919" t="str">
        <f t="shared" si="71"/>
        <v>2023</v>
      </c>
    </row>
    <row r="920" spans="1:16" x14ac:dyDescent="0.3">
      <c r="A920" t="s">
        <v>952</v>
      </c>
      <c r="B920" s="6">
        <v>45206</v>
      </c>
      <c r="C920" t="s">
        <v>2256</v>
      </c>
      <c r="D920" t="s">
        <v>2268</v>
      </c>
      <c r="E920" t="s">
        <v>19</v>
      </c>
      <c r="F920" t="s">
        <v>34</v>
      </c>
      <c r="G920">
        <v>23405</v>
      </c>
      <c r="H920">
        <v>7604.31</v>
      </c>
      <c r="I920">
        <v>4</v>
      </c>
      <c r="J920" t="s">
        <v>10</v>
      </c>
      <c r="K920" s="8" t="s">
        <v>36</v>
      </c>
      <c r="L920" s="11">
        <f t="shared" si="72"/>
        <v>0.32490108951078833</v>
      </c>
      <c r="M920" s="16">
        <f t="shared" si="73"/>
        <v>0</v>
      </c>
      <c r="N920" s="16">
        <f t="shared" si="74"/>
        <v>0</v>
      </c>
      <c r="O920" s="7" t="str">
        <f t="shared" si="70"/>
        <v>Oct</v>
      </c>
      <c r="P920" t="str">
        <f t="shared" si="71"/>
        <v>2023</v>
      </c>
    </row>
    <row r="921" spans="1:16" x14ac:dyDescent="0.3">
      <c r="A921" t="s">
        <v>953</v>
      </c>
      <c r="B921" s="6">
        <v>45452</v>
      </c>
      <c r="C921" t="s">
        <v>2258</v>
      </c>
      <c r="D921" t="s">
        <v>2271</v>
      </c>
      <c r="E921" t="s">
        <v>25</v>
      </c>
      <c r="F921" t="s">
        <v>26</v>
      </c>
      <c r="G921">
        <v>7328</v>
      </c>
      <c r="H921">
        <v>1354.17</v>
      </c>
      <c r="I921">
        <v>6</v>
      </c>
      <c r="J921" t="s">
        <v>16</v>
      </c>
      <c r="K921" s="8" t="s">
        <v>36</v>
      </c>
      <c r="L921" s="11">
        <f t="shared" si="72"/>
        <v>0.18479394104803495</v>
      </c>
      <c r="M921" s="16">
        <f t="shared" si="73"/>
        <v>0</v>
      </c>
      <c r="N921" s="16">
        <f t="shared" si="74"/>
        <v>0</v>
      </c>
      <c r="O921" s="7" t="str">
        <f t="shared" si="70"/>
        <v>Jun</v>
      </c>
      <c r="P921" t="str">
        <f t="shared" si="71"/>
        <v>2024</v>
      </c>
    </row>
    <row r="922" spans="1:16" x14ac:dyDescent="0.3">
      <c r="A922" t="s">
        <v>954</v>
      </c>
      <c r="B922" s="6">
        <v>45042</v>
      </c>
      <c r="C922" t="s">
        <v>2257</v>
      </c>
      <c r="D922" t="s">
        <v>2265</v>
      </c>
      <c r="E922" t="s">
        <v>14</v>
      </c>
      <c r="F922" t="s">
        <v>38</v>
      </c>
      <c r="G922">
        <v>2421</v>
      </c>
      <c r="H922">
        <v>-229.83</v>
      </c>
      <c r="I922">
        <v>4</v>
      </c>
      <c r="J922" t="s">
        <v>16</v>
      </c>
      <c r="K922" s="8" t="s">
        <v>17</v>
      </c>
      <c r="L922" s="11">
        <f t="shared" si="72"/>
        <v>-9.493184634448576E-2</v>
      </c>
      <c r="M922" s="16">
        <f t="shared" si="73"/>
        <v>2421</v>
      </c>
      <c r="N922" s="16">
        <f t="shared" si="74"/>
        <v>1</v>
      </c>
      <c r="O922" s="7" t="str">
        <f t="shared" si="70"/>
        <v>Apr</v>
      </c>
      <c r="P922" t="str">
        <f t="shared" si="71"/>
        <v>2023</v>
      </c>
    </row>
    <row r="923" spans="1:16" x14ac:dyDescent="0.3">
      <c r="A923" t="s">
        <v>955</v>
      </c>
      <c r="B923" s="6">
        <v>45221</v>
      </c>
      <c r="C923" t="s">
        <v>2255</v>
      </c>
      <c r="D923" t="s">
        <v>2263</v>
      </c>
      <c r="E923" t="s">
        <v>14</v>
      </c>
      <c r="F923" t="s">
        <v>15</v>
      </c>
      <c r="G923">
        <v>49581</v>
      </c>
      <c r="H923">
        <v>12703.75</v>
      </c>
      <c r="I923">
        <v>10</v>
      </c>
      <c r="J923" t="s">
        <v>10</v>
      </c>
      <c r="K923" s="8" t="s">
        <v>36</v>
      </c>
      <c r="L923" s="11">
        <f t="shared" si="72"/>
        <v>0.2562221415461568</v>
      </c>
      <c r="M923" s="16">
        <f t="shared" si="73"/>
        <v>49581</v>
      </c>
      <c r="N923" s="16">
        <f t="shared" si="74"/>
        <v>0</v>
      </c>
      <c r="O923" s="7" t="str">
        <f t="shared" si="70"/>
        <v>Oct</v>
      </c>
      <c r="P923" t="str">
        <f t="shared" si="71"/>
        <v>2023</v>
      </c>
    </row>
    <row r="924" spans="1:16" x14ac:dyDescent="0.3">
      <c r="A924" t="s">
        <v>956</v>
      </c>
      <c r="B924" s="6">
        <v>45244</v>
      </c>
      <c r="C924" t="s">
        <v>2259</v>
      </c>
      <c r="D924" t="s">
        <v>2267</v>
      </c>
      <c r="E924" t="s">
        <v>25</v>
      </c>
      <c r="F924" t="s">
        <v>46</v>
      </c>
      <c r="G924">
        <v>35694</v>
      </c>
      <c r="H924">
        <v>8506.6</v>
      </c>
      <c r="I924">
        <v>6</v>
      </c>
      <c r="J924" t="s">
        <v>35</v>
      </c>
      <c r="K924" s="8" t="s">
        <v>36</v>
      </c>
      <c r="L924" s="11">
        <f t="shared" si="72"/>
        <v>0.23832016585420521</v>
      </c>
      <c r="M924" s="16">
        <f t="shared" si="73"/>
        <v>0</v>
      </c>
      <c r="N924" s="16">
        <f t="shared" si="74"/>
        <v>0</v>
      </c>
      <c r="O924" s="7" t="str">
        <f t="shared" si="70"/>
        <v>Nov</v>
      </c>
      <c r="P924" t="str">
        <f t="shared" si="71"/>
        <v>2023</v>
      </c>
    </row>
    <row r="925" spans="1:16" x14ac:dyDescent="0.3">
      <c r="A925" t="s">
        <v>957</v>
      </c>
      <c r="B925" s="6">
        <v>45308</v>
      </c>
      <c r="C925" t="s">
        <v>2256</v>
      </c>
      <c r="D925" t="s">
        <v>2268</v>
      </c>
      <c r="E925" t="s">
        <v>8</v>
      </c>
      <c r="F925" t="s">
        <v>29</v>
      </c>
      <c r="G925">
        <v>14372</v>
      </c>
      <c r="H925">
        <v>410.26</v>
      </c>
      <c r="I925">
        <v>1</v>
      </c>
      <c r="J925" t="s">
        <v>10</v>
      </c>
      <c r="K925" s="8" t="s">
        <v>27</v>
      </c>
      <c r="L925" s="11">
        <f t="shared" si="72"/>
        <v>2.854578346785416E-2</v>
      </c>
      <c r="M925" s="16">
        <f t="shared" si="73"/>
        <v>0</v>
      </c>
      <c r="N925" s="16">
        <f t="shared" si="74"/>
        <v>0</v>
      </c>
      <c r="O925" s="7" t="str">
        <f t="shared" si="70"/>
        <v>Jan</v>
      </c>
      <c r="P925" t="str">
        <f t="shared" si="71"/>
        <v>2024</v>
      </c>
    </row>
    <row r="926" spans="1:16" x14ac:dyDescent="0.3">
      <c r="A926" t="s">
        <v>958</v>
      </c>
      <c r="B926" s="6">
        <v>45283</v>
      </c>
      <c r="C926" t="s">
        <v>2256</v>
      </c>
      <c r="D926" t="s">
        <v>2269</v>
      </c>
      <c r="E926" t="s">
        <v>19</v>
      </c>
      <c r="F926" t="s">
        <v>20</v>
      </c>
      <c r="G926">
        <v>42254</v>
      </c>
      <c r="H926">
        <v>-5852.03</v>
      </c>
      <c r="I926">
        <v>4</v>
      </c>
      <c r="J926" t="s">
        <v>35</v>
      </c>
      <c r="K926" s="8" t="s">
        <v>27</v>
      </c>
      <c r="L926" s="11">
        <f t="shared" si="72"/>
        <v>-0.13849647370663132</v>
      </c>
      <c r="M926" s="16">
        <f t="shared" si="73"/>
        <v>0</v>
      </c>
      <c r="N926" s="16">
        <f t="shared" si="74"/>
        <v>1</v>
      </c>
      <c r="O926" s="7" t="str">
        <f t="shared" si="70"/>
        <v>Dec</v>
      </c>
      <c r="P926" t="str">
        <f t="shared" si="71"/>
        <v>2023</v>
      </c>
    </row>
    <row r="927" spans="1:16" x14ac:dyDescent="0.3">
      <c r="A927" t="s">
        <v>959</v>
      </c>
      <c r="B927" s="6">
        <v>45476</v>
      </c>
      <c r="C927" t="s">
        <v>2255</v>
      </c>
      <c r="D927" t="s">
        <v>2263</v>
      </c>
      <c r="E927" t="s">
        <v>8</v>
      </c>
      <c r="F927" t="s">
        <v>9</v>
      </c>
      <c r="G927">
        <v>9159</v>
      </c>
      <c r="H927">
        <v>1563.91</v>
      </c>
      <c r="I927">
        <v>8</v>
      </c>
      <c r="J927" t="s">
        <v>10</v>
      </c>
      <c r="K927" s="8" t="s">
        <v>17</v>
      </c>
      <c r="L927" s="11">
        <f t="shared" si="72"/>
        <v>0.17075117370892021</v>
      </c>
      <c r="M927" s="16">
        <f t="shared" si="73"/>
        <v>0</v>
      </c>
      <c r="N927" s="16">
        <f t="shared" si="74"/>
        <v>0</v>
      </c>
      <c r="O927" s="7" t="str">
        <f t="shared" si="70"/>
        <v>Jul</v>
      </c>
      <c r="P927" t="str">
        <f t="shared" si="71"/>
        <v>2024</v>
      </c>
    </row>
    <row r="928" spans="1:16" x14ac:dyDescent="0.3">
      <c r="A928" t="s">
        <v>960</v>
      </c>
      <c r="B928" s="6">
        <v>45563</v>
      </c>
      <c r="C928" t="s">
        <v>2257</v>
      </c>
      <c r="D928" t="s">
        <v>2264</v>
      </c>
      <c r="E928" t="s">
        <v>25</v>
      </c>
      <c r="F928" t="s">
        <v>53</v>
      </c>
      <c r="G928">
        <v>27541</v>
      </c>
      <c r="H928">
        <v>5070.8</v>
      </c>
      <c r="I928">
        <v>2</v>
      </c>
      <c r="J928" t="s">
        <v>16</v>
      </c>
      <c r="K928" s="8" t="s">
        <v>27</v>
      </c>
      <c r="L928" s="11">
        <f t="shared" si="72"/>
        <v>0.18411822373915254</v>
      </c>
      <c r="M928" s="16">
        <f t="shared" si="73"/>
        <v>0</v>
      </c>
      <c r="N928" s="16">
        <f t="shared" si="74"/>
        <v>0</v>
      </c>
      <c r="O928" s="7" t="str">
        <f t="shared" si="70"/>
        <v>Sep</v>
      </c>
      <c r="P928" t="str">
        <f t="shared" si="71"/>
        <v>2024</v>
      </c>
    </row>
    <row r="929" spans="1:16" x14ac:dyDescent="0.3">
      <c r="A929" t="s">
        <v>961</v>
      </c>
      <c r="B929" s="6">
        <v>45597</v>
      </c>
      <c r="C929" t="s">
        <v>2257</v>
      </c>
      <c r="D929" t="s">
        <v>2264</v>
      </c>
      <c r="E929" t="s">
        <v>14</v>
      </c>
      <c r="F929" t="s">
        <v>15</v>
      </c>
      <c r="G929">
        <v>15221</v>
      </c>
      <c r="H929">
        <v>5013.53</v>
      </c>
      <c r="I929">
        <v>9</v>
      </c>
      <c r="J929" t="s">
        <v>35</v>
      </c>
      <c r="K929" s="8" t="s">
        <v>17</v>
      </c>
      <c r="L929" s="11">
        <f t="shared" si="72"/>
        <v>0.32938243216608631</v>
      </c>
      <c r="M929" s="16">
        <f t="shared" si="73"/>
        <v>15221</v>
      </c>
      <c r="N929" s="16">
        <f t="shared" si="74"/>
        <v>0</v>
      </c>
      <c r="O929" s="7" t="str">
        <f t="shared" si="70"/>
        <v>Nov</v>
      </c>
      <c r="P929" t="str">
        <f t="shared" si="71"/>
        <v>2024</v>
      </c>
    </row>
    <row r="930" spans="1:16" x14ac:dyDescent="0.3">
      <c r="A930" t="s">
        <v>962</v>
      </c>
      <c r="B930" s="6">
        <v>44934</v>
      </c>
      <c r="C930" t="s">
        <v>2255</v>
      </c>
      <c r="D930" t="s">
        <v>2262</v>
      </c>
      <c r="E930" t="s">
        <v>19</v>
      </c>
      <c r="F930" t="s">
        <v>20</v>
      </c>
      <c r="G930">
        <v>38227</v>
      </c>
      <c r="H930">
        <v>3712.77</v>
      </c>
      <c r="I930">
        <v>2</v>
      </c>
      <c r="J930" t="s">
        <v>35</v>
      </c>
      <c r="K930" s="8" t="s">
        <v>27</v>
      </c>
      <c r="L930" s="11">
        <f t="shared" si="72"/>
        <v>9.7124283883119264E-2</v>
      </c>
      <c r="M930" s="16">
        <f t="shared" si="73"/>
        <v>0</v>
      </c>
      <c r="N930" s="16">
        <f t="shared" si="74"/>
        <v>0</v>
      </c>
      <c r="O930" s="7" t="str">
        <f t="shared" si="70"/>
        <v>Jan</v>
      </c>
      <c r="P930" t="str">
        <f t="shared" si="71"/>
        <v>2023</v>
      </c>
    </row>
    <row r="931" spans="1:16" x14ac:dyDescent="0.3">
      <c r="A931" t="s">
        <v>963</v>
      </c>
      <c r="B931" s="6">
        <v>45070</v>
      </c>
      <c r="C931" t="s">
        <v>2258</v>
      </c>
      <c r="D931" t="s">
        <v>2270</v>
      </c>
      <c r="E931" t="s">
        <v>25</v>
      </c>
      <c r="F931" t="s">
        <v>46</v>
      </c>
      <c r="G931">
        <v>19149</v>
      </c>
      <c r="H931">
        <v>6365.98</v>
      </c>
      <c r="I931">
        <v>2</v>
      </c>
      <c r="J931" t="s">
        <v>16</v>
      </c>
      <c r="K931" s="8" t="s">
        <v>27</v>
      </c>
      <c r="L931" s="11">
        <f t="shared" si="72"/>
        <v>0.33244451407384196</v>
      </c>
      <c r="M931" s="16">
        <f t="shared" si="73"/>
        <v>0</v>
      </c>
      <c r="N931" s="16">
        <f t="shared" si="74"/>
        <v>0</v>
      </c>
      <c r="O931" s="7" t="str">
        <f t="shared" si="70"/>
        <v>May</v>
      </c>
      <c r="P931" t="str">
        <f t="shared" si="71"/>
        <v>2023</v>
      </c>
    </row>
    <row r="932" spans="1:16" x14ac:dyDescent="0.3">
      <c r="A932" t="s">
        <v>964</v>
      </c>
      <c r="B932" s="6">
        <v>44993</v>
      </c>
      <c r="C932" t="s">
        <v>2257</v>
      </c>
      <c r="D932" t="s">
        <v>2264</v>
      </c>
      <c r="E932" t="s">
        <v>25</v>
      </c>
      <c r="F932" t="s">
        <v>26</v>
      </c>
      <c r="G932">
        <v>41259</v>
      </c>
      <c r="H932">
        <v>-2467.91</v>
      </c>
      <c r="I932">
        <v>2</v>
      </c>
      <c r="J932" t="s">
        <v>35</v>
      </c>
      <c r="K932" s="8" t="s">
        <v>36</v>
      </c>
      <c r="L932" s="11">
        <f t="shared" si="72"/>
        <v>-5.9815070651251842E-2</v>
      </c>
      <c r="M932" s="16">
        <f t="shared" si="73"/>
        <v>0</v>
      </c>
      <c r="N932" s="16">
        <f t="shared" si="74"/>
        <v>1</v>
      </c>
      <c r="O932" s="7" t="str">
        <f t="shared" si="70"/>
        <v>Mar</v>
      </c>
      <c r="P932" t="str">
        <f t="shared" si="71"/>
        <v>2023</v>
      </c>
    </row>
    <row r="933" spans="1:16" x14ac:dyDescent="0.3">
      <c r="A933" t="s">
        <v>965</v>
      </c>
      <c r="B933" s="6">
        <v>45224</v>
      </c>
      <c r="C933" t="s">
        <v>2259</v>
      </c>
      <c r="D933" t="s">
        <v>2266</v>
      </c>
      <c r="E933" t="s">
        <v>14</v>
      </c>
      <c r="F933" t="s">
        <v>15</v>
      </c>
      <c r="G933">
        <v>13283</v>
      </c>
      <c r="H933">
        <v>-2327</v>
      </c>
      <c r="I933">
        <v>3</v>
      </c>
      <c r="J933" t="s">
        <v>35</v>
      </c>
      <c r="K933" s="8" t="s">
        <v>17</v>
      </c>
      <c r="L933" s="11">
        <f t="shared" si="72"/>
        <v>-0.17518632838967102</v>
      </c>
      <c r="M933" s="16">
        <f t="shared" si="73"/>
        <v>13283</v>
      </c>
      <c r="N933" s="16">
        <f t="shared" si="74"/>
        <v>1</v>
      </c>
      <c r="O933" s="7" t="str">
        <f t="shared" si="70"/>
        <v>Oct</v>
      </c>
      <c r="P933" t="str">
        <f t="shared" si="71"/>
        <v>2023</v>
      </c>
    </row>
    <row r="934" spans="1:16" x14ac:dyDescent="0.3">
      <c r="A934" t="s">
        <v>966</v>
      </c>
      <c r="B934" s="6">
        <v>45251</v>
      </c>
      <c r="C934" t="s">
        <v>2256</v>
      </c>
      <c r="D934" t="s">
        <v>2269</v>
      </c>
      <c r="E934" t="s">
        <v>19</v>
      </c>
      <c r="F934" t="s">
        <v>22</v>
      </c>
      <c r="G934">
        <v>10531</v>
      </c>
      <c r="H934">
        <v>1380.82</v>
      </c>
      <c r="I934">
        <v>3</v>
      </c>
      <c r="J934" t="s">
        <v>35</v>
      </c>
      <c r="K934" s="8" t="s">
        <v>27</v>
      </c>
      <c r="L934" s="11">
        <f t="shared" si="72"/>
        <v>0.13111955179944923</v>
      </c>
      <c r="M934" s="16">
        <f t="shared" si="73"/>
        <v>0</v>
      </c>
      <c r="N934" s="16">
        <f t="shared" si="74"/>
        <v>0</v>
      </c>
      <c r="O934" s="7" t="str">
        <f t="shared" si="70"/>
        <v>Nov</v>
      </c>
      <c r="P934" t="str">
        <f t="shared" si="71"/>
        <v>2023</v>
      </c>
    </row>
    <row r="935" spans="1:16" x14ac:dyDescent="0.3">
      <c r="A935" t="s">
        <v>967</v>
      </c>
      <c r="B935" s="6">
        <v>45096</v>
      </c>
      <c r="C935" t="s">
        <v>2255</v>
      </c>
      <c r="D935" t="s">
        <v>2262</v>
      </c>
      <c r="E935" t="s">
        <v>25</v>
      </c>
      <c r="F935" t="s">
        <v>26</v>
      </c>
      <c r="G935">
        <v>21351</v>
      </c>
      <c r="H935">
        <v>6271.79</v>
      </c>
      <c r="I935">
        <v>3</v>
      </c>
      <c r="J935" t="s">
        <v>35</v>
      </c>
      <c r="K935" s="8" t="s">
        <v>17</v>
      </c>
      <c r="L935" s="11">
        <f t="shared" si="72"/>
        <v>0.29374689710083834</v>
      </c>
      <c r="M935" s="16">
        <f t="shared" si="73"/>
        <v>0</v>
      </c>
      <c r="N935" s="16">
        <f t="shared" si="74"/>
        <v>0</v>
      </c>
      <c r="O935" s="7" t="str">
        <f t="shared" si="70"/>
        <v>Jun</v>
      </c>
      <c r="P935" t="str">
        <f t="shared" si="71"/>
        <v>2023</v>
      </c>
    </row>
    <row r="936" spans="1:16" x14ac:dyDescent="0.3">
      <c r="A936" t="s">
        <v>968</v>
      </c>
      <c r="B936" s="6">
        <v>45464</v>
      </c>
      <c r="C936" t="s">
        <v>2257</v>
      </c>
      <c r="D936" t="s">
        <v>2265</v>
      </c>
      <c r="E936" t="s">
        <v>25</v>
      </c>
      <c r="F936" t="s">
        <v>46</v>
      </c>
      <c r="G936">
        <v>43758</v>
      </c>
      <c r="H936">
        <v>-7615.87</v>
      </c>
      <c r="I936">
        <v>4</v>
      </c>
      <c r="J936" t="s">
        <v>16</v>
      </c>
      <c r="K936" s="8" t="s">
        <v>11</v>
      </c>
      <c r="L936" s="11">
        <f t="shared" si="72"/>
        <v>-0.17404520316285021</v>
      </c>
      <c r="M936" s="16">
        <f t="shared" si="73"/>
        <v>0</v>
      </c>
      <c r="N936" s="16">
        <f t="shared" si="74"/>
        <v>1</v>
      </c>
      <c r="O936" s="7" t="str">
        <f t="shared" si="70"/>
        <v>Jun</v>
      </c>
      <c r="P936" t="str">
        <f t="shared" si="71"/>
        <v>2024</v>
      </c>
    </row>
    <row r="937" spans="1:16" x14ac:dyDescent="0.3">
      <c r="A937" t="s">
        <v>969</v>
      </c>
      <c r="B937" s="6">
        <v>44986</v>
      </c>
      <c r="C937" t="s">
        <v>2256</v>
      </c>
      <c r="D937" t="s">
        <v>2269</v>
      </c>
      <c r="E937" t="s">
        <v>19</v>
      </c>
      <c r="F937" t="s">
        <v>34</v>
      </c>
      <c r="G937">
        <v>18262</v>
      </c>
      <c r="H937">
        <v>839.27</v>
      </c>
      <c r="I937">
        <v>6</v>
      </c>
      <c r="J937" t="s">
        <v>10</v>
      </c>
      <c r="K937" s="8" t="s">
        <v>17</v>
      </c>
      <c r="L937" s="11">
        <f t="shared" si="72"/>
        <v>4.5957178841309822E-2</v>
      </c>
      <c r="M937" s="16">
        <f t="shared" si="73"/>
        <v>0</v>
      </c>
      <c r="N937" s="16">
        <f t="shared" si="74"/>
        <v>0</v>
      </c>
      <c r="O937" s="7" t="str">
        <f t="shared" si="70"/>
        <v>Mar</v>
      </c>
      <c r="P937" t="str">
        <f t="shared" si="71"/>
        <v>2023</v>
      </c>
    </row>
    <row r="938" spans="1:16" x14ac:dyDescent="0.3">
      <c r="A938" t="s">
        <v>970</v>
      </c>
      <c r="B938" s="6">
        <v>45544</v>
      </c>
      <c r="C938" t="s">
        <v>2259</v>
      </c>
      <c r="D938" t="s">
        <v>2267</v>
      </c>
      <c r="E938" t="s">
        <v>14</v>
      </c>
      <c r="F938" t="s">
        <v>51</v>
      </c>
      <c r="G938">
        <v>32934</v>
      </c>
      <c r="H938">
        <v>9754.64</v>
      </c>
      <c r="I938">
        <v>6</v>
      </c>
      <c r="J938" t="s">
        <v>10</v>
      </c>
      <c r="K938" s="8" t="s">
        <v>36</v>
      </c>
      <c r="L938" s="11">
        <f t="shared" si="72"/>
        <v>0.29618752656828806</v>
      </c>
      <c r="M938" s="16">
        <f t="shared" si="73"/>
        <v>32934</v>
      </c>
      <c r="N938" s="16">
        <f t="shared" si="74"/>
        <v>0</v>
      </c>
      <c r="O938" s="7" t="str">
        <f t="shared" si="70"/>
        <v>Sep</v>
      </c>
      <c r="P938" t="str">
        <f t="shared" si="71"/>
        <v>2024</v>
      </c>
    </row>
    <row r="939" spans="1:16" x14ac:dyDescent="0.3">
      <c r="A939" t="s">
        <v>971</v>
      </c>
      <c r="B939" s="6">
        <v>45310</v>
      </c>
      <c r="C939" t="s">
        <v>2258</v>
      </c>
      <c r="D939" t="s">
        <v>2270</v>
      </c>
      <c r="E939" t="s">
        <v>14</v>
      </c>
      <c r="F939" t="s">
        <v>38</v>
      </c>
      <c r="G939">
        <v>41848</v>
      </c>
      <c r="H939">
        <v>-7108.57</v>
      </c>
      <c r="I939">
        <v>2</v>
      </c>
      <c r="J939" t="s">
        <v>16</v>
      </c>
      <c r="K939" s="8" t="s">
        <v>11</v>
      </c>
      <c r="L939" s="11">
        <f t="shared" si="72"/>
        <v>-0.1698664213343529</v>
      </c>
      <c r="M939" s="16">
        <f t="shared" si="73"/>
        <v>41848</v>
      </c>
      <c r="N939" s="16">
        <f t="shared" si="74"/>
        <v>1</v>
      </c>
      <c r="O939" s="7" t="str">
        <f t="shared" si="70"/>
        <v>Jan</v>
      </c>
      <c r="P939" t="str">
        <f t="shared" si="71"/>
        <v>2024</v>
      </c>
    </row>
    <row r="940" spans="1:16" x14ac:dyDescent="0.3">
      <c r="A940" t="s">
        <v>972</v>
      </c>
      <c r="B940" s="6">
        <v>45313</v>
      </c>
      <c r="C940" t="s">
        <v>2256</v>
      </c>
      <c r="D940" t="s">
        <v>2269</v>
      </c>
      <c r="E940" t="s">
        <v>19</v>
      </c>
      <c r="F940" t="s">
        <v>20</v>
      </c>
      <c r="G940">
        <v>34340</v>
      </c>
      <c r="H940">
        <v>7678</v>
      </c>
      <c r="I940">
        <v>8</v>
      </c>
      <c r="J940" t="s">
        <v>16</v>
      </c>
      <c r="K940" s="8" t="s">
        <v>11</v>
      </c>
      <c r="L940" s="11">
        <f t="shared" si="72"/>
        <v>0.22358765288293536</v>
      </c>
      <c r="M940" s="16">
        <f t="shared" si="73"/>
        <v>0</v>
      </c>
      <c r="N940" s="16">
        <f t="shared" si="74"/>
        <v>0</v>
      </c>
      <c r="O940" s="7" t="str">
        <f t="shared" si="70"/>
        <v>Jan</v>
      </c>
      <c r="P940" t="str">
        <f t="shared" si="71"/>
        <v>2024</v>
      </c>
    </row>
    <row r="941" spans="1:16" x14ac:dyDescent="0.3">
      <c r="A941" t="s">
        <v>973</v>
      </c>
      <c r="B941" s="6">
        <v>45613</v>
      </c>
      <c r="C941" t="s">
        <v>2255</v>
      </c>
      <c r="D941" t="s">
        <v>2262</v>
      </c>
      <c r="E941" t="s">
        <v>14</v>
      </c>
      <c r="F941" t="s">
        <v>15</v>
      </c>
      <c r="G941">
        <v>21732</v>
      </c>
      <c r="H941">
        <v>1392.4</v>
      </c>
      <c r="I941">
        <v>9</v>
      </c>
      <c r="J941" t="s">
        <v>35</v>
      </c>
      <c r="K941" s="8" t="s">
        <v>17</v>
      </c>
      <c r="L941" s="11">
        <f t="shared" si="72"/>
        <v>6.4071415424259162E-2</v>
      </c>
      <c r="M941" s="16">
        <f t="shared" si="73"/>
        <v>21732</v>
      </c>
      <c r="N941" s="16">
        <f t="shared" si="74"/>
        <v>0</v>
      </c>
      <c r="O941" s="7" t="str">
        <f t="shared" si="70"/>
        <v>Nov</v>
      </c>
      <c r="P941" t="str">
        <f t="shared" si="71"/>
        <v>2024</v>
      </c>
    </row>
    <row r="942" spans="1:16" x14ac:dyDescent="0.3">
      <c r="A942" t="s">
        <v>974</v>
      </c>
      <c r="B942" s="6">
        <v>44927</v>
      </c>
      <c r="C942" t="s">
        <v>2256</v>
      </c>
      <c r="D942" t="s">
        <v>2268</v>
      </c>
      <c r="E942" t="s">
        <v>8</v>
      </c>
      <c r="F942" t="s">
        <v>31</v>
      </c>
      <c r="G942">
        <v>26585</v>
      </c>
      <c r="H942">
        <v>235.4</v>
      </c>
      <c r="I942">
        <v>1</v>
      </c>
      <c r="J942" t="s">
        <v>10</v>
      </c>
      <c r="K942" s="8" t="s">
        <v>36</v>
      </c>
      <c r="L942" s="11">
        <f t="shared" si="72"/>
        <v>8.8546172653752118E-3</v>
      </c>
      <c r="M942" s="16">
        <f t="shared" si="73"/>
        <v>0</v>
      </c>
      <c r="N942" s="16">
        <f t="shared" si="74"/>
        <v>0</v>
      </c>
      <c r="O942" s="7" t="str">
        <f t="shared" si="70"/>
        <v>Jan</v>
      </c>
      <c r="P942" t="str">
        <f t="shared" si="71"/>
        <v>2023</v>
      </c>
    </row>
    <row r="943" spans="1:16" x14ac:dyDescent="0.3">
      <c r="A943" t="s">
        <v>975</v>
      </c>
      <c r="B943" s="6">
        <v>45242</v>
      </c>
      <c r="C943" t="s">
        <v>2255</v>
      </c>
      <c r="D943" t="s">
        <v>2262</v>
      </c>
      <c r="E943" t="s">
        <v>14</v>
      </c>
      <c r="F943" t="s">
        <v>15</v>
      </c>
      <c r="G943">
        <v>30800</v>
      </c>
      <c r="H943">
        <v>5964.17</v>
      </c>
      <c r="I943">
        <v>2</v>
      </c>
      <c r="J943" t="s">
        <v>35</v>
      </c>
      <c r="K943" s="8" t="s">
        <v>11</v>
      </c>
      <c r="L943" s="11">
        <f t="shared" si="72"/>
        <v>0.19364188311688313</v>
      </c>
      <c r="M943" s="16">
        <f t="shared" si="73"/>
        <v>30800</v>
      </c>
      <c r="N943" s="16">
        <f t="shared" si="74"/>
        <v>0</v>
      </c>
      <c r="O943" s="7" t="str">
        <f t="shared" si="70"/>
        <v>Nov</v>
      </c>
      <c r="P943" t="str">
        <f t="shared" si="71"/>
        <v>2023</v>
      </c>
    </row>
    <row r="944" spans="1:16" x14ac:dyDescent="0.3">
      <c r="A944" t="s">
        <v>976</v>
      </c>
      <c r="B944" s="6">
        <v>45157</v>
      </c>
      <c r="C944" t="s">
        <v>2258</v>
      </c>
      <c r="D944" t="s">
        <v>2270</v>
      </c>
      <c r="E944" t="s">
        <v>19</v>
      </c>
      <c r="F944" t="s">
        <v>20</v>
      </c>
      <c r="G944">
        <v>30009</v>
      </c>
      <c r="H944">
        <v>1807.56</v>
      </c>
      <c r="I944">
        <v>7</v>
      </c>
      <c r="J944" t="s">
        <v>35</v>
      </c>
      <c r="K944" s="8" t="s">
        <v>27</v>
      </c>
      <c r="L944" s="11">
        <f t="shared" si="72"/>
        <v>6.0233929821053682E-2</v>
      </c>
      <c r="M944" s="16">
        <f t="shared" si="73"/>
        <v>0</v>
      </c>
      <c r="N944" s="16">
        <f t="shared" si="74"/>
        <v>0</v>
      </c>
      <c r="O944" s="7" t="str">
        <f t="shared" si="70"/>
        <v>Aug</v>
      </c>
      <c r="P944" t="str">
        <f t="shared" si="71"/>
        <v>2023</v>
      </c>
    </row>
    <row r="945" spans="1:16" x14ac:dyDescent="0.3">
      <c r="A945" t="s">
        <v>977</v>
      </c>
      <c r="B945" s="6">
        <v>45170</v>
      </c>
      <c r="C945" t="s">
        <v>2257</v>
      </c>
      <c r="D945" t="s">
        <v>2265</v>
      </c>
      <c r="E945" t="s">
        <v>8</v>
      </c>
      <c r="F945" t="s">
        <v>29</v>
      </c>
      <c r="G945">
        <v>17479</v>
      </c>
      <c r="H945">
        <v>-1131.74</v>
      </c>
      <c r="I945">
        <v>10</v>
      </c>
      <c r="J945" t="s">
        <v>16</v>
      </c>
      <c r="K945" s="8" t="s">
        <v>27</v>
      </c>
      <c r="L945" s="11">
        <f t="shared" si="72"/>
        <v>-6.474855540934836E-2</v>
      </c>
      <c r="M945" s="16">
        <f t="shared" si="73"/>
        <v>0</v>
      </c>
      <c r="N945" s="16">
        <f t="shared" si="74"/>
        <v>1</v>
      </c>
      <c r="O945" s="7" t="str">
        <f t="shared" si="70"/>
        <v>Sep</v>
      </c>
      <c r="P945" t="str">
        <f t="shared" si="71"/>
        <v>2023</v>
      </c>
    </row>
    <row r="946" spans="1:16" x14ac:dyDescent="0.3">
      <c r="A946" t="s">
        <v>978</v>
      </c>
      <c r="B946" s="6">
        <v>45505</v>
      </c>
      <c r="C946" t="s">
        <v>2256</v>
      </c>
      <c r="D946" t="s">
        <v>2269</v>
      </c>
      <c r="E946" t="s">
        <v>19</v>
      </c>
      <c r="F946" t="s">
        <v>20</v>
      </c>
      <c r="G946">
        <v>21546</v>
      </c>
      <c r="H946">
        <v>3075.16</v>
      </c>
      <c r="I946">
        <v>5</v>
      </c>
      <c r="J946" t="s">
        <v>16</v>
      </c>
      <c r="K946" s="8" t="s">
        <v>27</v>
      </c>
      <c r="L946" s="11">
        <f t="shared" si="72"/>
        <v>0.14272533184813885</v>
      </c>
      <c r="M946" s="16">
        <f t="shared" si="73"/>
        <v>0</v>
      </c>
      <c r="N946" s="16">
        <f t="shared" si="74"/>
        <v>0</v>
      </c>
      <c r="O946" s="7" t="str">
        <f t="shared" si="70"/>
        <v>Aug</v>
      </c>
      <c r="P946" t="str">
        <f t="shared" si="71"/>
        <v>2024</v>
      </c>
    </row>
    <row r="947" spans="1:16" x14ac:dyDescent="0.3">
      <c r="A947" t="s">
        <v>979</v>
      </c>
      <c r="B947" s="6">
        <v>45263</v>
      </c>
      <c r="C947" t="s">
        <v>2257</v>
      </c>
      <c r="D947" t="s">
        <v>2265</v>
      </c>
      <c r="E947" t="s">
        <v>25</v>
      </c>
      <c r="F947" t="s">
        <v>46</v>
      </c>
      <c r="G947">
        <v>14249</v>
      </c>
      <c r="H947">
        <v>257.47000000000003</v>
      </c>
      <c r="I947">
        <v>4</v>
      </c>
      <c r="J947" t="s">
        <v>10</v>
      </c>
      <c r="K947" s="8" t="s">
        <v>11</v>
      </c>
      <c r="L947" s="11">
        <f t="shared" si="72"/>
        <v>1.8069338199171874E-2</v>
      </c>
      <c r="M947" s="16">
        <f t="shared" si="73"/>
        <v>0</v>
      </c>
      <c r="N947" s="16">
        <f t="shared" si="74"/>
        <v>0</v>
      </c>
      <c r="O947" s="7" t="str">
        <f t="shared" si="70"/>
        <v>Dec</v>
      </c>
      <c r="P947" t="str">
        <f t="shared" si="71"/>
        <v>2023</v>
      </c>
    </row>
    <row r="948" spans="1:16" x14ac:dyDescent="0.3">
      <c r="A948" t="s">
        <v>980</v>
      </c>
      <c r="B948" s="6">
        <v>45511</v>
      </c>
      <c r="C948" t="s">
        <v>2255</v>
      </c>
      <c r="D948" t="s">
        <v>2263</v>
      </c>
      <c r="E948" t="s">
        <v>25</v>
      </c>
      <c r="F948" t="s">
        <v>46</v>
      </c>
      <c r="G948">
        <v>28962</v>
      </c>
      <c r="H948">
        <v>-1399.99</v>
      </c>
      <c r="I948">
        <v>3</v>
      </c>
      <c r="J948" t="s">
        <v>35</v>
      </c>
      <c r="K948" s="8" t="s">
        <v>17</v>
      </c>
      <c r="L948" s="11">
        <f t="shared" si="72"/>
        <v>-4.8338857813686902E-2</v>
      </c>
      <c r="M948" s="16">
        <f t="shared" si="73"/>
        <v>0</v>
      </c>
      <c r="N948" s="16">
        <f t="shared" si="74"/>
        <v>1</v>
      </c>
      <c r="O948" s="7" t="str">
        <f t="shared" si="70"/>
        <v>Aug</v>
      </c>
      <c r="P948" t="str">
        <f t="shared" si="71"/>
        <v>2024</v>
      </c>
    </row>
    <row r="949" spans="1:16" x14ac:dyDescent="0.3">
      <c r="A949" t="s">
        <v>981</v>
      </c>
      <c r="B949" s="6">
        <v>45541</v>
      </c>
      <c r="C949" t="s">
        <v>2258</v>
      </c>
      <c r="D949" t="s">
        <v>2271</v>
      </c>
      <c r="E949" t="s">
        <v>25</v>
      </c>
      <c r="F949" t="s">
        <v>53</v>
      </c>
      <c r="G949">
        <v>7103</v>
      </c>
      <c r="H949">
        <v>-687.99</v>
      </c>
      <c r="I949">
        <v>6</v>
      </c>
      <c r="J949" t="s">
        <v>16</v>
      </c>
      <c r="K949" s="8" t="s">
        <v>17</v>
      </c>
      <c r="L949" s="11">
        <f t="shared" si="72"/>
        <v>-9.6859073630860201E-2</v>
      </c>
      <c r="M949" s="16">
        <f t="shared" si="73"/>
        <v>0</v>
      </c>
      <c r="N949" s="16">
        <f t="shared" si="74"/>
        <v>1</v>
      </c>
      <c r="O949" s="7" t="str">
        <f t="shared" si="70"/>
        <v>Sep</v>
      </c>
      <c r="P949" t="str">
        <f t="shared" si="71"/>
        <v>2024</v>
      </c>
    </row>
    <row r="950" spans="1:16" x14ac:dyDescent="0.3">
      <c r="A950" t="s">
        <v>982</v>
      </c>
      <c r="B950" s="6">
        <v>44990</v>
      </c>
      <c r="C950" t="s">
        <v>2259</v>
      </c>
      <c r="D950" t="s">
        <v>2266</v>
      </c>
      <c r="E950" t="s">
        <v>19</v>
      </c>
      <c r="F950" t="s">
        <v>22</v>
      </c>
      <c r="G950">
        <v>47647</v>
      </c>
      <c r="H950">
        <v>-5691.08</v>
      </c>
      <c r="I950">
        <v>1</v>
      </c>
      <c r="J950" t="s">
        <v>10</v>
      </c>
      <c r="K950" s="8" t="s">
        <v>17</v>
      </c>
      <c r="L950" s="11">
        <f t="shared" si="72"/>
        <v>-0.11944256721304594</v>
      </c>
      <c r="M950" s="16">
        <f t="shared" si="73"/>
        <v>0</v>
      </c>
      <c r="N950" s="16">
        <f t="shared" si="74"/>
        <v>1</v>
      </c>
      <c r="O950" s="7" t="str">
        <f t="shared" si="70"/>
        <v>Mar</v>
      </c>
      <c r="P950" t="str">
        <f t="shared" si="71"/>
        <v>2023</v>
      </c>
    </row>
    <row r="951" spans="1:16" x14ac:dyDescent="0.3">
      <c r="A951" t="s">
        <v>983</v>
      </c>
      <c r="B951" s="6">
        <v>44943</v>
      </c>
      <c r="C951" t="s">
        <v>2258</v>
      </c>
      <c r="D951" t="s">
        <v>2271</v>
      </c>
      <c r="E951" t="s">
        <v>8</v>
      </c>
      <c r="F951" t="s">
        <v>9</v>
      </c>
      <c r="G951">
        <v>5174</v>
      </c>
      <c r="H951">
        <v>1751.24</v>
      </c>
      <c r="I951">
        <v>6</v>
      </c>
      <c r="J951" t="s">
        <v>16</v>
      </c>
      <c r="K951" s="8" t="s">
        <v>27</v>
      </c>
      <c r="L951" s="11">
        <f t="shared" si="72"/>
        <v>0.33846926942404332</v>
      </c>
      <c r="M951" s="16">
        <f t="shared" si="73"/>
        <v>0</v>
      </c>
      <c r="N951" s="16">
        <f t="shared" si="74"/>
        <v>0</v>
      </c>
      <c r="O951" s="7" t="str">
        <f t="shared" si="70"/>
        <v>Jan</v>
      </c>
      <c r="P951" t="str">
        <f t="shared" si="71"/>
        <v>2023</v>
      </c>
    </row>
    <row r="952" spans="1:16" x14ac:dyDescent="0.3">
      <c r="A952" t="s">
        <v>984</v>
      </c>
      <c r="B952" s="6">
        <v>44986</v>
      </c>
      <c r="C952" t="s">
        <v>2257</v>
      </c>
      <c r="D952" t="s">
        <v>2264</v>
      </c>
      <c r="E952" t="s">
        <v>8</v>
      </c>
      <c r="F952" t="s">
        <v>9</v>
      </c>
      <c r="G952">
        <v>42934</v>
      </c>
      <c r="H952">
        <v>13468.94</v>
      </c>
      <c r="I952">
        <v>4</v>
      </c>
      <c r="J952" t="s">
        <v>10</v>
      </c>
      <c r="K952" s="8" t="s">
        <v>36</v>
      </c>
      <c r="L952" s="11">
        <f t="shared" si="72"/>
        <v>0.31371267526901758</v>
      </c>
      <c r="M952" s="16">
        <f t="shared" si="73"/>
        <v>0</v>
      </c>
      <c r="N952" s="16">
        <f t="shared" si="74"/>
        <v>0</v>
      </c>
      <c r="O952" s="7" t="str">
        <f t="shared" si="70"/>
        <v>Mar</v>
      </c>
      <c r="P952" t="str">
        <f t="shared" si="71"/>
        <v>2023</v>
      </c>
    </row>
    <row r="953" spans="1:16" x14ac:dyDescent="0.3">
      <c r="A953" t="s">
        <v>985</v>
      </c>
      <c r="B953" s="6">
        <v>45312</v>
      </c>
      <c r="C953" t="s">
        <v>2257</v>
      </c>
      <c r="D953" t="s">
        <v>2265</v>
      </c>
      <c r="E953" t="s">
        <v>19</v>
      </c>
      <c r="F953" t="s">
        <v>20</v>
      </c>
      <c r="G953">
        <v>35717</v>
      </c>
      <c r="H953">
        <v>-3872.04</v>
      </c>
      <c r="I953">
        <v>5</v>
      </c>
      <c r="J953" t="s">
        <v>35</v>
      </c>
      <c r="K953" s="8" t="s">
        <v>36</v>
      </c>
      <c r="L953" s="11">
        <f t="shared" si="72"/>
        <v>-0.10840888092504969</v>
      </c>
      <c r="M953" s="16">
        <f t="shared" si="73"/>
        <v>0</v>
      </c>
      <c r="N953" s="16">
        <f t="shared" si="74"/>
        <v>1</v>
      </c>
      <c r="O953" s="7" t="str">
        <f t="shared" si="70"/>
        <v>Jan</v>
      </c>
      <c r="P953" t="str">
        <f t="shared" si="71"/>
        <v>2024</v>
      </c>
    </row>
    <row r="954" spans="1:16" x14ac:dyDescent="0.3">
      <c r="A954" t="s">
        <v>986</v>
      </c>
      <c r="B954" s="6">
        <v>45006</v>
      </c>
      <c r="C954" t="s">
        <v>2258</v>
      </c>
      <c r="D954" t="s">
        <v>2270</v>
      </c>
      <c r="E954" t="s">
        <v>19</v>
      </c>
      <c r="F954" t="s">
        <v>34</v>
      </c>
      <c r="G954">
        <v>3041</v>
      </c>
      <c r="H954">
        <v>1042.75</v>
      </c>
      <c r="I954">
        <v>8</v>
      </c>
      <c r="J954" t="s">
        <v>35</v>
      </c>
      <c r="K954" s="8" t="s">
        <v>17</v>
      </c>
      <c r="L954" s="11">
        <f t="shared" si="72"/>
        <v>0.34289707333114106</v>
      </c>
      <c r="M954" s="16">
        <f t="shared" si="73"/>
        <v>0</v>
      </c>
      <c r="N954" s="16">
        <f t="shared" si="74"/>
        <v>0</v>
      </c>
      <c r="O954" s="7" t="str">
        <f t="shared" si="70"/>
        <v>Mar</v>
      </c>
      <c r="P954" t="str">
        <f t="shared" si="71"/>
        <v>2023</v>
      </c>
    </row>
    <row r="955" spans="1:16" x14ac:dyDescent="0.3">
      <c r="A955" t="s">
        <v>987</v>
      </c>
      <c r="B955" s="6">
        <v>45167</v>
      </c>
      <c r="C955" t="s">
        <v>2255</v>
      </c>
      <c r="D955" t="s">
        <v>2262</v>
      </c>
      <c r="E955" t="s">
        <v>14</v>
      </c>
      <c r="F955" t="s">
        <v>38</v>
      </c>
      <c r="G955">
        <v>22450</v>
      </c>
      <c r="H955">
        <v>340.03</v>
      </c>
      <c r="I955">
        <v>9</v>
      </c>
      <c r="J955" t="s">
        <v>16</v>
      </c>
      <c r="K955" s="8" t="s">
        <v>17</v>
      </c>
      <c r="L955" s="11">
        <f t="shared" si="72"/>
        <v>1.514610244988864E-2</v>
      </c>
      <c r="M955" s="16">
        <f t="shared" si="73"/>
        <v>22450</v>
      </c>
      <c r="N955" s="16">
        <f t="shared" si="74"/>
        <v>0</v>
      </c>
      <c r="O955" s="7" t="str">
        <f t="shared" si="70"/>
        <v>Aug</v>
      </c>
      <c r="P955" t="str">
        <f t="shared" si="71"/>
        <v>2023</v>
      </c>
    </row>
    <row r="956" spans="1:16" x14ac:dyDescent="0.3">
      <c r="A956" t="s">
        <v>988</v>
      </c>
      <c r="B956" s="6">
        <v>45405</v>
      </c>
      <c r="C956" t="s">
        <v>2258</v>
      </c>
      <c r="D956" t="s">
        <v>2271</v>
      </c>
      <c r="E956" t="s">
        <v>14</v>
      </c>
      <c r="F956" t="s">
        <v>38</v>
      </c>
      <c r="G956">
        <v>44046</v>
      </c>
      <c r="H956">
        <v>-1017.39</v>
      </c>
      <c r="I956">
        <v>6</v>
      </c>
      <c r="J956" t="s">
        <v>10</v>
      </c>
      <c r="K956" s="8" t="s">
        <v>17</v>
      </c>
      <c r="L956" s="11">
        <f t="shared" si="72"/>
        <v>-2.3098351723198473E-2</v>
      </c>
      <c r="M956" s="16">
        <f t="shared" si="73"/>
        <v>44046</v>
      </c>
      <c r="N956" s="16">
        <f t="shared" si="74"/>
        <v>1</v>
      </c>
      <c r="O956" s="7" t="str">
        <f t="shared" si="70"/>
        <v>Apr</v>
      </c>
      <c r="P956" t="str">
        <f t="shared" si="71"/>
        <v>2024</v>
      </c>
    </row>
    <row r="957" spans="1:16" x14ac:dyDescent="0.3">
      <c r="A957" t="s">
        <v>989</v>
      </c>
      <c r="B957" s="6">
        <v>45421</v>
      </c>
      <c r="C957" t="s">
        <v>2258</v>
      </c>
      <c r="D957" t="s">
        <v>2271</v>
      </c>
      <c r="E957" t="s">
        <v>14</v>
      </c>
      <c r="F957" t="s">
        <v>51</v>
      </c>
      <c r="G957">
        <v>39650</v>
      </c>
      <c r="H957">
        <v>-1152.29</v>
      </c>
      <c r="I957">
        <v>2</v>
      </c>
      <c r="J957" t="s">
        <v>16</v>
      </c>
      <c r="K957" s="8" t="s">
        <v>11</v>
      </c>
      <c r="L957" s="11">
        <f t="shared" si="72"/>
        <v>-2.9061538461538462E-2</v>
      </c>
      <c r="M957" s="16">
        <f t="shared" si="73"/>
        <v>39650</v>
      </c>
      <c r="N957" s="16">
        <f t="shared" si="74"/>
        <v>1</v>
      </c>
      <c r="O957" s="7" t="str">
        <f t="shared" si="70"/>
        <v>May</v>
      </c>
      <c r="P957" t="str">
        <f t="shared" si="71"/>
        <v>2024</v>
      </c>
    </row>
    <row r="958" spans="1:16" x14ac:dyDescent="0.3">
      <c r="A958" t="s">
        <v>990</v>
      </c>
      <c r="B958" s="6">
        <v>45142</v>
      </c>
      <c r="C958" t="s">
        <v>2259</v>
      </c>
      <c r="D958" t="s">
        <v>2267</v>
      </c>
      <c r="E958" t="s">
        <v>25</v>
      </c>
      <c r="F958" t="s">
        <v>46</v>
      </c>
      <c r="G958">
        <v>26644</v>
      </c>
      <c r="H958">
        <v>8866.89</v>
      </c>
      <c r="I958">
        <v>10</v>
      </c>
      <c r="J958" t="s">
        <v>10</v>
      </c>
      <c r="K958" s="8" t="s">
        <v>11</v>
      </c>
      <c r="L958" s="11">
        <f t="shared" si="72"/>
        <v>0.33279124756042633</v>
      </c>
      <c r="M958" s="16">
        <f t="shared" si="73"/>
        <v>0</v>
      </c>
      <c r="N958" s="16">
        <f t="shared" si="74"/>
        <v>0</v>
      </c>
      <c r="O958" s="7" t="str">
        <f t="shared" si="70"/>
        <v>Aug</v>
      </c>
      <c r="P958" t="str">
        <f t="shared" si="71"/>
        <v>2023</v>
      </c>
    </row>
    <row r="959" spans="1:16" x14ac:dyDescent="0.3">
      <c r="A959" t="s">
        <v>991</v>
      </c>
      <c r="B959" s="6">
        <v>45311</v>
      </c>
      <c r="C959" t="s">
        <v>2259</v>
      </c>
      <c r="D959" t="s">
        <v>2266</v>
      </c>
      <c r="E959" t="s">
        <v>8</v>
      </c>
      <c r="F959" t="s">
        <v>9</v>
      </c>
      <c r="G959">
        <v>21348</v>
      </c>
      <c r="H959">
        <v>6512.73</v>
      </c>
      <c r="I959">
        <v>6</v>
      </c>
      <c r="J959" t="s">
        <v>35</v>
      </c>
      <c r="K959" s="8" t="s">
        <v>36</v>
      </c>
      <c r="L959" s="11">
        <f t="shared" si="72"/>
        <v>0.30507448004496907</v>
      </c>
      <c r="M959" s="16">
        <f t="shared" si="73"/>
        <v>0</v>
      </c>
      <c r="N959" s="16">
        <f t="shared" si="74"/>
        <v>0</v>
      </c>
      <c r="O959" s="7" t="str">
        <f t="shared" si="70"/>
        <v>Jan</v>
      </c>
      <c r="P959" t="str">
        <f t="shared" si="71"/>
        <v>2024</v>
      </c>
    </row>
    <row r="960" spans="1:16" x14ac:dyDescent="0.3">
      <c r="A960" t="s">
        <v>992</v>
      </c>
      <c r="B960" s="6">
        <v>45496</v>
      </c>
      <c r="C960" t="s">
        <v>2256</v>
      </c>
      <c r="D960" t="s">
        <v>2268</v>
      </c>
      <c r="E960" t="s">
        <v>14</v>
      </c>
      <c r="F960" t="s">
        <v>38</v>
      </c>
      <c r="G960">
        <v>47553</v>
      </c>
      <c r="H960">
        <v>2744.05</v>
      </c>
      <c r="I960">
        <v>10</v>
      </c>
      <c r="J960" t="s">
        <v>10</v>
      </c>
      <c r="K960" s="8" t="s">
        <v>17</v>
      </c>
      <c r="L960" s="11">
        <f t="shared" si="72"/>
        <v>5.7705086955607429E-2</v>
      </c>
      <c r="M960" s="16">
        <f t="shared" si="73"/>
        <v>47553</v>
      </c>
      <c r="N960" s="16">
        <f t="shared" si="74"/>
        <v>0</v>
      </c>
      <c r="O960" s="7" t="str">
        <f t="shared" si="70"/>
        <v>Jul</v>
      </c>
      <c r="P960" t="str">
        <f t="shared" si="71"/>
        <v>2024</v>
      </c>
    </row>
    <row r="961" spans="1:16" x14ac:dyDescent="0.3">
      <c r="A961" t="s">
        <v>993</v>
      </c>
      <c r="B961" s="6">
        <v>45284</v>
      </c>
      <c r="C961" t="s">
        <v>2259</v>
      </c>
      <c r="D961" t="s">
        <v>2266</v>
      </c>
      <c r="E961" t="s">
        <v>8</v>
      </c>
      <c r="F961" t="s">
        <v>29</v>
      </c>
      <c r="G961">
        <v>24762</v>
      </c>
      <c r="H961">
        <v>2226.12</v>
      </c>
      <c r="I961">
        <v>2</v>
      </c>
      <c r="J961" t="s">
        <v>10</v>
      </c>
      <c r="K961" s="8" t="s">
        <v>17</v>
      </c>
      <c r="L961" s="11">
        <f t="shared" si="72"/>
        <v>8.9900654228252969E-2</v>
      </c>
      <c r="M961" s="16">
        <f t="shared" si="73"/>
        <v>0</v>
      </c>
      <c r="N961" s="16">
        <f t="shared" si="74"/>
        <v>0</v>
      </c>
      <c r="O961" s="7" t="str">
        <f t="shared" si="70"/>
        <v>Dec</v>
      </c>
      <c r="P961" t="str">
        <f t="shared" si="71"/>
        <v>2023</v>
      </c>
    </row>
    <row r="962" spans="1:16" x14ac:dyDescent="0.3">
      <c r="A962" t="s">
        <v>994</v>
      </c>
      <c r="B962" s="6">
        <v>44981</v>
      </c>
      <c r="C962" t="s">
        <v>2258</v>
      </c>
      <c r="D962" t="s">
        <v>2271</v>
      </c>
      <c r="E962" t="s">
        <v>14</v>
      </c>
      <c r="F962" t="s">
        <v>38</v>
      </c>
      <c r="G962">
        <v>38196</v>
      </c>
      <c r="H962">
        <v>-2272.77</v>
      </c>
      <c r="I962">
        <v>5</v>
      </c>
      <c r="J962" t="s">
        <v>10</v>
      </c>
      <c r="K962" s="8" t="s">
        <v>17</v>
      </c>
      <c r="L962" s="11">
        <f t="shared" si="72"/>
        <v>-5.9502827521206406E-2</v>
      </c>
      <c r="M962" s="16">
        <f t="shared" si="73"/>
        <v>38196</v>
      </c>
      <c r="N962" s="16">
        <f t="shared" si="74"/>
        <v>1</v>
      </c>
      <c r="O962" s="7" t="str">
        <f t="shared" ref="O962:O1025" si="75">TEXT(B962,"MMM")</f>
        <v>Feb</v>
      </c>
      <c r="P962" t="str">
        <f t="shared" ref="P962:P1025" si="76">TEXT(B962,"YYYY")</f>
        <v>2023</v>
      </c>
    </row>
    <row r="963" spans="1:16" x14ac:dyDescent="0.3">
      <c r="A963" t="s">
        <v>995</v>
      </c>
      <c r="B963" s="6">
        <v>45028</v>
      </c>
      <c r="C963" t="s">
        <v>2255</v>
      </c>
      <c r="D963" t="s">
        <v>2263</v>
      </c>
      <c r="E963" t="s">
        <v>8</v>
      </c>
      <c r="F963" t="s">
        <v>9</v>
      </c>
      <c r="G963">
        <v>33645</v>
      </c>
      <c r="H963">
        <v>71.010000000000005</v>
      </c>
      <c r="I963">
        <v>3</v>
      </c>
      <c r="J963" t="s">
        <v>35</v>
      </c>
      <c r="K963" s="8" t="s">
        <v>17</v>
      </c>
      <c r="L963" s="11">
        <f t="shared" ref="L963:L1026" si="77">H963/G963</f>
        <v>2.1105662059741417E-3</v>
      </c>
      <c r="M963" s="16">
        <f t="shared" ref="M963:M1026" si="78">IF(E963="Clothing",G963,0)</f>
        <v>0</v>
      </c>
      <c r="N963" s="16">
        <f t="shared" ref="N963:N1026" si="79">IF(H963&lt;0,1,0)</f>
        <v>0</v>
      </c>
      <c r="O963" s="7" t="str">
        <f t="shared" si="75"/>
        <v>Apr</v>
      </c>
      <c r="P963" t="str">
        <f t="shared" si="76"/>
        <v>2023</v>
      </c>
    </row>
    <row r="964" spans="1:16" x14ac:dyDescent="0.3">
      <c r="A964" t="s">
        <v>996</v>
      </c>
      <c r="B964" s="6">
        <v>45064</v>
      </c>
      <c r="C964" t="s">
        <v>2257</v>
      </c>
      <c r="D964" t="s">
        <v>2264</v>
      </c>
      <c r="E964" t="s">
        <v>8</v>
      </c>
      <c r="F964" t="s">
        <v>29</v>
      </c>
      <c r="G964">
        <v>18265</v>
      </c>
      <c r="H964">
        <v>-2422.44</v>
      </c>
      <c r="I964">
        <v>2</v>
      </c>
      <c r="J964" t="s">
        <v>10</v>
      </c>
      <c r="K964" s="8" t="s">
        <v>27</v>
      </c>
      <c r="L964" s="11">
        <f t="shared" si="77"/>
        <v>-0.13262742950999179</v>
      </c>
      <c r="M964" s="16">
        <f t="shared" si="78"/>
        <v>0</v>
      </c>
      <c r="N964" s="16">
        <f t="shared" si="79"/>
        <v>1</v>
      </c>
      <c r="O964" s="7" t="str">
        <f t="shared" si="75"/>
        <v>May</v>
      </c>
      <c r="P964" t="str">
        <f t="shared" si="76"/>
        <v>2023</v>
      </c>
    </row>
    <row r="965" spans="1:16" x14ac:dyDescent="0.3">
      <c r="A965" t="s">
        <v>997</v>
      </c>
      <c r="B965" s="6">
        <v>45460</v>
      </c>
      <c r="C965" t="s">
        <v>2256</v>
      </c>
      <c r="D965" t="s">
        <v>2269</v>
      </c>
      <c r="E965" t="s">
        <v>8</v>
      </c>
      <c r="F965" t="s">
        <v>9</v>
      </c>
      <c r="G965">
        <v>30108</v>
      </c>
      <c r="H965">
        <v>6787.5</v>
      </c>
      <c r="I965">
        <v>7</v>
      </c>
      <c r="J965" t="s">
        <v>10</v>
      </c>
      <c r="K965" s="8" t="s">
        <v>27</v>
      </c>
      <c r="L965" s="11">
        <f t="shared" si="77"/>
        <v>0.225438421681945</v>
      </c>
      <c r="M965" s="16">
        <f t="shared" si="78"/>
        <v>0</v>
      </c>
      <c r="N965" s="16">
        <f t="shared" si="79"/>
        <v>0</v>
      </c>
      <c r="O965" s="7" t="str">
        <f t="shared" si="75"/>
        <v>Jun</v>
      </c>
      <c r="P965" t="str">
        <f t="shared" si="76"/>
        <v>2024</v>
      </c>
    </row>
    <row r="966" spans="1:16" x14ac:dyDescent="0.3">
      <c r="A966" t="s">
        <v>998</v>
      </c>
      <c r="B966" s="6">
        <v>45366</v>
      </c>
      <c r="C966" t="s">
        <v>2259</v>
      </c>
      <c r="D966" t="s">
        <v>2267</v>
      </c>
      <c r="E966" t="s">
        <v>25</v>
      </c>
      <c r="F966" t="s">
        <v>26</v>
      </c>
      <c r="G966">
        <v>15732</v>
      </c>
      <c r="H966">
        <v>1872.18</v>
      </c>
      <c r="I966">
        <v>4</v>
      </c>
      <c r="J966" t="s">
        <v>35</v>
      </c>
      <c r="K966" s="8" t="s">
        <v>36</v>
      </c>
      <c r="L966" s="11">
        <f t="shared" si="77"/>
        <v>0.11900457665903891</v>
      </c>
      <c r="M966" s="16">
        <f t="shared" si="78"/>
        <v>0</v>
      </c>
      <c r="N966" s="16">
        <f t="shared" si="79"/>
        <v>0</v>
      </c>
      <c r="O966" s="7" t="str">
        <f t="shared" si="75"/>
        <v>Mar</v>
      </c>
      <c r="P966" t="str">
        <f t="shared" si="76"/>
        <v>2024</v>
      </c>
    </row>
    <row r="967" spans="1:16" x14ac:dyDescent="0.3">
      <c r="A967" t="s">
        <v>999</v>
      </c>
      <c r="B967" s="6">
        <v>45583</v>
      </c>
      <c r="C967" t="s">
        <v>2258</v>
      </c>
      <c r="D967" t="s">
        <v>2271</v>
      </c>
      <c r="E967" t="s">
        <v>25</v>
      </c>
      <c r="F967" t="s">
        <v>46</v>
      </c>
      <c r="G967">
        <v>48422</v>
      </c>
      <c r="H967">
        <v>-3067.22</v>
      </c>
      <c r="I967">
        <v>1</v>
      </c>
      <c r="J967" t="s">
        <v>16</v>
      </c>
      <c r="K967" s="8" t="s">
        <v>27</v>
      </c>
      <c r="L967" s="11">
        <f t="shared" si="77"/>
        <v>-6.3343521539795958E-2</v>
      </c>
      <c r="M967" s="16">
        <f t="shared" si="78"/>
        <v>0</v>
      </c>
      <c r="N967" s="16">
        <f t="shared" si="79"/>
        <v>1</v>
      </c>
      <c r="O967" s="7" t="str">
        <f t="shared" si="75"/>
        <v>Oct</v>
      </c>
      <c r="P967" t="str">
        <f t="shared" si="76"/>
        <v>2024</v>
      </c>
    </row>
    <row r="968" spans="1:16" x14ac:dyDescent="0.3">
      <c r="A968" t="s">
        <v>1000</v>
      </c>
      <c r="B968" s="6">
        <v>44984</v>
      </c>
      <c r="C968" t="s">
        <v>2257</v>
      </c>
      <c r="D968" t="s">
        <v>2265</v>
      </c>
      <c r="E968" t="s">
        <v>25</v>
      </c>
      <c r="F968" t="s">
        <v>53</v>
      </c>
      <c r="G968">
        <v>47193</v>
      </c>
      <c r="H968">
        <v>4176.5600000000004</v>
      </c>
      <c r="I968">
        <v>5</v>
      </c>
      <c r="J968" t="s">
        <v>10</v>
      </c>
      <c r="K968" s="8" t="s">
        <v>36</v>
      </c>
      <c r="L968" s="11">
        <f t="shared" si="77"/>
        <v>8.8499565613544384E-2</v>
      </c>
      <c r="M968" s="16">
        <f t="shared" si="78"/>
        <v>0</v>
      </c>
      <c r="N968" s="16">
        <f t="shared" si="79"/>
        <v>0</v>
      </c>
      <c r="O968" s="7" t="str">
        <f t="shared" si="75"/>
        <v>Feb</v>
      </c>
      <c r="P968" t="str">
        <f t="shared" si="76"/>
        <v>2023</v>
      </c>
    </row>
    <row r="969" spans="1:16" x14ac:dyDescent="0.3">
      <c r="A969" t="s">
        <v>1001</v>
      </c>
      <c r="B969" s="6">
        <v>45603</v>
      </c>
      <c r="C969" t="s">
        <v>2255</v>
      </c>
      <c r="D969" t="s">
        <v>2262</v>
      </c>
      <c r="E969" t="s">
        <v>19</v>
      </c>
      <c r="F969" t="s">
        <v>22</v>
      </c>
      <c r="G969">
        <v>18582</v>
      </c>
      <c r="H969">
        <v>-2402.1799999999998</v>
      </c>
      <c r="I969">
        <v>9</v>
      </c>
      <c r="J969" t="s">
        <v>10</v>
      </c>
      <c r="K969" s="8" t="s">
        <v>36</v>
      </c>
      <c r="L969" s="11">
        <f t="shared" si="77"/>
        <v>-0.1292745667850608</v>
      </c>
      <c r="M969" s="16">
        <f t="shared" si="78"/>
        <v>0</v>
      </c>
      <c r="N969" s="16">
        <f t="shared" si="79"/>
        <v>1</v>
      </c>
      <c r="O969" s="7" t="str">
        <f t="shared" si="75"/>
        <v>Nov</v>
      </c>
      <c r="P969" t="str">
        <f t="shared" si="76"/>
        <v>2024</v>
      </c>
    </row>
    <row r="970" spans="1:16" x14ac:dyDescent="0.3">
      <c r="A970" t="s">
        <v>1002</v>
      </c>
      <c r="B970" s="6">
        <v>45364</v>
      </c>
      <c r="C970" t="s">
        <v>2256</v>
      </c>
      <c r="D970" t="s">
        <v>2268</v>
      </c>
      <c r="E970" t="s">
        <v>25</v>
      </c>
      <c r="F970" t="s">
        <v>53</v>
      </c>
      <c r="G970">
        <v>32940</v>
      </c>
      <c r="H970">
        <v>-2291.08</v>
      </c>
      <c r="I970">
        <v>7</v>
      </c>
      <c r="J970" t="s">
        <v>10</v>
      </c>
      <c r="K970" s="8" t="s">
        <v>17</v>
      </c>
      <c r="L970" s="11">
        <f t="shared" si="77"/>
        <v>-6.9553126897389184E-2</v>
      </c>
      <c r="M970" s="16">
        <f t="shared" si="78"/>
        <v>0</v>
      </c>
      <c r="N970" s="16">
        <f t="shared" si="79"/>
        <v>1</v>
      </c>
      <c r="O970" s="7" t="str">
        <f t="shared" si="75"/>
        <v>Mar</v>
      </c>
      <c r="P970" t="str">
        <f t="shared" si="76"/>
        <v>2024</v>
      </c>
    </row>
    <row r="971" spans="1:16" x14ac:dyDescent="0.3">
      <c r="A971" t="s">
        <v>1003</v>
      </c>
      <c r="B971" s="6">
        <v>45069</v>
      </c>
      <c r="C971" t="s">
        <v>2255</v>
      </c>
      <c r="D971" t="s">
        <v>2262</v>
      </c>
      <c r="E971" t="s">
        <v>14</v>
      </c>
      <c r="F971" t="s">
        <v>15</v>
      </c>
      <c r="G971">
        <v>4062</v>
      </c>
      <c r="H971">
        <v>86.66</v>
      </c>
      <c r="I971">
        <v>5</v>
      </c>
      <c r="J971" t="s">
        <v>35</v>
      </c>
      <c r="K971" s="8" t="s">
        <v>36</v>
      </c>
      <c r="L971" s="11">
        <f t="shared" si="77"/>
        <v>2.1334318069916296E-2</v>
      </c>
      <c r="M971" s="16">
        <f t="shared" si="78"/>
        <v>4062</v>
      </c>
      <c r="N971" s="16">
        <f t="shared" si="79"/>
        <v>0</v>
      </c>
      <c r="O971" s="7" t="str">
        <f t="shared" si="75"/>
        <v>May</v>
      </c>
      <c r="P971" t="str">
        <f t="shared" si="76"/>
        <v>2023</v>
      </c>
    </row>
    <row r="972" spans="1:16" x14ac:dyDescent="0.3">
      <c r="A972" t="s">
        <v>1004</v>
      </c>
      <c r="B972" s="6">
        <v>45269</v>
      </c>
      <c r="C972" t="s">
        <v>2259</v>
      </c>
      <c r="D972" t="s">
        <v>2267</v>
      </c>
      <c r="E972" t="s">
        <v>14</v>
      </c>
      <c r="F972" t="s">
        <v>38</v>
      </c>
      <c r="G972">
        <v>47592</v>
      </c>
      <c r="H972">
        <v>-3350.35</v>
      </c>
      <c r="I972">
        <v>2</v>
      </c>
      <c r="J972" t="s">
        <v>35</v>
      </c>
      <c r="K972" s="8" t="s">
        <v>17</v>
      </c>
      <c r="L972" s="11">
        <f t="shared" si="77"/>
        <v>-7.0397335686670032E-2</v>
      </c>
      <c r="M972" s="16">
        <f t="shared" si="78"/>
        <v>47592</v>
      </c>
      <c r="N972" s="16">
        <f t="shared" si="79"/>
        <v>1</v>
      </c>
      <c r="O972" s="7" t="str">
        <f t="shared" si="75"/>
        <v>Dec</v>
      </c>
      <c r="P972" t="str">
        <f t="shared" si="76"/>
        <v>2023</v>
      </c>
    </row>
    <row r="973" spans="1:16" x14ac:dyDescent="0.3">
      <c r="A973" t="s">
        <v>1005</v>
      </c>
      <c r="B973" s="6">
        <v>45255</v>
      </c>
      <c r="C973" t="s">
        <v>2258</v>
      </c>
      <c r="D973" t="s">
        <v>2271</v>
      </c>
      <c r="E973" t="s">
        <v>8</v>
      </c>
      <c r="F973" t="s">
        <v>29</v>
      </c>
      <c r="G973">
        <v>39562</v>
      </c>
      <c r="H973">
        <v>1575.36</v>
      </c>
      <c r="I973">
        <v>2</v>
      </c>
      <c r="J973" t="s">
        <v>16</v>
      </c>
      <c r="K973" s="8" t="s">
        <v>36</v>
      </c>
      <c r="L973" s="11">
        <f t="shared" si="77"/>
        <v>3.9820029321065667E-2</v>
      </c>
      <c r="M973" s="16">
        <f t="shared" si="78"/>
        <v>0</v>
      </c>
      <c r="N973" s="16">
        <f t="shared" si="79"/>
        <v>0</v>
      </c>
      <c r="O973" s="7" t="str">
        <f t="shared" si="75"/>
        <v>Nov</v>
      </c>
      <c r="P973" t="str">
        <f t="shared" si="76"/>
        <v>2023</v>
      </c>
    </row>
    <row r="974" spans="1:16" x14ac:dyDescent="0.3">
      <c r="A974" t="s">
        <v>1006</v>
      </c>
      <c r="B974" s="6">
        <v>45317</v>
      </c>
      <c r="C974" t="s">
        <v>2256</v>
      </c>
      <c r="D974" t="s">
        <v>2269</v>
      </c>
      <c r="E974" t="s">
        <v>14</v>
      </c>
      <c r="F974" t="s">
        <v>15</v>
      </c>
      <c r="G974">
        <v>44107</v>
      </c>
      <c r="H974">
        <v>9864.1</v>
      </c>
      <c r="I974">
        <v>5</v>
      </c>
      <c r="J974" t="s">
        <v>16</v>
      </c>
      <c r="K974" s="8" t="s">
        <v>27</v>
      </c>
      <c r="L974" s="11">
        <f t="shared" si="77"/>
        <v>0.22364023851089396</v>
      </c>
      <c r="M974" s="16">
        <f t="shared" si="78"/>
        <v>44107</v>
      </c>
      <c r="N974" s="16">
        <f t="shared" si="79"/>
        <v>0</v>
      </c>
      <c r="O974" s="7" t="str">
        <f t="shared" si="75"/>
        <v>Jan</v>
      </c>
      <c r="P974" t="str">
        <f t="shared" si="76"/>
        <v>2024</v>
      </c>
    </row>
    <row r="975" spans="1:16" x14ac:dyDescent="0.3">
      <c r="A975" t="s">
        <v>1007</v>
      </c>
      <c r="B975" s="6">
        <v>45310</v>
      </c>
      <c r="C975" t="s">
        <v>2257</v>
      </c>
      <c r="D975" t="s">
        <v>2265</v>
      </c>
      <c r="E975" t="s">
        <v>19</v>
      </c>
      <c r="F975" t="s">
        <v>20</v>
      </c>
      <c r="G975">
        <v>41070</v>
      </c>
      <c r="H975">
        <v>11664.51</v>
      </c>
      <c r="I975">
        <v>3</v>
      </c>
      <c r="J975" t="s">
        <v>10</v>
      </c>
      <c r="K975" s="8" t="s">
        <v>17</v>
      </c>
      <c r="L975" s="11">
        <f t="shared" si="77"/>
        <v>0.28401533966398834</v>
      </c>
      <c r="M975" s="16">
        <f t="shared" si="78"/>
        <v>0</v>
      </c>
      <c r="N975" s="16">
        <f t="shared" si="79"/>
        <v>0</v>
      </c>
      <c r="O975" s="7" t="str">
        <f t="shared" si="75"/>
        <v>Jan</v>
      </c>
      <c r="P975" t="str">
        <f t="shared" si="76"/>
        <v>2024</v>
      </c>
    </row>
    <row r="976" spans="1:16" x14ac:dyDescent="0.3">
      <c r="A976" t="s">
        <v>1008</v>
      </c>
      <c r="B976" s="6">
        <v>44953</v>
      </c>
      <c r="C976" t="s">
        <v>2258</v>
      </c>
      <c r="D976" t="s">
        <v>2271</v>
      </c>
      <c r="E976" t="s">
        <v>19</v>
      </c>
      <c r="F976" t="s">
        <v>34</v>
      </c>
      <c r="G976">
        <v>46384</v>
      </c>
      <c r="H976">
        <v>9818.83</v>
      </c>
      <c r="I976">
        <v>4</v>
      </c>
      <c r="J976" t="s">
        <v>35</v>
      </c>
      <c r="K976" s="8" t="s">
        <v>36</v>
      </c>
      <c r="L976" s="11">
        <f t="shared" si="77"/>
        <v>0.21168571058985858</v>
      </c>
      <c r="M976" s="16">
        <f t="shared" si="78"/>
        <v>0</v>
      </c>
      <c r="N976" s="16">
        <f t="shared" si="79"/>
        <v>0</v>
      </c>
      <c r="O976" s="7" t="str">
        <f t="shared" si="75"/>
        <v>Jan</v>
      </c>
      <c r="P976" t="str">
        <f t="shared" si="76"/>
        <v>2023</v>
      </c>
    </row>
    <row r="977" spans="1:16" x14ac:dyDescent="0.3">
      <c r="A977" t="s">
        <v>1009</v>
      </c>
      <c r="B977" s="6">
        <v>45388</v>
      </c>
      <c r="C977" t="s">
        <v>2256</v>
      </c>
      <c r="D977" t="s">
        <v>2269</v>
      </c>
      <c r="E977" t="s">
        <v>14</v>
      </c>
      <c r="F977" t="s">
        <v>15</v>
      </c>
      <c r="G977">
        <v>18357</v>
      </c>
      <c r="H977">
        <v>4608.25</v>
      </c>
      <c r="I977">
        <v>2</v>
      </c>
      <c r="J977" t="s">
        <v>10</v>
      </c>
      <c r="K977" s="8" t="s">
        <v>36</v>
      </c>
      <c r="L977" s="11">
        <f t="shared" si="77"/>
        <v>0.25103502750994172</v>
      </c>
      <c r="M977" s="16">
        <f t="shared" si="78"/>
        <v>18357</v>
      </c>
      <c r="N977" s="16">
        <f t="shared" si="79"/>
        <v>0</v>
      </c>
      <c r="O977" s="7" t="str">
        <f t="shared" si="75"/>
        <v>Apr</v>
      </c>
      <c r="P977" t="str">
        <f t="shared" si="76"/>
        <v>2024</v>
      </c>
    </row>
    <row r="978" spans="1:16" x14ac:dyDescent="0.3">
      <c r="A978" t="s">
        <v>1010</v>
      </c>
      <c r="B978" s="6">
        <v>45221</v>
      </c>
      <c r="C978" t="s">
        <v>2256</v>
      </c>
      <c r="D978" t="s">
        <v>2268</v>
      </c>
      <c r="E978" t="s">
        <v>19</v>
      </c>
      <c r="F978" t="s">
        <v>34</v>
      </c>
      <c r="G978">
        <v>3150</v>
      </c>
      <c r="H978">
        <v>661.03</v>
      </c>
      <c r="I978">
        <v>9</v>
      </c>
      <c r="J978" t="s">
        <v>10</v>
      </c>
      <c r="K978" s="8" t="s">
        <v>36</v>
      </c>
      <c r="L978" s="11">
        <f t="shared" si="77"/>
        <v>0.20985079365079365</v>
      </c>
      <c r="M978" s="16">
        <f t="shared" si="78"/>
        <v>0</v>
      </c>
      <c r="N978" s="16">
        <f t="shared" si="79"/>
        <v>0</v>
      </c>
      <c r="O978" s="7" t="str">
        <f t="shared" si="75"/>
        <v>Oct</v>
      </c>
      <c r="P978" t="str">
        <f t="shared" si="76"/>
        <v>2023</v>
      </c>
    </row>
    <row r="979" spans="1:16" x14ac:dyDescent="0.3">
      <c r="A979" t="s">
        <v>1011</v>
      </c>
      <c r="B979" s="6">
        <v>45488</v>
      </c>
      <c r="C979" t="s">
        <v>2257</v>
      </c>
      <c r="D979" t="s">
        <v>2265</v>
      </c>
      <c r="E979" t="s">
        <v>25</v>
      </c>
      <c r="F979" t="s">
        <v>53</v>
      </c>
      <c r="G979">
        <v>28541</v>
      </c>
      <c r="H979">
        <v>-4307.8</v>
      </c>
      <c r="I979">
        <v>8</v>
      </c>
      <c r="J979" t="s">
        <v>35</v>
      </c>
      <c r="K979" s="8" t="s">
        <v>27</v>
      </c>
      <c r="L979" s="11">
        <f t="shared" si="77"/>
        <v>-0.15093374443782628</v>
      </c>
      <c r="M979" s="16">
        <f t="shared" si="78"/>
        <v>0</v>
      </c>
      <c r="N979" s="16">
        <f t="shared" si="79"/>
        <v>1</v>
      </c>
      <c r="O979" s="7" t="str">
        <f t="shared" si="75"/>
        <v>Jul</v>
      </c>
      <c r="P979" t="str">
        <f t="shared" si="76"/>
        <v>2024</v>
      </c>
    </row>
    <row r="980" spans="1:16" x14ac:dyDescent="0.3">
      <c r="A980" t="s">
        <v>1012</v>
      </c>
      <c r="B980" s="6">
        <v>45248</v>
      </c>
      <c r="C980" t="s">
        <v>2258</v>
      </c>
      <c r="D980" t="s">
        <v>2270</v>
      </c>
      <c r="E980" t="s">
        <v>14</v>
      </c>
      <c r="F980" t="s">
        <v>51</v>
      </c>
      <c r="G980">
        <v>14359</v>
      </c>
      <c r="H980">
        <v>-164.64</v>
      </c>
      <c r="I980">
        <v>10</v>
      </c>
      <c r="J980" t="s">
        <v>16</v>
      </c>
      <c r="K980" s="8" t="s">
        <v>11</v>
      </c>
      <c r="L980" s="11">
        <f t="shared" si="77"/>
        <v>-1.1465979525036562E-2</v>
      </c>
      <c r="M980" s="16">
        <f t="shared" si="78"/>
        <v>14359</v>
      </c>
      <c r="N980" s="16">
        <f t="shared" si="79"/>
        <v>1</v>
      </c>
      <c r="O980" s="7" t="str">
        <f t="shared" si="75"/>
        <v>Nov</v>
      </c>
      <c r="P980" t="str">
        <f t="shared" si="76"/>
        <v>2023</v>
      </c>
    </row>
    <row r="981" spans="1:16" x14ac:dyDescent="0.3">
      <c r="A981" t="s">
        <v>1013</v>
      </c>
      <c r="B981" s="6">
        <v>45305</v>
      </c>
      <c r="C981" t="s">
        <v>2257</v>
      </c>
      <c r="D981" t="s">
        <v>2264</v>
      </c>
      <c r="E981" t="s">
        <v>19</v>
      </c>
      <c r="F981" t="s">
        <v>20</v>
      </c>
      <c r="G981">
        <v>23022</v>
      </c>
      <c r="H981">
        <v>-1008.02</v>
      </c>
      <c r="I981">
        <v>8</v>
      </c>
      <c r="J981" t="s">
        <v>16</v>
      </c>
      <c r="K981" s="8" t="s">
        <v>27</v>
      </c>
      <c r="L981" s="11">
        <f t="shared" si="77"/>
        <v>-4.378507514551299E-2</v>
      </c>
      <c r="M981" s="16">
        <f t="shared" si="78"/>
        <v>0</v>
      </c>
      <c r="N981" s="16">
        <f t="shared" si="79"/>
        <v>1</v>
      </c>
      <c r="O981" s="7" t="str">
        <f t="shared" si="75"/>
        <v>Jan</v>
      </c>
      <c r="P981" t="str">
        <f t="shared" si="76"/>
        <v>2024</v>
      </c>
    </row>
    <row r="982" spans="1:16" x14ac:dyDescent="0.3">
      <c r="A982" t="s">
        <v>1014</v>
      </c>
      <c r="B982" s="6">
        <v>45531</v>
      </c>
      <c r="C982" t="s">
        <v>2256</v>
      </c>
      <c r="D982" t="s">
        <v>2268</v>
      </c>
      <c r="E982" t="s">
        <v>14</v>
      </c>
      <c r="F982" t="s">
        <v>51</v>
      </c>
      <c r="G982">
        <v>829</v>
      </c>
      <c r="H982">
        <v>255.72</v>
      </c>
      <c r="I982">
        <v>5</v>
      </c>
      <c r="J982" t="s">
        <v>16</v>
      </c>
      <c r="K982" s="8" t="s">
        <v>17</v>
      </c>
      <c r="L982" s="11">
        <f t="shared" si="77"/>
        <v>0.30846803377563331</v>
      </c>
      <c r="M982" s="16">
        <f t="shared" si="78"/>
        <v>829</v>
      </c>
      <c r="N982" s="16">
        <f t="shared" si="79"/>
        <v>0</v>
      </c>
      <c r="O982" s="7" t="str">
        <f t="shared" si="75"/>
        <v>Aug</v>
      </c>
      <c r="P982" t="str">
        <f t="shared" si="76"/>
        <v>2024</v>
      </c>
    </row>
    <row r="983" spans="1:16" x14ac:dyDescent="0.3">
      <c r="A983" t="s">
        <v>1015</v>
      </c>
      <c r="B983" s="6">
        <v>44992</v>
      </c>
      <c r="C983" t="s">
        <v>2256</v>
      </c>
      <c r="D983" t="s">
        <v>2269</v>
      </c>
      <c r="E983" t="s">
        <v>25</v>
      </c>
      <c r="F983" t="s">
        <v>46</v>
      </c>
      <c r="G983">
        <v>15053</v>
      </c>
      <c r="H983">
        <v>-2335.77</v>
      </c>
      <c r="I983">
        <v>10</v>
      </c>
      <c r="J983" t="s">
        <v>35</v>
      </c>
      <c r="K983" s="8" t="s">
        <v>17</v>
      </c>
      <c r="L983" s="11">
        <f t="shared" si="77"/>
        <v>-0.15516973360791869</v>
      </c>
      <c r="M983" s="16">
        <f t="shared" si="78"/>
        <v>0</v>
      </c>
      <c r="N983" s="16">
        <f t="shared" si="79"/>
        <v>1</v>
      </c>
      <c r="O983" s="7" t="str">
        <f t="shared" si="75"/>
        <v>Mar</v>
      </c>
      <c r="P983" t="str">
        <f t="shared" si="76"/>
        <v>2023</v>
      </c>
    </row>
    <row r="984" spans="1:16" x14ac:dyDescent="0.3">
      <c r="A984" t="s">
        <v>1016</v>
      </c>
      <c r="B984" s="6">
        <v>45219</v>
      </c>
      <c r="C984" t="s">
        <v>2259</v>
      </c>
      <c r="D984" t="s">
        <v>2267</v>
      </c>
      <c r="E984" t="s">
        <v>19</v>
      </c>
      <c r="F984" t="s">
        <v>20</v>
      </c>
      <c r="G984">
        <v>28651</v>
      </c>
      <c r="H984">
        <v>8653.4</v>
      </c>
      <c r="I984">
        <v>2</v>
      </c>
      <c r="J984" t="s">
        <v>16</v>
      </c>
      <c r="K984" s="8" t="s">
        <v>27</v>
      </c>
      <c r="L984" s="11">
        <f t="shared" si="77"/>
        <v>0.30202785243097968</v>
      </c>
      <c r="M984" s="16">
        <f t="shared" si="78"/>
        <v>0</v>
      </c>
      <c r="N984" s="16">
        <f t="shared" si="79"/>
        <v>0</v>
      </c>
      <c r="O984" s="7" t="str">
        <f t="shared" si="75"/>
        <v>Oct</v>
      </c>
      <c r="P984" t="str">
        <f t="shared" si="76"/>
        <v>2023</v>
      </c>
    </row>
    <row r="985" spans="1:16" x14ac:dyDescent="0.3">
      <c r="A985" t="s">
        <v>1017</v>
      </c>
      <c r="B985" s="6">
        <v>45260</v>
      </c>
      <c r="C985" t="s">
        <v>2256</v>
      </c>
      <c r="D985" t="s">
        <v>2268</v>
      </c>
      <c r="E985" t="s">
        <v>19</v>
      </c>
      <c r="F985" t="s">
        <v>20</v>
      </c>
      <c r="G985">
        <v>17601</v>
      </c>
      <c r="H985">
        <v>-1546.19</v>
      </c>
      <c r="I985">
        <v>3</v>
      </c>
      <c r="J985" t="s">
        <v>10</v>
      </c>
      <c r="K985" s="8" t="s">
        <v>11</v>
      </c>
      <c r="L985" s="11">
        <f t="shared" si="77"/>
        <v>-8.7846713254928696E-2</v>
      </c>
      <c r="M985" s="16">
        <f t="shared" si="78"/>
        <v>0</v>
      </c>
      <c r="N985" s="16">
        <f t="shared" si="79"/>
        <v>1</v>
      </c>
      <c r="O985" s="7" t="str">
        <f t="shared" si="75"/>
        <v>Nov</v>
      </c>
      <c r="P985" t="str">
        <f t="shared" si="76"/>
        <v>2023</v>
      </c>
    </row>
    <row r="986" spans="1:16" x14ac:dyDescent="0.3">
      <c r="A986" t="s">
        <v>1018</v>
      </c>
      <c r="B986" s="6">
        <v>45590</v>
      </c>
      <c r="C986" t="s">
        <v>2255</v>
      </c>
      <c r="D986" t="s">
        <v>2263</v>
      </c>
      <c r="E986" t="s">
        <v>14</v>
      </c>
      <c r="F986" t="s">
        <v>38</v>
      </c>
      <c r="G986">
        <v>41214</v>
      </c>
      <c r="H986">
        <v>-6269.76</v>
      </c>
      <c r="I986">
        <v>7</v>
      </c>
      <c r="J986" t="s">
        <v>16</v>
      </c>
      <c r="K986" s="8" t="s">
        <v>17</v>
      </c>
      <c r="L986" s="11">
        <f t="shared" si="77"/>
        <v>-0.15212694715387975</v>
      </c>
      <c r="M986" s="16">
        <f t="shared" si="78"/>
        <v>41214</v>
      </c>
      <c r="N986" s="16">
        <f t="shared" si="79"/>
        <v>1</v>
      </c>
      <c r="O986" s="7" t="str">
        <f t="shared" si="75"/>
        <v>Oct</v>
      </c>
      <c r="P986" t="str">
        <f t="shared" si="76"/>
        <v>2024</v>
      </c>
    </row>
    <row r="987" spans="1:16" x14ac:dyDescent="0.3">
      <c r="A987" t="s">
        <v>1019</v>
      </c>
      <c r="B987" s="6">
        <v>45304</v>
      </c>
      <c r="C987" t="s">
        <v>2255</v>
      </c>
      <c r="D987" t="s">
        <v>2263</v>
      </c>
      <c r="E987" t="s">
        <v>8</v>
      </c>
      <c r="F987" t="s">
        <v>31</v>
      </c>
      <c r="G987">
        <v>17849</v>
      </c>
      <c r="H987">
        <v>-1655.91</v>
      </c>
      <c r="I987">
        <v>3</v>
      </c>
      <c r="J987" t="s">
        <v>10</v>
      </c>
      <c r="K987" s="8" t="s">
        <v>36</v>
      </c>
      <c r="L987" s="11">
        <f t="shared" si="77"/>
        <v>-9.277326460866156E-2</v>
      </c>
      <c r="M987" s="16">
        <f t="shared" si="78"/>
        <v>0</v>
      </c>
      <c r="N987" s="16">
        <f t="shared" si="79"/>
        <v>1</v>
      </c>
      <c r="O987" s="7" t="str">
        <f t="shared" si="75"/>
        <v>Jan</v>
      </c>
      <c r="P987" t="str">
        <f t="shared" si="76"/>
        <v>2024</v>
      </c>
    </row>
    <row r="988" spans="1:16" x14ac:dyDescent="0.3">
      <c r="A988" t="s">
        <v>1020</v>
      </c>
      <c r="B988" s="6">
        <v>45608</v>
      </c>
      <c r="C988" t="s">
        <v>2256</v>
      </c>
      <c r="D988" t="s">
        <v>2268</v>
      </c>
      <c r="E988" t="s">
        <v>14</v>
      </c>
      <c r="F988" t="s">
        <v>15</v>
      </c>
      <c r="G988">
        <v>21942</v>
      </c>
      <c r="H988">
        <v>1561.56</v>
      </c>
      <c r="I988">
        <v>5</v>
      </c>
      <c r="J988" t="s">
        <v>16</v>
      </c>
      <c r="K988" s="8" t="s">
        <v>27</v>
      </c>
      <c r="L988" s="11">
        <f t="shared" si="77"/>
        <v>7.1167623735302152E-2</v>
      </c>
      <c r="M988" s="16">
        <f t="shared" si="78"/>
        <v>21942</v>
      </c>
      <c r="N988" s="16">
        <f t="shared" si="79"/>
        <v>0</v>
      </c>
      <c r="O988" s="7" t="str">
        <f t="shared" si="75"/>
        <v>Nov</v>
      </c>
      <c r="P988" t="str">
        <f t="shared" si="76"/>
        <v>2024</v>
      </c>
    </row>
    <row r="989" spans="1:16" x14ac:dyDescent="0.3">
      <c r="A989" t="s">
        <v>1021</v>
      </c>
      <c r="B989" s="6">
        <v>45145</v>
      </c>
      <c r="C989" t="s">
        <v>2256</v>
      </c>
      <c r="D989" t="s">
        <v>2268</v>
      </c>
      <c r="E989" t="s">
        <v>19</v>
      </c>
      <c r="F989" t="s">
        <v>22</v>
      </c>
      <c r="G989">
        <v>32178</v>
      </c>
      <c r="H989">
        <v>5714.28</v>
      </c>
      <c r="I989">
        <v>3</v>
      </c>
      <c r="J989" t="s">
        <v>10</v>
      </c>
      <c r="K989" s="8" t="s">
        <v>27</v>
      </c>
      <c r="L989" s="11">
        <f t="shared" si="77"/>
        <v>0.17758344210330038</v>
      </c>
      <c r="M989" s="16">
        <f t="shared" si="78"/>
        <v>0</v>
      </c>
      <c r="N989" s="16">
        <f t="shared" si="79"/>
        <v>0</v>
      </c>
      <c r="O989" s="7" t="str">
        <f t="shared" si="75"/>
        <v>Aug</v>
      </c>
      <c r="P989" t="str">
        <f t="shared" si="76"/>
        <v>2023</v>
      </c>
    </row>
    <row r="990" spans="1:16" x14ac:dyDescent="0.3">
      <c r="A990" t="s">
        <v>1022</v>
      </c>
      <c r="B990" s="6">
        <v>44986</v>
      </c>
      <c r="C990" t="s">
        <v>2258</v>
      </c>
      <c r="D990" t="s">
        <v>2271</v>
      </c>
      <c r="E990" t="s">
        <v>8</v>
      </c>
      <c r="F990" t="s">
        <v>31</v>
      </c>
      <c r="G990">
        <v>45223</v>
      </c>
      <c r="H990">
        <v>15730.47</v>
      </c>
      <c r="I990">
        <v>10</v>
      </c>
      <c r="J990" t="s">
        <v>10</v>
      </c>
      <c r="K990" s="8" t="s">
        <v>36</v>
      </c>
      <c r="L990" s="11">
        <f t="shared" si="77"/>
        <v>0.34784224841341793</v>
      </c>
      <c r="M990" s="16">
        <f t="shared" si="78"/>
        <v>0</v>
      </c>
      <c r="N990" s="16">
        <f t="shared" si="79"/>
        <v>0</v>
      </c>
      <c r="O990" s="7" t="str">
        <f t="shared" si="75"/>
        <v>Mar</v>
      </c>
      <c r="P990" t="str">
        <f t="shared" si="76"/>
        <v>2023</v>
      </c>
    </row>
    <row r="991" spans="1:16" x14ac:dyDescent="0.3">
      <c r="A991" t="s">
        <v>1023</v>
      </c>
      <c r="B991" s="6">
        <v>45375</v>
      </c>
      <c r="C991" t="s">
        <v>2259</v>
      </c>
      <c r="D991" t="s">
        <v>2267</v>
      </c>
      <c r="E991" t="s">
        <v>14</v>
      </c>
      <c r="F991" t="s">
        <v>15</v>
      </c>
      <c r="G991">
        <v>10248</v>
      </c>
      <c r="H991">
        <v>-99.34</v>
      </c>
      <c r="I991">
        <v>7</v>
      </c>
      <c r="J991" t="s">
        <v>16</v>
      </c>
      <c r="K991" s="8" t="s">
        <v>17</v>
      </c>
      <c r="L991" s="11">
        <f t="shared" si="77"/>
        <v>-9.6935987509758001E-3</v>
      </c>
      <c r="M991" s="16">
        <f t="shared" si="78"/>
        <v>10248</v>
      </c>
      <c r="N991" s="16">
        <f t="shared" si="79"/>
        <v>1</v>
      </c>
      <c r="O991" s="7" t="str">
        <f t="shared" si="75"/>
        <v>Mar</v>
      </c>
      <c r="P991" t="str">
        <f t="shared" si="76"/>
        <v>2024</v>
      </c>
    </row>
    <row r="992" spans="1:16" x14ac:dyDescent="0.3">
      <c r="A992" t="s">
        <v>1024</v>
      </c>
      <c r="B992" s="6">
        <v>45301</v>
      </c>
      <c r="C992" t="s">
        <v>2258</v>
      </c>
      <c r="D992" t="s">
        <v>2271</v>
      </c>
      <c r="E992" t="s">
        <v>8</v>
      </c>
      <c r="F992" t="s">
        <v>9</v>
      </c>
      <c r="G992">
        <v>43953</v>
      </c>
      <c r="H992">
        <v>3876.3</v>
      </c>
      <c r="I992">
        <v>2</v>
      </c>
      <c r="J992" t="s">
        <v>35</v>
      </c>
      <c r="K992" s="8" t="s">
        <v>11</v>
      </c>
      <c r="L992" s="11">
        <f t="shared" si="77"/>
        <v>8.8191932291311184E-2</v>
      </c>
      <c r="M992" s="16">
        <f t="shared" si="78"/>
        <v>0</v>
      </c>
      <c r="N992" s="16">
        <f t="shared" si="79"/>
        <v>0</v>
      </c>
      <c r="O992" s="7" t="str">
        <f t="shared" si="75"/>
        <v>Jan</v>
      </c>
      <c r="P992" t="str">
        <f t="shared" si="76"/>
        <v>2024</v>
      </c>
    </row>
    <row r="993" spans="1:16" x14ac:dyDescent="0.3">
      <c r="A993" t="s">
        <v>1025</v>
      </c>
      <c r="B993" s="6">
        <v>45489</v>
      </c>
      <c r="C993" t="s">
        <v>2255</v>
      </c>
      <c r="D993" t="s">
        <v>2262</v>
      </c>
      <c r="E993" t="s">
        <v>25</v>
      </c>
      <c r="F993" t="s">
        <v>46</v>
      </c>
      <c r="G993">
        <v>44816</v>
      </c>
      <c r="H993">
        <v>-4077.54</v>
      </c>
      <c r="I993">
        <v>5</v>
      </c>
      <c r="J993" t="s">
        <v>35</v>
      </c>
      <c r="K993" s="8" t="s">
        <v>27</v>
      </c>
      <c r="L993" s="11">
        <f t="shared" si="77"/>
        <v>-9.0984023563013203E-2</v>
      </c>
      <c r="M993" s="16">
        <f t="shared" si="78"/>
        <v>0</v>
      </c>
      <c r="N993" s="16">
        <f t="shared" si="79"/>
        <v>1</v>
      </c>
      <c r="O993" s="7" t="str">
        <f t="shared" si="75"/>
        <v>Jul</v>
      </c>
      <c r="P993" t="str">
        <f t="shared" si="76"/>
        <v>2024</v>
      </c>
    </row>
    <row r="994" spans="1:16" x14ac:dyDescent="0.3">
      <c r="A994" t="s">
        <v>1026</v>
      </c>
      <c r="B994" s="6">
        <v>45341</v>
      </c>
      <c r="C994" t="s">
        <v>2257</v>
      </c>
      <c r="D994" t="s">
        <v>2264</v>
      </c>
      <c r="E994" t="s">
        <v>8</v>
      </c>
      <c r="F994" t="s">
        <v>9</v>
      </c>
      <c r="G994">
        <v>2154</v>
      </c>
      <c r="H994">
        <v>472.19</v>
      </c>
      <c r="I994">
        <v>8</v>
      </c>
      <c r="J994" t="s">
        <v>35</v>
      </c>
      <c r="K994" s="8" t="s">
        <v>17</v>
      </c>
      <c r="L994" s="11">
        <f t="shared" si="77"/>
        <v>0.21921541318477253</v>
      </c>
      <c r="M994" s="16">
        <f t="shared" si="78"/>
        <v>0</v>
      </c>
      <c r="N994" s="16">
        <f t="shared" si="79"/>
        <v>0</v>
      </c>
      <c r="O994" s="7" t="str">
        <f t="shared" si="75"/>
        <v>Feb</v>
      </c>
      <c r="P994" t="str">
        <f t="shared" si="76"/>
        <v>2024</v>
      </c>
    </row>
    <row r="995" spans="1:16" x14ac:dyDescent="0.3">
      <c r="A995" t="s">
        <v>1027</v>
      </c>
      <c r="B995" s="6">
        <v>45578</v>
      </c>
      <c r="C995" t="s">
        <v>2256</v>
      </c>
      <c r="D995" t="s">
        <v>2269</v>
      </c>
      <c r="E995" t="s">
        <v>14</v>
      </c>
      <c r="F995" t="s">
        <v>15</v>
      </c>
      <c r="G995">
        <v>29143</v>
      </c>
      <c r="H995">
        <v>-5541.38</v>
      </c>
      <c r="I995">
        <v>5</v>
      </c>
      <c r="J995" t="s">
        <v>35</v>
      </c>
      <c r="K995" s="8" t="s">
        <v>11</v>
      </c>
      <c r="L995" s="11">
        <f t="shared" si="77"/>
        <v>-0.19014446007617611</v>
      </c>
      <c r="M995" s="16">
        <f t="shared" si="78"/>
        <v>29143</v>
      </c>
      <c r="N995" s="16">
        <f t="shared" si="79"/>
        <v>1</v>
      </c>
      <c r="O995" s="7" t="str">
        <f t="shared" si="75"/>
        <v>Oct</v>
      </c>
      <c r="P995" t="str">
        <f t="shared" si="76"/>
        <v>2024</v>
      </c>
    </row>
    <row r="996" spans="1:16" x14ac:dyDescent="0.3">
      <c r="A996" t="s">
        <v>1028</v>
      </c>
      <c r="B996" s="6">
        <v>45332</v>
      </c>
      <c r="C996" t="s">
        <v>2255</v>
      </c>
      <c r="D996" t="s">
        <v>2263</v>
      </c>
      <c r="E996" t="s">
        <v>19</v>
      </c>
      <c r="F996" t="s">
        <v>22</v>
      </c>
      <c r="G996">
        <v>25232</v>
      </c>
      <c r="H996">
        <v>8596.1</v>
      </c>
      <c r="I996">
        <v>1</v>
      </c>
      <c r="J996" t="s">
        <v>35</v>
      </c>
      <c r="K996" s="8" t="s">
        <v>36</v>
      </c>
      <c r="L996" s="11">
        <f t="shared" si="77"/>
        <v>0.34068246670894103</v>
      </c>
      <c r="M996" s="16">
        <f t="shared" si="78"/>
        <v>0</v>
      </c>
      <c r="N996" s="16">
        <f t="shared" si="79"/>
        <v>0</v>
      </c>
      <c r="O996" s="7" t="str">
        <f t="shared" si="75"/>
        <v>Feb</v>
      </c>
      <c r="P996" t="str">
        <f t="shared" si="76"/>
        <v>2024</v>
      </c>
    </row>
    <row r="997" spans="1:16" x14ac:dyDescent="0.3">
      <c r="A997" t="s">
        <v>1029</v>
      </c>
      <c r="B997" s="6">
        <v>44980</v>
      </c>
      <c r="C997" t="s">
        <v>2259</v>
      </c>
      <c r="D997" t="s">
        <v>2266</v>
      </c>
      <c r="E997" t="s">
        <v>25</v>
      </c>
      <c r="F997" t="s">
        <v>26</v>
      </c>
      <c r="G997">
        <v>13279</v>
      </c>
      <c r="H997">
        <v>1683.12</v>
      </c>
      <c r="I997">
        <v>8</v>
      </c>
      <c r="J997" t="s">
        <v>16</v>
      </c>
      <c r="K997" s="8" t="s">
        <v>17</v>
      </c>
      <c r="L997" s="11">
        <f t="shared" si="77"/>
        <v>0.12675050832140974</v>
      </c>
      <c r="M997" s="16">
        <f t="shared" si="78"/>
        <v>0</v>
      </c>
      <c r="N997" s="16">
        <f t="shared" si="79"/>
        <v>0</v>
      </c>
      <c r="O997" s="7" t="str">
        <f t="shared" si="75"/>
        <v>Feb</v>
      </c>
      <c r="P997" t="str">
        <f t="shared" si="76"/>
        <v>2023</v>
      </c>
    </row>
    <row r="998" spans="1:16" x14ac:dyDescent="0.3">
      <c r="A998" t="s">
        <v>1030</v>
      </c>
      <c r="B998" s="6">
        <v>45539</v>
      </c>
      <c r="C998" t="s">
        <v>2255</v>
      </c>
      <c r="D998" t="s">
        <v>2263</v>
      </c>
      <c r="E998" t="s">
        <v>25</v>
      </c>
      <c r="F998" t="s">
        <v>46</v>
      </c>
      <c r="G998">
        <v>35581</v>
      </c>
      <c r="H998">
        <v>6961.77</v>
      </c>
      <c r="I998">
        <v>7</v>
      </c>
      <c r="J998" t="s">
        <v>10</v>
      </c>
      <c r="K998" s="8" t="s">
        <v>17</v>
      </c>
      <c r="L998" s="11">
        <f t="shared" si="77"/>
        <v>0.19565976223265227</v>
      </c>
      <c r="M998" s="16">
        <f t="shared" si="78"/>
        <v>0</v>
      </c>
      <c r="N998" s="16">
        <f t="shared" si="79"/>
        <v>0</v>
      </c>
      <c r="O998" s="7" t="str">
        <f t="shared" si="75"/>
        <v>Sep</v>
      </c>
      <c r="P998" t="str">
        <f t="shared" si="76"/>
        <v>2024</v>
      </c>
    </row>
    <row r="999" spans="1:16" x14ac:dyDescent="0.3">
      <c r="A999" t="s">
        <v>1031</v>
      </c>
      <c r="B999" s="6">
        <v>45273</v>
      </c>
      <c r="C999" t="s">
        <v>2258</v>
      </c>
      <c r="D999" t="s">
        <v>2270</v>
      </c>
      <c r="E999" t="s">
        <v>14</v>
      </c>
      <c r="F999" t="s">
        <v>38</v>
      </c>
      <c r="G999">
        <v>42468</v>
      </c>
      <c r="H999">
        <v>12658.85</v>
      </c>
      <c r="I999">
        <v>8</v>
      </c>
      <c r="J999" t="s">
        <v>10</v>
      </c>
      <c r="K999" s="8" t="s">
        <v>27</v>
      </c>
      <c r="L999" s="11">
        <f t="shared" si="77"/>
        <v>0.29807973062070264</v>
      </c>
      <c r="M999" s="16">
        <f t="shared" si="78"/>
        <v>42468</v>
      </c>
      <c r="N999" s="16">
        <f t="shared" si="79"/>
        <v>0</v>
      </c>
      <c r="O999" s="7" t="str">
        <f t="shared" si="75"/>
        <v>Dec</v>
      </c>
      <c r="P999" t="str">
        <f t="shared" si="76"/>
        <v>2023</v>
      </c>
    </row>
    <row r="1000" spans="1:16" x14ac:dyDescent="0.3">
      <c r="A1000" t="s">
        <v>1032</v>
      </c>
      <c r="B1000" s="6">
        <v>45055</v>
      </c>
      <c r="C1000" t="s">
        <v>2255</v>
      </c>
      <c r="D1000" t="s">
        <v>2262</v>
      </c>
      <c r="E1000" t="s">
        <v>8</v>
      </c>
      <c r="F1000" t="s">
        <v>31</v>
      </c>
      <c r="G1000">
        <v>17648</v>
      </c>
      <c r="H1000">
        <v>2749.71</v>
      </c>
      <c r="I1000">
        <v>10</v>
      </c>
      <c r="J1000" t="s">
        <v>35</v>
      </c>
      <c r="K1000" s="8" t="s">
        <v>17</v>
      </c>
      <c r="L1000" s="11">
        <f t="shared" si="77"/>
        <v>0.15580859020852222</v>
      </c>
      <c r="M1000" s="16">
        <f t="shared" si="78"/>
        <v>0</v>
      </c>
      <c r="N1000" s="16">
        <f t="shared" si="79"/>
        <v>0</v>
      </c>
      <c r="O1000" s="7" t="str">
        <f t="shared" si="75"/>
        <v>May</v>
      </c>
      <c r="P1000" t="str">
        <f t="shared" si="76"/>
        <v>2023</v>
      </c>
    </row>
    <row r="1001" spans="1:16" x14ac:dyDescent="0.3">
      <c r="A1001" t="s">
        <v>1033</v>
      </c>
      <c r="B1001" s="6">
        <v>45112</v>
      </c>
      <c r="C1001" t="s">
        <v>2259</v>
      </c>
      <c r="D1001" t="s">
        <v>2266</v>
      </c>
      <c r="E1001" t="s">
        <v>25</v>
      </c>
      <c r="F1001" t="s">
        <v>46</v>
      </c>
      <c r="G1001">
        <v>27960</v>
      </c>
      <c r="H1001">
        <v>3977.54</v>
      </c>
      <c r="I1001">
        <v>5</v>
      </c>
      <c r="J1001" t="s">
        <v>35</v>
      </c>
      <c r="K1001" s="8" t="s">
        <v>36</v>
      </c>
      <c r="L1001" s="11">
        <f t="shared" si="77"/>
        <v>0.14225822603719598</v>
      </c>
      <c r="M1001" s="16">
        <f t="shared" si="78"/>
        <v>0</v>
      </c>
      <c r="N1001" s="16">
        <f t="shared" si="79"/>
        <v>0</v>
      </c>
      <c r="O1001" s="7" t="str">
        <f t="shared" si="75"/>
        <v>Jul</v>
      </c>
      <c r="P1001" t="str">
        <f t="shared" si="76"/>
        <v>2023</v>
      </c>
    </row>
    <row r="1002" spans="1:16" x14ac:dyDescent="0.3">
      <c r="A1002" t="s">
        <v>1034</v>
      </c>
      <c r="B1002" s="6">
        <v>45209</v>
      </c>
      <c r="C1002" t="s">
        <v>2259</v>
      </c>
      <c r="D1002" t="s">
        <v>2267</v>
      </c>
      <c r="E1002" t="s">
        <v>19</v>
      </c>
      <c r="F1002" t="s">
        <v>20</v>
      </c>
      <c r="G1002">
        <v>29411</v>
      </c>
      <c r="H1002">
        <v>8940.43</v>
      </c>
      <c r="I1002">
        <v>1</v>
      </c>
      <c r="J1002" t="s">
        <v>35</v>
      </c>
      <c r="K1002" s="8" t="s">
        <v>11</v>
      </c>
      <c r="L1002" s="11">
        <f t="shared" si="77"/>
        <v>0.30398252354561217</v>
      </c>
      <c r="M1002" s="16">
        <f t="shared" si="78"/>
        <v>0</v>
      </c>
      <c r="N1002" s="16">
        <f t="shared" si="79"/>
        <v>0</v>
      </c>
      <c r="O1002" s="7" t="str">
        <f t="shared" si="75"/>
        <v>Oct</v>
      </c>
      <c r="P1002" t="str">
        <f t="shared" si="76"/>
        <v>2023</v>
      </c>
    </row>
    <row r="1003" spans="1:16" x14ac:dyDescent="0.3">
      <c r="A1003" t="s">
        <v>1035</v>
      </c>
      <c r="B1003" s="6">
        <v>44960</v>
      </c>
      <c r="C1003" t="s">
        <v>2257</v>
      </c>
      <c r="D1003" t="s">
        <v>2264</v>
      </c>
      <c r="E1003" t="s">
        <v>14</v>
      </c>
      <c r="F1003" t="s">
        <v>15</v>
      </c>
      <c r="G1003">
        <v>29515</v>
      </c>
      <c r="H1003">
        <v>-4256.92</v>
      </c>
      <c r="I1003">
        <v>8</v>
      </c>
      <c r="J1003" t="s">
        <v>16</v>
      </c>
      <c r="K1003" s="8" t="s">
        <v>11</v>
      </c>
      <c r="L1003" s="11">
        <f t="shared" si="77"/>
        <v>-0.14422903608334744</v>
      </c>
      <c r="M1003" s="16">
        <f t="shared" si="78"/>
        <v>29515</v>
      </c>
      <c r="N1003" s="16">
        <f t="shared" si="79"/>
        <v>1</v>
      </c>
      <c r="O1003" s="7" t="str">
        <f t="shared" si="75"/>
        <v>Feb</v>
      </c>
      <c r="P1003" t="str">
        <f t="shared" si="76"/>
        <v>2023</v>
      </c>
    </row>
    <row r="1004" spans="1:16" x14ac:dyDescent="0.3">
      <c r="A1004" t="s">
        <v>1036</v>
      </c>
      <c r="B1004" s="6">
        <v>45452</v>
      </c>
      <c r="C1004" t="s">
        <v>2258</v>
      </c>
      <c r="D1004" t="s">
        <v>2271</v>
      </c>
      <c r="E1004" t="s">
        <v>19</v>
      </c>
      <c r="F1004" t="s">
        <v>34</v>
      </c>
      <c r="G1004">
        <v>40891</v>
      </c>
      <c r="H1004">
        <v>7208.73</v>
      </c>
      <c r="I1004">
        <v>10</v>
      </c>
      <c r="J1004" t="s">
        <v>35</v>
      </c>
      <c r="K1004" s="8" t="s">
        <v>17</v>
      </c>
      <c r="L1004" s="11">
        <f t="shared" si="77"/>
        <v>0.17629135995695874</v>
      </c>
      <c r="M1004" s="16">
        <f t="shared" si="78"/>
        <v>0</v>
      </c>
      <c r="N1004" s="16">
        <f t="shared" si="79"/>
        <v>0</v>
      </c>
      <c r="O1004" s="7" t="str">
        <f t="shared" si="75"/>
        <v>Jun</v>
      </c>
      <c r="P1004" t="str">
        <f t="shared" si="76"/>
        <v>2024</v>
      </c>
    </row>
    <row r="1005" spans="1:16" x14ac:dyDescent="0.3">
      <c r="A1005" t="s">
        <v>1037</v>
      </c>
      <c r="B1005" s="6">
        <v>45443</v>
      </c>
      <c r="C1005" t="s">
        <v>2259</v>
      </c>
      <c r="D1005" t="s">
        <v>2267</v>
      </c>
      <c r="E1005" t="s">
        <v>25</v>
      </c>
      <c r="F1005" t="s">
        <v>53</v>
      </c>
      <c r="G1005">
        <v>47582</v>
      </c>
      <c r="H1005">
        <v>11330.79</v>
      </c>
      <c r="I1005">
        <v>9</v>
      </c>
      <c r="J1005" t="s">
        <v>35</v>
      </c>
      <c r="K1005" s="8" t="s">
        <v>36</v>
      </c>
      <c r="L1005" s="11">
        <f t="shared" si="77"/>
        <v>0.23813185658442271</v>
      </c>
      <c r="M1005" s="16">
        <f t="shared" si="78"/>
        <v>0</v>
      </c>
      <c r="N1005" s="16">
        <f t="shared" si="79"/>
        <v>0</v>
      </c>
      <c r="O1005" s="7" t="str">
        <f t="shared" si="75"/>
        <v>May</v>
      </c>
      <c r="P1005" t="str">
        <f t="shared" si="76"/>
        <v>2024</v>
      </c>
    </row>
    <row r="1006" spans="1:16" x14ac:dyDescent="0.3">
      <c r="A1006" t="s">
        <v>1038</v>
      </c>
      <c r="B1006" s="6">
        <v>45050</v>
      </c>
      <c r="C1006" t="s">
        <v>2259</v>
      </c>
      <c r="D1006" t="s">
        <v>2266</v>
      </c>
      <c r="E1006" t="s">
        <v>25</v>
      </c>
      <c r="F1006" t="s">
        <v>46</v>
      </c>
      <c r="G1006">
        <v>43682</v>
      </c>
      <c r="H1006">
        <v>-134.83000000000001</v>
      </c>
      <c r="I1006">
        <v>10</v>
      </c>
      <c r="J1006" t="s">
        <v>16</v>
      </c>
      <c r="K1006" s="8" t="s">
        <v>17</v>
      </c>
      <c r="L1006" s="11">
        <f t="shared" si="77"/>
        <v>-3.0866260702348798E-3</v>
      </c>
      <c r="M1006" s="16">
        <f t="shared" si="78"/>
        <v>0</v>
      </c>
      <c r="N1006" s="16">
        <f t="shared" si="79"/>
        <v>1</v>
      </c>
      <c r="O1006" s="7" t="str">
        <f t="shared" si="75"/>
        <v>May</v>
      </c>
      <c r="P1006" t="str">
        <f t="shared" si="76"/>
        <v>2023</v>
      </c>
    </row>
    <row r="1007" spans="1:16" x14ac:dyDescent="0.3">
      <c r="A1007" t="s">
        <v>1039</v>
      </c>
      <c r="B1007" s="6">
        <v>45301</v>
      </c>
      <c r="C1007" t="s">
        <v>2259</v>
      </c>
      <c r="D1007" t="s">
        <v>2266</v>
      </c>
      <c r="E1007" t="s">
        <v>8</v>
      </c>
      <c r="F1007" t="s">
        <v>31</v>
      </c>
      <c r="G1007">
        <v>46495</v>
      </c>
      <c r="H1007">
        <v>-2357.1</v>
      </c>
      <c r="I1007">
        <v>4</v>
      </c>
      <c r="J1007" t="s">
        <v>10</v>
      </c>
      <c r="K1007" s="8" t="s">
        <v>27</v>
      </c>
      <c r="L1007" s="11">
        <f t="shared" si="77"/>
        <v>-5.069577373911173E-2</v>
      </c>
      <c r="M1007" s="16">
        <f t="shared" si="78"/>
        <v>0</v>
      </c>
      <c r="N1007" s="16">
        <f t="shared" si="79"/>
        <v>1</v>
      </c>
      <c r="O1007" s="7" t="str">
        <f t="shared" si="75"/>
        <v>Jan</v>
      </c>
      <c r="P1007" t="str">
        <f t="shared" si="76"/>
        <v>2024</v>
      </c>
    </row>
    <row r="1008" spans="1:16" x14ac:dyDescent="0.3">
      <c r="A1008" t="s">
        <v>1040</v>
      </c>
      <c r="B1008" s="6">
        <v>45283</v>
      </c>
      <c r="C1008" t="s">
        <v>2257</v>
      </c>
      <c r="D1008" t="s">
        <v>2264</v>
      </c>
      <c r="E1008" t="s">
        <v>19</v>
      </c>
      <c r="F1008" t="s">
        <v>20</v>
      </c>
      <c r="G1008">
        <v>9705</v>
      </c>
      <c r="H1008">
        <v>547.6</v>
      </c>
      <c r="I1008">
        <v>2</v>
      </c>
      <c r="J1008" t="s">
        <v>16</v>
      </c>
      <c r="K1008" s="8" t="s">
        <v>36</v>
      </c>
      <c r="L1008" s="11">
        <f t="shared" si="77"/>
        <v>5.6424523441524987E-2</v>
      </c>
      <c r="M1008" s="16">
        <f t="shared" si="78"/>
        <v>0</v>
      </c>
      <c r="N1008" s="16">
        <f t="shared" si="79"/>
        <v>0</v>
      </c>
      <c r="O1008" s="7" t="str">
        <f t="shared" si="75"/>
        <v>Dec</v>
      </c>
      <c r="P1008" t="str">
        <f t="shared" si="76"/>
        <v>2023</v>
      </c>
    </row>
    <row r="1009" spans="1:16" x14ac:dyDescent="0.3">
      <c r="A1009" t="s">
        <v>1041</v>
      </c>
      <c r="B1009" s="6">
        <v>45154</v>
      </c>
      <c r="C1009" t="s">
        <v>2255</v>
      </c>
      <c r="D1009" t="s">
        <v>2263</v>
      </c>
      <c r="E1009" t="s">
        <v>8</v>
      </c>
      <c r="F1009" t="s">
        <v>31</v>
      </c>
      <c r="G1009">
        <v>7549</v>
      </c>
      <c r="H1009">
        <v>-677.02</v>
      </c>
      <c r="I1009">
        <v>5</v>
      </c>
      <c r="J1009" t="s">
        <v>35</v>
      </c>
      <c r="K1009" s="8" t="s">
        <v>36</v>
      </c>
      <c r="L1009" s="11">
        <f t="shared" si="77"/>
        <v>-8.9683401775069546E-2</v>
      </c>
      <c r="M1009" s="16">
        <f t="shared" si="78"/>
        <v>0</v>
      </c>
      <c r="N1009" s="16">
        <f t="shared" si="79"/>
        <v>1</v>
      </c>
      <c r="O1009" s="7" t="str">
        <f t="shared" si="75"/>
        <v>Aug</v>
      </c>
      <c r="P1009" t="str">
        <f t="shared" si="76"/>
        <v>2023</v>
      </c>
    </row>
    <row r="1010" spans="1:16" x14ac:dyDescent="0.3">
      <c r="A1010" t="s">
        <v>1042</v>
      </c>
      <c r="B1010" s="6">
        <v>45355</v>
      </c>
      <c r="C1010" t="s">
        <v>2259</v>
      </c>
      <c r="D1010" t="s">
        <v>2266</v>
      </c>
      <c r="E1010" t="s">
        <v>19</v>
      </c>
      <c r="F1010" t="s">
        <v>22</v>
      </c>
      <c r="G1010">
        <v>11137</v>
      </c>
      <c r="H1010">
        <v>-1594.73</v>
      </c>
      <c r="I1010">
        <v>2</v>
      </c>
      <c r="J1010" t="s">
        <v>10</v>
      </c>
      <c r="K1010" s="8" t="s">
        <v>36</v>
      </c>
      <c r="L1010" s="11">
        <f t="shared" si="77"/>
        <v>-0.14319206249438807</v>
      </c>
      <c r="M1010" s="16">
        <f t="shared" si="78"/>
        <v>0</v>
      </c>
      <c r="N1010" s="16">
        <f t="shared" si="79"/>
        <v>1</v>
      </c>
      <c r="O1010" s="7" t="str">
        <f t="shared" si="75"/>
        <v>Mar</v>
      </c>
      <c r="P1010" t="str">
        <f t="shared" si="76"/>
        <v>2024</v>
      </c>
    </row>
    <row r="1011" spans="1:16" x14ac:dyDescent="0.3">
      <c r="A1011" t="s">
        <v>1043</v>
      </c>
      <c r="B1011" s="6">
        <v>45016</v>
      </c>
      <c r="C1011" t="s">
        <v>2257</v>
      </c>
      <c r="D1011" t="s">
        <v>2265</v>
      </c>
      <c r="E1011" t="s">
        <v>8</v>
      </c>
      <c r="F1011" t="s">
        <v>31</v>
      </c>
      <c r="G1011">
        <v>9737</v>
      </c>
      <c r="H1011">
        <v>-1628.35</v>
      </c>
      <c r="I1011">
        <v>4</v>
      </c>
      <c r="J1011" t="s">
        <v>16</v>
      </c>
      <c r="K1011" s="8" t="s">
        <v>11</v>
      </c>
      <c r="L1011" s="11">
        <f t="shared" si="77"/>
        <v>-0.16723323405566395</v>
      </c>
      <c r="M1011" s="16">
        <f t="shared" si="78"/>
        <v>0</v>
      </c>
      <c r="N1011" s="16">
        <f t="shared" si="79"/>
        <v>1</v>
      </c>
      <c r="O1011" s="7" t="str">
        <f t="shared" si="75"/>
        <v>Mar</v>
      </c>
      <c r="P1011" t="str">
        <f t="shared" si="76"/>
        <v>2023</v>
      </c>
    </row>
    <row r="1012" spans="1:16" x14ac:dyDescent="0.3">
      <c r="A1012" t="s">
        <v>1044</v>
      </c>
      <c r="B1012" s="6">
        <v>45577</v>
      </c>
      <c r="C1012" t="s">
        <v>2255</v>
      </c>
      <c r="D1012" t="s">
        <v>2263</v>
      </c>
      <c r="E1012" t="s">
        <v>14</v>
      </c>
      <c r="F1012" t="s">
        <v>15</v>
      </c>
      <c r="G1012">
        <v>3174</v>
      </c>
      <c r="H1012">
        <v>914.83</v>
      </c>
      <c r="I1012">
        <v>3</v>
      </c>
      <c r="J1012" t="s">
        <v>35</v>
      </c>
      <c r="K1012" s="8" t="s">
        <v>27</v>
      </c>
      <c r="L1012" s="11">
        <f t="shared" si="77"/>
        <v>0.2882262129804663</v>
      </c>
      <c r="M1012" s="16">
        <f t="shared" si="78"/>
        <v>3174</v>
      </c>
      <c r="N1012" s="16">
        <f t="shared" si="79"/>
        <v>0</v>
      </c>
      <c r="O1012" s="7" t="str">
        <f t="shared" si="75"/>
        <v>Oct</v>
      </c>
      <c r="P1012" t="str">
        <f t="shared" si="76"/>
        <v>2024</v>
      </c>
    </row>
    <row r="1013" spans="1:16" x14ac:dyDescent="0.3">
      <c r="A1013" t="s">
        <v>1045</v>
      </c>
      <c r="B1013" s="6">
        <v>45169</v>
      </c>
      <c r="C1013" t="s">
        <v>2259</v>
      </c>
      <c r="D1013" t="s">
        <v>2267</v>
      </c>
      <c r="E1013" t="s">
        <v>19</v>
      </c>
      <c r="F1013" t="s">
        <v>34</v>
      </c>
      <c r="G1013">
        <v>34249</v>
      </c>
      <c r="H1013">
        <v>10364.61</v>
      </c>
      <c r="I1013">
        <v>7</v>
      </c>
      <c r="J1013" t="s">
        <v>35</v>
      </c>
      <c r="K1013" s="8" t="s">
        <v>36</v>
      </c>
      <c r="L1013" s="11">
        <f t="shared" si="77"/>
        <v>0.30262518613682154</v>
      </c>
      <c r="M1013" s="16">
        <f t="shared" si="78"/>
        <v>0</v>
      </c>
      <c r="N1013" s="16">
        <f t="shared" si="79"/>
        <v>0</v>
      </c>
      <c r="O1013" s="7" t="str">
        <f t="shared" si="75"/>
        <v>Aug</v>
      </c>
      <c r="P1013" t="str">
        <f t="shared" si="76"/>
        <v>2023</v>
      </c>
    </row>
    <row r="1014" spans="1:16" x14ac:dyDescent="0.3">
      <c r="A1014" t="s">
        <v>1046</v>
      </c>
      <c r="B1014" s="6">
        <v>45156</v>
      </c>
      <c r="C1014" t="s">
        <v>2258</v>
      </c>
      <c r="D1014" t="s">
        <v>2271</v>
      </c>
      <c r="E1014" t="s">
        <v>19</v>
      </c>
      <c r="F1014" t="s">
        <v>22</v>
      </c>
      <c r="G1014">
        <v>19726</v>
      </c>
      <c r="H1014">
        <v>2219.9699999999998</v>
      </c>
      <c r="I1014">
        <v>3</v>
      </c>
      <c r="J1014" t="s">
        <v>35</v>
      </c>
      <c r="K1014" s="8" t="s">
        <v>27</v>
      </c>
      <c r="L1014" s="11">
        <f t="shared" si="77"/>
        <v>0.11254030213930852</v>
      </c>
      <c r="M1014" s="16">
        <f t="shared" si="78"/>
        <v>0</v>
      </c>
      <c r="N1014" s="16">
        <f t="shared" si="79"/>
        <v>0</v>
      </c>
      <c r="O1014" s="7" t="str">
        <f t="shared" si="75"/>
        <v>Aug</v>
      </c>
      <c r="P1014" t="str">
        <f t="shared" si="76"/>
        <v>2023</v>
      </c>
    </row>
    <row r="1015" spans="1:16" x14ac:dyDescent="0.3">
      <c r="A1015" t="s">
        <v>1047</v>
      </c>
      <c r="B1015" s="6">
        <v>45386</v>
      </c>
      <c r="C1015" t="s">
        <v>2257</v>
      </c>
      <c r="D1015" t="s">
        <v>2265</v>
      </c>
      <c r="E1015" t="s">
        <v>25</v>
      </c>
      <c r="F1015" t="s">
        <v>26</v>
      </c>
      <c r="G1015">
        <v>14240</v>
      </c>
      <c r="H1015">
        <v>-90.58</v>
      </c>
      <c r="I1015">
        <v>9</v>
      </c>
      <c r="J1015" t="s">
        <v>10</v>
      </c>
      <c r="K1015" s="8" t="s">
        <v>11</v>
      </c>
      <c r="L1015" s="11">
        <f t="shared" si="77"/>
        <v>-6.360955056179775E-3</v>
      </c>
      <c r="M1015" s="16">
        <f t="shared" si="78"/>
        <v>0</v>
      </c>
      <c r="N1015" s="16">
        <f t="shared" si="79"/>
        <v>1</v>
      </c>
      <c r="O1015" s="7" t="str">
        <f t="shared" si="75"/>
        <v>Apr</v>
      </c>
      <c r="P1015" t="str">
        <f t="shared" si="76"/>
        <v>2024</v>
      </c>
    </row>
    <row r="1016" spans="1:16" x14ac:dyDescent="0.3">
      <c r="A1016" t="s">
        <v>1048</v>
      </c>
      <c r="B1016" s="6">
        <v>45253</v>
      </c>
      <c r="C1016" t="s">
        <v>2259</v>
      </c>
      <c r="D1016" t="s">
        <v>2266</v>
      </c>
      <c r="E1016" t="s">
        <v>8</v>
      </c>
      <c r="F1016" t="s">
        <v>9</v>
      </c>
      <c r="G1016">
        <v>26861</v>
      </c>
      <c r="H1016">
        <v>-3287.71</v>
      </c>
      <c r="I1016">
        <v>1</v>
      </c>
      <c r="J1016" t="s">
        <v>16</v>
      </c>
      <c r="K1016" s="8" t="s">
        <v>27</v>
      </c>
      <c r="L1016" s="11">
        <f t="shared" si="77"/>
        <v>-0.12239715572763486</v>
      </c>
      <c r="M1016" s="16">
        <f t="shared" si="78"/>
        <v>0</v>
      </c>
      <c r="N1016" s="16">
        <f t="shared" si="79"/>
        <v>1</v>
      </c>
      <c r="O1016" s="7" t="str">
        <f t="shared" si="75"/>
        <v>Nov</v>
      </c>
      <c r="P1016" t="str">
        <f t="shared" si="76"/>
        <v>2023</v>
      </c>
    </row>
    <row r="1017" spans="1:16" x14ac:dyDescent="0.3">
      <c r="A1017" t="s">
        <v>1049</v>
      </c>
      <c r="B1017" s="6">
        <v>45474</v>
      </c>
      <c r="C1017" t="s">
        <v>2259</v>
      </c>
      <c r="D1017" t="s">
        <v>2267</v>
      </c>
      <c r="E1017" t="s">
        <v>8</v>
      </c>
      <c r="F1017" t="s">
        <v>29</v>
      </c>
      <c r="G1017">
        <v>25211</v>
      </c>
      <c r="H1017">
        <v>8613.9699999999993</v>
      </c>
      <c r="I1017">
        <v>1</v>
      </c>
      <c r="J1017" t="s">
        <v>16</v>
      </c>
      <c r="K1017" s="8" t="s">
        <v>11</v>
      </c>
      <c r="L1017" s="11">
        <f t="shared" si="77"/>
        <v>0.34167506247273011</v>
      </c>
      <c r="M1017" s="16">
        <f t="shared" si="78"/>
        <v>0</v>
      </c>
      <c r="N1017" s="16">
        <f t="shared" si="79"/>
        <v>0</v>
      </c>
      <c r="O1017" s="7" t="str">
        <f t="shared" si="75"/>
        <v>Jul</v>
      </c>
      <c r="P1017" t="str">
        <f t="shared" si="76"/>
        <v>2024</v>
      </c>
    </row>
    <row r="1018" spans="1:16" x14ac:dyDescent="0.3">
      <c r="A1018" t="s">
        <v>1050</v>
      </c>
      <c r="B1018" s="6">
        <v>45481</v>
      </c>
      <c r="C1018" t="s">
        <v>2256</v>
      </c>
      <c r="D1018" t="s">
        <v>2268</v>
      </c>
      <c r="E1018" t="s">
        <v>19</v>
      </c>
      <c r="F1018" t="s">
        <v>20</v>
      </c>
      <c r="G1018">
        <v>24821</v>
      </c>
      <c r="H1018">
        <v>-4386.76</v>
      </c>
      <c r="I1018">
        <v>7</v>
      </c>
      <c r="J1018" t="s">
        <v>10</v>
      </c>
      <c r="K1018" s="8" t="s">
        <v>27</v>
      </c>
      <c r="L1018" s="11">
        <f t="shared" si="77"/>
        <v>-0.17673582853229122</v>
      </c>
      <c r="M1018" s="16">
        <f t="shared" si="78"/>
        <v>0</v>
      </c>
      <c r="N1018" s="16">
        <f t="shared" si="79"/>
        <v>1</v>
      </c>
      <c r="O1018" s="7" t="str">
        <f t="shared" si="75"/>
        <v>Jul</v>
      </c>
      <c r="P1018" t="str">
        <f t="shared" si="76"/>
        <v>2024</v>
      </c>
    </row>
    <row r="1019" spans="1:16" x14ac:dyDescent="0.3">
      <c r="A1019" t="s">
        <v>1051</v>
      </c>
      <c r="B1019" s="6">
        <v>45197</v>
      </c>
      <c r="C1019" t="s">
        <v>2255</v>
      </c>
      <c r="D1019" t="s">
        <v>2263</v>
      </c>
      <c r="E1019" t="s">
        <v>14</v>
      </c>
      <c r="F1019" t="s">
        <v>15</v>
      </c>
      <c r="G1019">
        <v>9788</v>
      </c>
      <c r="H1019">
        <v>2414.0500000000002</v>
      </c>
      <c r="I1019">
        <v>9</v>
      </c>
      <c r="J1019" t="s">
        <v>35</v>
      </c>
      <c r="K1019" s="8" t="s">
        <v>11</v>
      </c>
      <c r="L1019" s="11">
        <f t="shared" si="77"/>
        <v>0.24663363302002453</v>
      </c>
      <c r="M1019" s="16">
        <f t="shared" si="78"/>
        <v>9788</v>
      </c>
      <c r="N1019" s="16">
        <f t="shared" si="79"/>
        <v>0</v>
      </c>
      <c r="O1019" s="7" t="str">
        <f t="shared" si="75"/>
        <v>Sep</v>
      </c>
      <c r="P1019" t="str">
        <f t="shared" si="76"/>
        <v>2023</v>
      </c>
    </row>
    <row r="1020" spans="1:16" x14ac:dyDescent="0.3">
      <c r="A1020" t="s">
        <v>1052</v>
      </c>
      <c r="B1020" s="6">
        <v>45187</v>
      </c>
      <c r="C1020" t="s">
        <v>2258</v>
      </c>
      <c r="D1020" t="s">
        <v>2270</v>
      </c>
      <c r="E1020" t="s">
        <v>8</v>
      </c>
      <c r="F1020" t="s">
        <v>29</v>
      </c>
      <c r="G1020">
        <v>21880</v>
      </c>
      <c r="H1020">
        <v>2386.16</v>
      </c>
      <c r="I1020">
        <v>4</v>
      </c>
      <c r="J1020" t="s">
        <v>10</v>
      </c>
      <c r="K1020" s="8" t="s">
        <v>17</v>
      </c>
      <c r="L1020" s="11">
        <f t="shared" si="77"/>
        <v>0.10905667276051188</v>
      </c>
      <c r="M1020" s="16">
        <f t="shared" si="78"/>
        <v>0</v>
      </c>
      <c r="N1020" s="16">
        <f t="shared" si="79"/>
        <v>0</v>
      </c>
      <c r="O1020" s="7" t="str">
        <f t="shared" si="75"/>
        <v>Sep</v>
      </c>
      <c r="P1020" t="str">
        <f t="shared" si="76"/>
        <v>2023</v>
      </c>
    </row>
    <row r="1021" spans="1:16" x14ac:dyDescent="0.3">
      <c r="A1021" t="s">
        <v>1053</v>
      </c>
      <c r="B1021" s="6">
        <v>45276</v>
      </c>
      <c r="C1021" t="s">
        <v>2258</v>
      </c>
      <c r="D1021" t="s">
        <v>2270</v>
      </c>
      <c r="E1021" t="s">
        <v>25</v>
      </c>
      <c r="F1021" t="s">
        <v>46</v>
      </c>
      <c r="G1021">
        <v>13002</v>
      </c>
      <c r="H1021">
        <v>1637.83</v>
      </c>
      <c r="I1021">
        <v>9</v>
      </c>
      <c r="J1021" t="s">
        <v>10</v>
      </c>
      <c r="K1021" s="8" t="s">
        <v>36</v>
      </c>
      <c r="L1021" s="11">
        <f t="shared" si="77"/>
        <v>0.12596754345485309</v>
      </c>
      <c r="M1021" s="16">
        <f t="shared" si="78"/>
        <v>0</v>
      </c>
      <c r="N1021" s="16">
        <f t="shared" si="79"/>
        <v>0</v>
      </c>
      <c r="O1021" s="7" t="str">
        <f t="shared" si="75"/>
        <v>Dec</v>
      </c>
      <c r="P1021" t="str">
        <f t="shared" si="76"/>
        <v>2023</v>
      </c>
    </row>
    <row r="1022" spans="1:16" x14ac:dyDescent="0.3">
      <c r="A1022" t="s">
        <v>1054</v>
      </c>
      <c r="B1022" s="6">
        <v>45250</v>
      </c>
      <c r="C1022" t="s">
        <v>2257</v>
      </c>
      <c r="D1022" t="s">
        <v>2264</v>
      </c>
      <c r="E1022" t="s">
        <v>14</v>
      </c>
      <c r="F1022" t="s">
        <v>38</v>
      </c>
      <c r="G1022">
        <v>10755</v>
      </c>
      <c r="H1022">
        <v>-1923.91</v>
      </c>
      <c r="I1022">
        <v>5</v>
      </c>
      <c r="J1022" t="s">
        <v>10</v>
      </c>
      <c r="K1022" s="8" t="s">
        <v>36</v>
      </c>
      <c r="L1022" s="11">
        <f t="shared" si="77"/>
        <v>-0.17888516968851698</v>
      </c>
      <c r="M1022" s="16">
        <f t="shared" si="78"/>
        <v>10755</v>
      </c>
      <c r="N1022" s="16">
        <f t="shared" si="79"/>
        <v>1</v>
      </c>
      <c r="O1022" s="7" t="str">
        <f t="shared" si="75"/>
        <v>Nov</v>
      </c>
      <c r="P1022" t="str">
        <f t="shared" si="76"/>
        <v>2023</v>
      </c>
    </row>
    <row r="1023" spans="1:16" x14ac:dyDescent="0.3">
      <c r="A1023" t="s">
        <v>1055</v>
      </c>
      <c r="B1023" s="6">
        <v>45431</v>
      </c>
      <c r="C1023" t="s">
        <v>2258</v>
      </c>
      <c r="D1023" t="s">
        <v>2270</v>
      </c>
      <c r="E1023" t="s">
        <v>25</v>
      </c>
      <c r="F1023" t="s">
        <v>53</v>
      </c>
      <c r="G1023">
        <v>27427</v>
      </c>
      <c r="H1023">
        <v>5222.75</v>
      </c>
      <c r="I1023">
        <v>9</v>
      </c>
      <c r="J1023" t="s">
        <v>16</v>
      </c>
      <c r="K1023" s="8" t="s">
        <v>36</v>
      </c>
      <c r="L1023" s="11">
        <f t="shared" si="77"/>
        <v>0.19042367010609984</v>
      </c>
      <c r="M1023" s="16">
        <f t="shared" si="78"/>
        <v>0</v>
      </c>
      <c r="N1023" s="16">
        <f t="shared" si="79"/>
        <v>0</v>
      </c>
      <c r="O1023" s="7" t="str">
        <f t="shared" si="75"/>
        <v>May</v>
      </c>
      <c r="P1023" t="str">
        <f t="shared" si="76"/>
        <v>2024</v>
      </c>
    </row>
    <row r="1024" spans="1:16" x14ac:dyDescent="0.3">
      <c r="A1024" t="s">
        <v>1056</v>
      </c>
      <c r="B1024" s="6">
        <v>45183</v>
      </c>
      <c r="C1024" t="s">
        <v>2257</v>
      </c>
      <c r="D1024" t="s">
        <v>2264</v>
      </c>
      <c r="E1024" t="s">
        <v>8</v>
      </c>
      <c r="F1024" t="s">
        <v>29</v>
      </c>
      <c r="G1024">
        <v>35927</v>
      </c>
      <c r="H1024">
        <v>-484.76</v>
      </c>
      <c r="I1024">
        <v>3</v>
      </c>
      <c r="J1024" t="s">
        <v>10</v>
      </c>
      <c r="K1024" s="8" t="s">
        <v>11</v>
      </c>
      <c r="L1024" s="11">
        <f t="shared" si="77"/>
        <v>-1.3492916191165419E-2</v>
      </c>
      <c r="M1024" s="16">
        <f t="shared" si="78"/>
        <v>0</v>
      </c>
      <c r="N1024" s="16">
        <f t="shared" si="79"/>
        <v>1</v>
      </c>
      <c r="O1024" s="7" t="str">
        <f t="shared" si="75"/>
        <v>Sep</v>
      </c>
      <c r="P1024" t="str">
        <f t="shared" si="76"/>
        <v>2023</v>
      </c>
    </row>
    <row r="1025" spans="1:16" x14ac:dyDescent="0.3">
      <c r="A1025" t="s">
        <v>1057</v>
      </c>
      <c r="B1025" s="6">
        <v>45290</v>
      </c>
      <c r="C1025" t="s">
        <v>2257</v>
      </c>
      <c r="D1025" t="s">
        <v>2265</v>
      </c>
      <c r="E1025" t="s">
        <v>14</v>
      </c>
      <c r="F1025" t="s">
        <v>51</v>
      </c>
      <c r="G1025">
        <v>26720</v>
      </c>
      <c r="H1025">
        <v>-3727.51</v>
      </c>
      <c r="I1025">
        <v>7</v>
      </c>
      <c r="J1025" t="s">
        <v>16</v>
      </c>
      <c r="K1025" s="8" t="s">
        <v>17</v>
      </c>
      <c r="L1025" s="11">
        <f t="shared" si="77"/>
        <v>-0.13950261976047906</v>
      </c>
      <c r="M1025" s="16">
        <f t="shared" si="78"/>
        <v>26720</v>
      </c>
      <c r="N1025" s="16">
        <f t="shared" si="79"/>
        <v>1</v>
      </c>
      <c r="O1025" s="7" t="str">
        <f t="shared" si="75"/>
        <v>Dec</v>
      </c>
      <c r="P1025" t="str">
        <f t="shared" si="76"/>
        <v>2023</v>
      </c>
    </row>
    <row r="1026" spans="1:16" x14ac:dyDescent="0.3">
      <c r="A1026" t="s">
        <v>1058</v>
      </c>
      <c r="B1026" s="6">
        <v>45016</v>
      </c>
      <c r="C1026" t="s">
        <v>2259</v>
      </c>
      <c r="D1026" t="s">
        <v>2266</v>
      </c>
      <c r="E1026" t="s">
        <v>14</v>
      </c>
      <c r="F1026" t="s">
        <v>51</v>
      </c>
      <c r="G1026">
        <v>16971</v>
      </c>
      <c r="H1026">
        <v>-3282.08</v>
      </c>
      <c r="I1026">
        <v>5</v>
      </c>
      <c r="J1026" t="s">
        <v>10</v>
      </c>
      <c r="K1026" s="8" t="s">
        <v>11</v>
      </c>
      <c r="L1026" s="11">
        <f t="shared" si="77"/>
        <v>-0.19339343586117494</v>
      </c>
      <c r="M1026" s="16">
        <f t="shared" si="78"/>
        <v>16971</v>
      </c>
      <c r="N1026" s="16">
        <f t="shared" si="79"/>
        <v>1</v>
      </c>
      <c r="O1026" s="7" t="str">
        <f t="shared" ref="O1026:O1089" si="80">TEXT(B1026,"MMM")</f>
        <v>Mar</v>
      </c>
      <c r="P1026" t="str">
        <f t="shared" ref="P1026:P1089" si="81">TEXT(B1026,"YYYY")</f>
        <v>2023</v>
      </c>
    </row>
    <row r="1027" spans="1:16" x14ac:dyDescent="0.3">
      <c r="A1027" t="s">
        <v>1059</v>
      </c>
      <c r="B1027" s="6">
        <v>45445</v>
      </c>
      <c r="C1027" t="s">
        <v>2259</v>
      </c>
      <c r="D1027" t="s">
        <v>2267</v>
      </c>
      <c r="E1027" t="s">
        <v>25</v>
      </c>
      <c r="F1027" t="s">
        <v>26</v>
      </c>
      <c r="G1027">
        <v>31154</v>
      </c>
      <c r="H1027">
        <v>4363.62</v>
      </c>
      <c r="I1027">
        <v>1</v>
      </c>
      <c r="J1027" t="s">
        <v>10</v>
      </c>
      <c r="K1027" s="8" t="s">
        <v>17</v>
      </c>
      <c r="L1027" s="11">
        <f t="shared" ref="L1027:L1090" si="82">H1027/G1027</f>
        <v>0.14006612313025615</v>
      </c>
      <c r="M1027" s="16">
        <f t="shared" ref="M1027:M1090" si="83">IF(E1027="Clothing",G1027,0)</f>
        <v>0</v>
      </c>
      <c r="N1027" s="16">
        <f t="shared" ref="N1027:N1090" si="84">IF(H1027&lt;0,1,0)</f>
        <v>0</v>
      </c>
      <c r="O1027" s="7" t="str">
        <f t="shared" si="80"/>
        <v>Jun</v>
      </c>
      <c r="P1027" t="str">
        <f t="shared" si="81"/>
        <v>2024</v>
      </c>
    </row>
    <row r="1028" spans="1:16" x14ac:dyDescent="0.3">
      <c r="A1028" t="s">
        <v>1060</v>
      </c>
      <c r="B1028" s="6">
        <v>45536</v>
      </c>
      <c r="C1028" t="s">
        <v>2258</v>
      </c>
      <c r="D1028" t="s">
        <v>2270</v>
      </c>
      <c r="E1028" t="s">
        <v>8</v>
      </c>
      <c r="F1028" t="s">
        <v>29</v>
      </c>
      <c r="G1028">
        <v>39138</v>
      </c>
      <c r="H1028">
        <v>7643.66</v>
      </c>
      <c r="I1028">
        <v>3</v>
      </c>
      <c r="J1028" t="s">
        <v>10</v>
      </c>
      <c r="K1028" s="8" t="s">
        <v>11</v>
      </c>
      <c r="L1028" s="11">
        <f t="shared" si="82"/>
        <v>0.19530021973529563</v>
      </c>
      <c r="M1028" s="16">
        <f t="shared" si="83"/>
        <v>0</v>
      </c>
      <c r="N1028" s="16">
        <f t="shared" si="84"/>
        <v>0</v>
      </c>
      <c r="O1028" s="7" t="str">
        <f t="shared" si="80"/>
        <v>Sep</v>
      </c>
      <c r="P1028" t="str">
        <f t="shared" si="81"/>
        <v>2024</v>
      </c>
    </row>
    <row r="1029" spans="1:16" x14ac:dyDescent="0.3">
      <c r="A1029" t="s">
        <v>1061</v>
      </c>
      <c r="B1029" s="6">
        <v>45496</v>
      </c>
      <c r="C1029" t="s">
        <v>2256</v>
      </c>
      <c r="D1029" t="s">
        <v>2268</v>
      </c>
      <c r="E1029" t="s">
        <v>14</v>
      </c>
      <c r="F1029" t="s">
        <v>51</v>
      </c>
      <c r="G1029">
        <v>28473</v>
      </c>
      <c r="H1029">
        <v>654.69000000000005</v>
      </c>
      <c r="I1029">
        <v>2</v>
      </c>
      <c r="J1029" t="s">
        <v>35</v>
      </c>
      <c r="K1029" s="8" t="s">
        <v>36</v>
      </c>
      <c r="L1029" s="11">
        <f t="shared" si="82"/>
        <v>2.2993362132546626E-2</v>
      </c>
      <c r="M1029" s="16">
        <f t="shared" si="83"/>
        <v>28473</v>
      </c>
      <c r="N1029" s="16">
        <f t="shared" si="84"/>
        <v>0</v>
      </c>
      <c r="O1029" s="7" t="str">
        <f t="shared" si="80"/>
        <v>Jul</v>
      </c>
      <c r="P1029" t="str">
        <f t="shared" si="81"/>
        <v>2024</v>
      </c>
    </row>
    <row r="1030" spans="1:16" x14ac:dyDescent="0.3">
      <c r="A1030" t="s">
        <v>1062</v>
      </c>
      <c r="B1030" s="6">
        <v>45603</v>
      </c>
      <c r="C1030" t="s">
        <v>2258</v>
      </c>
      <c r="D1030" t="s">
        <v>2270</v>
      </c>
      <c r="E1030" t="s">
        <v>14</v>
      </c>
      <c r="F1030" t="s">
        <v>38</v>
      </c>
      <c r="G1030">
        <v>4990</v>
      </c>
      <c r="H1030">
        <v>-471.07</v>
      </c>
      <c r="I1030">
        <v>5</v>
      </c>
      <c r="J1030" t="s">
        <v>16</v>
      </c>
      <c r="K1030" s="8" t="s">
        <v>17</v>
      </c>
      <c r="L1030" s="11">
        <f t="shared" si="82"/>
        <v>-9.440280561122244E-2</v>
      </c>
      <c r="M1030" s="16">
        <f t="shared" si="83"/>
        <v>4990</v>
      </c>
      <c r="N1030" s="16">
        <f t="shared" si="84"/>
        <v>1</v>
      </c>
      <c r="O1030" s="7" t="str">
        <f t="shared" si="80"/>
        <v>Nov</v>
      </c>
      <c r="P1030" t="str">
        <f t="shared" si="81"/>
        <v>2024</v>
      </c>
    </row>
    <row r="1031" spans="1:16" x14ac:dyDescent="0.3">
      <c r="A1031" t="s">
        <v>1063</v>
      </c>
      <c r="B1031" s="6">
        <v>45581</v>
      </c>
      <c r="C1031" t="s">
        <v>2257</v>
      </c>
      <c r="D1031" t="s">
        <v>2265</v>
      </c>
      <c r="E1031" t="s">
        <v>8</v>
      </c>
      <c r="F1031" t="s">
        <v>9</v>
      </c>
      <c r="G1031">
        <v>13535</v>
      </c>
      <c r="H1031">
        <v>3736.95</v>
      </c>
      <c r="I1031">
        <v>2</v>
      </c>
      <c r="J1031" t="s">
        <v>10</v>
      </c>
      <c r="K1031" s="8" t="s">
        <v>36</v>
      </c>
      <c r="L1031" s="11">
        <f t="shared" si="82"/>
        <v>0.27609530845954933</v>
      </c>
      <c r="M1031" s="16">
        <f t="shared" si="83"/>
        <v>0</v>
      </c>
      <c r="N1031" s="16">
        <f t="shared" si="84"/>
        <v>0</v>
      </c>
      <c r="O1031" s="7" t="str">
        <f t="shared" si="80"/>
        <v>Oct</v>
      </c>
      <c r="P1031" t="str">
        <f t="shared" si="81"/>
        <v>2024</v>
      </c>
    </row>
    <row r="1032" spans="1:16" x14ac:dyDescent="0.3">
      <c r="A1032" t="s">
        <v>1064</v>
      </c>
      <c r="B1032" s="6">
        <v>45418</v>
      </c>
      <c r="C1032" t="s">
        <v>2258</v>
      </c>
      <c r="D1032" t="s">
        <v>2270</v>
      </c>
      <c r="E1032" t="s">
        <v>14</v>
      </c>
      <c r="F1032" t="s">
        <v>38</v>
      </c>
      <c r="G1032">
        <v>35964</v>
      </c>
      <c r="H1032">
        <v>-3502.62</v>
      </c>
      <c r="I1032">
        <v>6</v>
      </c>
      <c r="J1032" t="s">
        <v>35</v>
      </c>
      <c r="K1032" s="8" t="s">
        <v>27</v>
      </c>
      <c r="L1032" s="11">
        <f t="shared" si="82"/>
        <v>-9.7392392392392391E-2</v>
      </c>
      <c r="M1032" s="16">
        <f t="shared" si="83"/>
        <v>35964</v>
      </c>
      <c r="N1032" s="16">
        <f t="shared" si="84"/>
        <v>1</v>
      </c>
      <c r="O1032" s="7" t="str">
        <f t="shared" si="80"/>
        <v>May</v>
      </c>
      <c r="P1032" t="str">
        <f t="shared" si="81"/>
        <v>2024</v>
      </c>
    </row>
    <row r="1033" spans="1:16" x14ac:dyDescent="0.3">
      <c r="A1033" t="s">
        <v>1065</v>
      </c>
      <c r="B1033" s="6">
        <v>45587</v>
      </c>
      <c r="C1033" t="s">
        <v>2257</v>
      </c>
      <c r="D1033" t="s">
        <v>2265</v>
      </c>
      <c r="E1033" t="s">
        <v>25</v>
      </c>
      <c r="F1033" t="s">
        <v>53</v>
      </c>
      <c r="G1033">
        <v>17437</v>
      </c>
      <c r="H1033">
        <v>5887.52</v>
      </c>
      <c r="I1033">
        <v>8</v>
      </c>
      <c r="J1033" t="s">
        <v>35</v>
      </c>
      <c r="K1033" s="8" t="s">
        <v>11</v>
      </c>
      <c r="L1033" s="11">
        <f t="shared" si="82"/>
        <v>0.33764523713941619</v>
      </c>
      <c r="M1033" s="16">
        <f t="shared" si="83"/>
        <v>0</v>
      </c>
      <c r="N1033" s="16">
        <f t="shared" si="84"/>
        <v>0</v>
      </c>
      <c r="O1033" s="7" t="str">
        <f t="shared" si="80"/>
        <v>Oct</v>
      </c>
      <c r="P1033" t="str">
        <f t="shared" si="81"/>
        <v>2024</v>
      </c>
    </row>
    <row r="1034" spans="1:16" x14ac:dyDescent="0.3">
      <c r="A1034" t="s">
        <v>1066</v>
      </c>
      <c r="B1034" s="6">
        <v>45178</v>
      </c>
      <c r="C1034" t="s">
        <v>2255</v>
      </c>
      <c r="D1034" t="s">
        <v>2262</v>
      </c>
      <c r="E1034" t="s">
        <v>14</v>
      </c>
      <c r="F1034" t="s">
        <v>15</v>
      </c>
      <c r="G1034">
        <v>6940</v>
      </c>
      <c r="H1034">
        <v>2379.36</v>
      </c>
      <c r="I1034">
        <v>7</v>
      </c>
      <c r="J1034" t="s">
        <v>35</v>
      </c>
      <c r="K1034" s="8" t="s">
        <v>11</v>
      </c>
      <c r="L1034" s="11">
        <f t="shared" si="82"/>
        <v>0.34284726224783862</v>
      </c>
      <c r="M1034" s="16">
        <f t="shared" si="83"/>
        <v>6940</v>
      </c>
      <c r="N1034" s="16">
        <f t="shared" si="84"/>
        <v>0</v>
      </c>
      <c r="O1034" s="7" t="str">
        <f t="shared" si="80"/>
        <v>Sep</v>
      </c>
      <c r="P1034" t="str">
        <f t="shared" si="81"/>
        <v>2023</v>
      </c>
    </row>
    <row r="1035" spans="1:16" x14ac:dyDescent="0.3">
      <c r="A1035" t="s">
        <v>1067</v>
      </c>
      <c r="B1035" s="6">
        <v>45430</v>
      </c>
      <c r="C1035" t="s">
        <v>2259</v>
      </c>
      <c r="D1035" t="s">
        <v>2267</v>
      </c>
      <c r="E1035" t="s">
        <v>14</v>
      </c>
      <c r="F1035" t="s">
        <v>51</v>
      </c>
      <c r="G1035">
        <v>28792</v>
      </c>
      <c r="H1035">
        <v>959.45</v>
      </c>
      <c r="I1035">
        <v>10</v>
      </c>
      <c r="J1035" t="s">
        <v>16</v>
      </c>
      <c r="K1035" s="8" t="s">
        <v>17</v>
      </c>
      <c r="L1035" s="11">
        <f t="shared" si="82"/>
        <v>3.3323492636843567E-2</v>
      </c>
      <c r="M1035" s="16">
        <f t="shared" si="83"/>
        <v>28792</v>
      </c>
      <c r="N1035" s="16">
        <f t="shared" si="84"/>
        <v>0</v>
      </c>
      <c r="O1035" s="7" t="str">
        <f t="shared" si="80"/>
        <v>May</v>
      </c>
      <c r="P1035" t="str">
        <f t="shared" si="81"/>
        <v>2024</v>
      </c>
    </row>
    <row r="1036" spans="1:16" x14ac:dyDescent="0.3">
      <c r="A1036" t="s">
        <v>1068</v>
      </c>
      <c r="B1036" s="6">
        <v>45195</v>
      </c>
      <c r="C1036" t="s">
        <v>2259</v>
      </c>
      <c r="D1036" t="s">
        <v>2266</v>
      </c>
      <c r="E1036" t="s">
        <v>14</v>
      </c>
      <c r="F1036" t="s">
        <v>51</v>
      </c>
      <c r="G1036">
        <v>14074</v>
      </c>
      <c r="H1036">
        <v>-1165.3</v>
      </c>
      <c r="I1036">
        <v>1</v>
      </c>
      <c r="J1036" t="s">
        <v>16</v>
      </c>
      <c r="K1036" s="8" t="s">
        <v>36</v>
      </c>
      <c r="L1036" s="11">
        <f t="shared" si="82"/>
        <v>-8.2798067358249253E-2</v>
      </c>
      <c r="M1036" s="16">
        <f t="shared" si="83"/>
        <v>14074</v>
      </c>
      <c r="N1036" s="16">
        <f t="shared" si="84"/>
        <v>1</v>
      </c>
      <c r="O1036" s="7" t="str">
        <f t="shared" si="80"/>
        <v>Sep</v>
      </c>
      <c r="P1036" t="str">
        <f t="shared" si="81"/>
        <v>2023</v>
      </c>
    </row>
    <row r="1037" spans="1:16" x14ac:dyDescent="0.3">
      <c r="A1037" t="s">
        <v>1069</v>
      </c>
      <c r="B1037" s="6">
        <v>44968</v>
      </c>
      <c r="C1037" t="s">
        <v>2258</v>
      </c>
      <c r="D1037" t="s">
        <v>2270</v>
      </c>
      <c r="E1037" t="s">
        <v>8</v>
      </c>
      <c r="F1037" t="s">
        <v>29</v>
      </c>
      <c r="G1037">
        <v>20535</v>
      </c>
      <c r="H1037">
        <v>6101.58</v>
      </c>
      <c r="I1037">
        <v>2</v>
      </c>
      <c r="J1037" t="s">
        <v>16</v>
      </c>
      <c r="K1037" s="8" t="s">
        <v>27</v>
      </c>
      <c r="L1037" s="11">
        <f t="shared" si="82"/>
        <v>0.29713075237399561</v>
      </c>
      <c r="M1037" s="16">
        <f t="shared" si="83"/>
        <v>0</v>
      </c>
      <c r="N1037" s="16">
        <f t="shared" si="84"/>
        <v>0</v>
      </c>
      <c r="O1037" s="7" t="str">
        <f t="shared" si="80"/>
        <v>Feb</v>
      </c>
      <c r="P1037" t="str">
        <f t="shared" si="81"/>
        <v>2023</v>
      </c>
    </row>
    <row r="1038" spans="1:16" x14ac:dyDescent="0.3">
      <c r="A1038" t="s">
        <v>1070</v>
      </c>
      <c r="B1038" s="6">
        <v>45201</v>
      </c>
      <c r="C1038" t="s">
        <v>2255</v>
      </c>
      <c r="D1038" t="s">
        <v>2262</v>
      </c>
      <c r="E1038" t="s">
        <v>14</v>
      </c>
      <c r="F1038" t="s">
        <v>38</v>
      </c>
      <c r="G1038">
        <v>32794</v>
      </c>
      <c r="H1038">
        <v>5015.6499999999996</v>
      </c>
      <c r="I1038">
        <v>6</v>
      </c>
      <c r="J1038" t="s">
        <v>10</v>
      </c>
      <c r="K1038" s="8" t="s">
        <v>17</v>
      </c>
      <c r="L1038" s="11">
        <f t="shared" si="82"/>
        <v>0.15294413612246141</v>
      </c>
      <c r="M1038" s="16">
        <f t="shared" si="83"/>
        <v>32794</v>
      </c>
      <c r="N1038" s="16">
        <f t="shared" si="84"/>
        <v>0</v>
      </c>
      <c r="O1038" s="7" t="str">
        <f t="shared" si="80"/>
        <v>Oct</v>
      </c>
      <c r="P1038" t="str">
        <f t="shared" si="81"/>
        <v>2023</v>
      </c>
    </row>
    <row r="1039" spans="1:16" x14ac:dyDescent="0.3">
      <c r="A1039" t="s">
        <v>1071</v>
      </c>
      <c r="B1039" s="6">
        <v>45152</v>
      </c>
      <c r="C1039" t="s">
        <v>2259</v>
      </c>
      <c r="D1039" t="s">
        <v>2267</v>
      </c>
      <c r="E1039" t="s">
        <v>8</v>
      </c>
      <c r="F1039" t="s">
        <v>29</v>
      </c>
      <c r="G1039">
        <v>2842</v>
      </c>
      <c r="H1039">
        <v>119.27</v>
      </c>
      <c r="I1039">
        <v>1</v>
      </c>
      <c r="J1039" t="s">
        <v>10</v>
      </c>
      <c r="K1039" s="8" t="s">
        <v>27</v>
      </c>
      <c r="L1039" s="11">
        <f t="shared" si="82"/>
        <v>4.196692470091485E-2</v>
      </c>
      <c r="M1039" s="16">
        <f t="shared" si="83"/>
        <v>0</v>
      </c>
      <c r="N1039" s="16">
        <f t="shared" si="84"/>
        <v>0</v>
      </c>
      <c r="O1039" s="7" t="str">
        <f t="shared" si="80"/>
        <v>Aug</v>
      </c>
      <c r="P1039" t="str">
        <f t="shared" si="81"/>
        <v>2023</v>
      </c>
    </row>
    <row r="1040" spans="1:16" x14ac:dyDescent="0.3">
      <c r="A1040" t="s">
        <v>1072</v>
      </c>
      <c r="B1040" s="6">
        <v>45398</v>
      </c>
      <c r="C1040" t="s">
        <v>2256</v>
      </c>
      <c r="D1040" t="s">
        <v>2269</v>
      </c>
      <c r="E1040" t="s">
        <v>19</v>
      </c>
      <c r="F1040" t="s">
        <v>22</v>
      </c>
      <c r="G1040">
        <v>41508</v>
      </c>
      <c r="H1040">
        <v>1834.63</v>
      </c>
      <c r="I1040">
        <v>1</v>
      </c>
      <c r="J1040" t="s">
        <v>16</v>
      </c>
      <c r="K1040" s="8" t="s">
        <v>27</v>
      </c>
      <c r="L1040" s="11">
        <f t="shared" si="82"/>
        <v>4.4199431434904117E-2</v>
      </c>
      <c r="M1040" s="16">
        <f t="shared" si="83"/>
        <v>0</v>
      </c>
      <c r="N1040" s="16">
        <f t="shared" si="84"/>
        <v>0</v>
      </c>
      <c r="O1040" s="7" t="str">
        <f t="shared" si="80"/>
        <v>Apr</v>
      </c>
      <c r="P1040" t="str">
        <f t="shared" si="81"/>
        <v>2024</v>
      </c>
    </row>
    <row r="1041" spans="1:16" x14ac:dyDescent="0.3">
      <c r="A1041" t="s">
        <v>1073</v>
      </c>
      <c r="B1041" s="6">
        <v>45462</v>
      </c>
      <c r="C1041" t="s">
        <v>2256</v>
      </c>
      <c r="D1041" t="s">
        <v>2268</v>
      </c>
      <c r="E1041" t="s">
        <v>25</v>
      </c>
      <c r="F1041" t="s">
        <v>53</v>
      </c>
      <c r="G1041">
        <v>24988</v>
      </c>
      <c r="H1041">
        <v>4463.5600000000004</v>
      </c>
      <c r="I1041">
        <v>10</v>
      </c>
      <c r="J1041" t="s">
        <v>35</v>
      </c>
      <c r="K1041" s="8" t="s">
        <v>17</v>
      </c>
      <c r="L1041" s="11">
        <f t="shared" si="82"/>
        <v>0.17862814150792383</v>
      </c>
      <c r="M1041" s="16">
        <f t="shared" si="83"/>
        <v>0</v>
      </c>
      <c r="N1041" s="16">
        <f t="shared" si="84"/>
        <v>0</v>
      </c>
      <c r="O1041" s="7" t="str">
        <f t="shared" si="80"/>
        <v>Jun</v>
      </c>
      <c r="P1041" t="str">
        <f t="shared" si="81"/>
        <v>2024</v>
      </c>
    </row>
    <row r="1042" spans="1:16" x14ac:dyDescent="0.3">
      <c r="A1042" t="s">
        <v>1074</v>
      </c>
      <c r="B1042" s="6">
        <v>45183</v>
      </c>
      <c r="C1042" t="s">
        <v>2257</v>
      </c>
      <c r="D1042" t="s">
        <v>2265</v>
      </c>
      <c r="E1042" t="s">
        <v>8</v>
      </c>
      <c r="F1042" t="s">
        <v>31</v>
      </c>
      <c r="G1042">
        <v>47201</v>
      </c>
      <c r="H1042">
        <v>13248.55</v>
      </c>
      <c r="I1042">
        <v>8</v>
      </c>
      <c r="J1042" t="s">
        <v>10</v>
      </c>
      <c r="K1042" s="8" t="s">
        <v>27</v>
      </c>
      <c r="L1042" s="11">
        <f t="shared" si="82"/>
        <v>0.28068367195610261</v>
      </c>
      <c r="M1042" s="16">
        <f t="shared" si="83"/>
        <v>0</v>
      </c>
      <c r="N1042" s="16">
        <f t="shared" si="84"/>
        <v>0</v>
      </c>
      <c r="O1042" s="7" t="str">
        <f t="shared" si="80"/>
        <v>Sep</v>
      </c>
      <c r="P1042" t="str">
        <f t="shared" si="81"/>
        <v>2023</v>
      </c>
    </row>
    <row r="1043" spans="1:16" x14ac:dyDescent="0.3">
      <c r="A1043" t="s">
        <v>1075</v>
      </c>
      <c r="B1043" s="6">
        <v>45453</v>
      </c>
      <c r="C1043" t="s">
        <v>2259</v>
      </c>
      <c r="D1043" t="s">
        <v>2266</v>
      </c>
      <c r="E1043" t="s">
        <v>19</v>
      </c>
      <c r="F1043" t="s">
        <v>34</v>
      </c>
      <c r="G1043">
        <v>16666</v>
      </c>
      <c r="H1043">
        <v>1131.44</v>
      </c>
      <c r="I1043">
        <v>4</v>
      </c>
      <c r="J1043" t="s">
        <v>10</v>
      </c>
      <c r="K1043" s="8" t="s">
        <v>27</v>
      </c>
      <c r="L1043" s="11">
        <f t="shared" si="82"/>
        <v>6.7889115564622585E-2</v>
      </c>
      <c r="M1043" s="16">
        <f t="shared" si="83"/>
        <v>0</v>
      </c>
      <c r="N1043" s="16">
        <f t="shared" si="84"/>
        <v>0</v>
      </c>
      <c r="O1043" s="7" t="str">
        <f t="shared" si="80"/>
        <v>Jun</v>
      </c>
      <c r="P1043" t="str">
        <f t="shared" si="81"/>
        <v>2024</v>
      </c>
    </row>
    <row r="1044" spans="1:16" x14ac:dyDescent="0.3">
      <c r="A1044" t="s">
        <v>1076</v>
      </c>
      <c r="B1044" s="6">
        <v>45264</v>
      </c>
      <c r="C1044" t="s">
        <v>2256</v>
      </c>
      <c r="D1044" t="s">
        <v>2269</v>
      </c>
      <c r="E1044" t="s">
        <v>14</v>
      </c>
      <c r="F1044" t="s">
        <v>38</v>
      </c>
      <c r="G1044">
        <v>46135</v>
      </c>
      <c r="H1044">
        <v>846.87</v>
      </c>
      <c r="I1044">
        <v>3</v>
      </c>
      <c r="J1044" t="s">
        <v>35</v>
      </c>
      <c r="K1044" s="8" t="s">
        <v>11</v>
      </c>
      <c r="L1044" s="11">
        <f t="shared" si="82"/>
        <v>1.8356345507748999E-2</v>
      </c>
      <c r="M1044" s="16">
        <f t="shared" si="83"/>
        <v>46135</v>
      </c>
      <c r="N1044" s="16">
        <f t="shared" si="84"/>
        <v>0</v>
      </c>
      <c r="O1044" s="7" t="str">
        <f t="shared" si="80"/>
        <v>Dec</v>
      </c>
      <c r="P1044" t="str">
        <f t="shared" si="81"/>
        <v>2023</v>
      </c>
    </row>
    <row r="1045" spans="1:16" x14ac:dyDescent="0.3">
      <c r="A1045" t="s">
        <v>1077</v>
      </c>
      <c r="B1045" s="6">
        <v>45064</v>
      </c>
      <c r="C1045" t="s">
        <v>2257</v>
      </c>
      <c r="D1045" t="s">
        <v>2264</v>
      </c>
      <c r="E1045" t="s">
        <v>19</v>
      </c>
      <c r="F1045" t="s">
        <v>22</v>
      </c>
      <c r="G1045">
        <v>13337</v>
      </c>
      <c r="H1045">
        <v>185.51</v>
      </c>
      <c r="I1045">
        <v>6</v>
      </c>
      <c r="J1045" t="s">
        <v>16</v>
      </c>
      <c r="K1045" s="8" t="s">
        <v>27</v>
      </c>
      <c r="L1045" s="11">
        <f t="shared" si="82"/>
        <v>1.3909424908150258E-2</v>
      </c>
      <c r="M1045" s="16">
        <f t="shared" si="83"/>
        <v>0</v>
      </c>
      <c r="N1045" s="16">
        <f t="shared" si="84"/>
        <v>0</v>
      </c>
      <c r="O1045" s="7" t="str">
        <f t="shared" si="80"/>
        <v>May</v>
      </c>
      <c r="P1045" t="str">
        <f t="shared" si="81"/>
        <v>2023</v>
      </c>
    </row>
    <row r="1046" spans="1:16" x14ac:dyDescent="0.3">
      <c r="A1046" t="s">
        <v>1078</v>
      </c>
      <c r="B1046" s="6">
        <v>45058</v>
      </c>
      <c r="C1046" t="s">
        <v>2259</v>
      </c>
      <c r="D1046" t="s">
        <v>2266</v>
      </c>
      <c r="E1046" t="s">
        <v>14</v>
      </c>
      <c r="F1046" t="s">
        <v>38</v>
      </c>
      <c r="G1046">
        <v>48464</v>
      </c>
      <c r="H1046">
        <v>9581.73</v>
      </c>
      <c r="I1046">
        <v>10</v>
      </c>
      <c r="J1046" t="s">
        <v>10</v>
      </c>
      <c r="K1046" s="8" t="s">
        <v>27</v>
      </c>
      <c r="L1046" s="11">
        <f t="shared" si="82"/>
        <v>0.19770819577418289</v>
      </c>
      <c r="M1046" s="16">
        <f t="shared" si="83"/>
        <v>48464</v>
      </c>
      <c r="N1046" s="16">
        <f t="shared" si="84"/>
        <v>0</v>
      </c>
      <c r="O1046" s="7" t="str">
        <f t="shared" si="80"/>
        <v>May</v>
      </c>
      <c r="P1046" t="str">
        <f t="shared" si="81"/>
        <v>2023</v>
      </c>
    </row>
    <row r="1047" spans="1:16" x14ac:dyDescent="0.3">
      <c r="A1047" t="s">
        <v>1079</v>
      </c>
      <c r="B1047" s="6">
        <v>44952</v>
      </c>
      <c r="C1047" t="s">
        <v>2255</v>
      </c>
      <c r="D1047" t="s">
        <v>2262</v>
      </c>
      <c r="E1047" t="s">
        <v>19</v>
      </c>
      <c r="F1047" t="s">
        <v>20</v>
      </c>
      <c r="G1047">
        <v>48856</v>
      </c>
      <c r="H1047">
        <v>8255.34</v>
      </c>
      <c r="I1047">
        <v>3</v>
      </c>
      <c r="J1047" t="s">
        <v>10</v>
      </c>
      <c r="K1047" s="8" t="s">
        <v>36</v>
      </c>
      <c r="L1047" s="11">
        <f t="shared" si="82"/>
        <v>0.16897289995087605</v>
      </c>
      <c r="M1047" s="16">
        <f t="shared" si="83"/>
        <v>0</v>
      </c>
      <c r="N1047" s="16">
        <f t="shared" si="84"/>
        <v>0</v>
      </c>
      <c r="O1047" s="7" t="str">
        <f t="shared" si="80"/>
        <v>Jan</v>
      </c>
      <c r="P1047" t="str">
        <f t="shared" si="81"/>
        <v>2023</v>
      </c>
    </row>
    <row r="1048" spans="1:16" x14ac:dyDescent="0.3">
      <c r="A1048" t="s">
        <v>1080</v>
      </c>
      <c r="B1048" s="6">
        <v>45606</v>
      </c>
      <c r="C1048" t="s">
        <v>2257</v>
      </c>
      <c r="D1048" t="s">
        <v>2264</v>
      </c>
      <c r="E1048" t="s">
        <v>25</v>
      </c>
      <c r="F1048" t="s">
        <v>26</v>
      </c>
      <c r="G1048">
        <v>32952</v>
      </c>
      <c r="H1048">
        <v>-1762.23</v>
      </c>
      <c r="I1048">
        <v>6</v>
      </c>
      <c r="J1048" t="s">
        <v>16</v>
      </c>
      <c r="K1048" s="8" t="s">
        <v>36</v>
      </c>
      <c r="L1048" s="11">
        <f t="shared" si="82"/>
        <v>-5.3478696285506194E-2</v>
      </c>
      <c r="M1048" s="16">
        <f t="shared" si="83"/>
        <v>0</v>
      </c>
      <c r="N1048" s="16">
        <f t="shared" si="84"/>
        <v>1</v>
      </c>
      <c r="O1048" s="7" t="str">
        <f t="shared" si="80"/>
        <v>Nov</v>
      </c>
      <c r="P1048" t="str">
        <f t="shared" si="81"/>
        <v>2024</v>
      </c>
    </row>
    <row r="1049" spans="1:16" x14ac:dyDescent="0.3">
      <c r="A1049" t="s">
        <v>1081</v>
      </c>
      <c r="B1049" s="6">
        <v>44962</v>
      </c>
      <c r="C1049" t="s">
        <v>2256</v>
      </c>
      <c r="D1049" t="s">
        <v>2269</v>
      </c>
      <c r="E1049" t="s">
        <v>19</v>
      </c>
      <c r="F1049" t="s">
        <v>22</v>
      </c>
      <c r="G1049">
        <v>44791</v>
      </c>
      <c r="H1049">
        <v>1229.9000000000001</v>
      </c>
      <c r="I1049">
        <v>1</v>
      </c>
      <c r="J1049" t="s">
        <v>10</v>
      </c>
      <c r="K1049" s="8" t="s">
        <v>17</v>
      </c>
      <c r="L1049" s="11">
        <f t="shared" si="82"/>
        <v>2.7458641244892949E-2</v>
      </c>
      <c r="M1049" s="16">
        <f t="shared" si="83"/>
        <v>0</v>
      </c>
      <c r="N1049" s="16">
        <f t="shared" si="84"/>
        <v>0</v>
      </c>
      <c r="O1049" s="7" t="str">
        <f t="shared" si="80"/>
        <v>Feb</v>
      </c>
      <c r="P1049" t="str">
        <f t="shared" si="81"/>
        <v>2023</v>
      </c>
    </row>
    <row r="1050" spans="1:16" x14ac:dyDescent="0.3">
      <c r="A1050" t="s">
        <v>1082</v>
      </c>
      <c r="B1050" s="6">
        <v>44939</v>
      </c>
      <c r="C1050" t="s">
        <v>2257</v>
      </c>
      <c r="D1050" t="s">
        <v>2264</v>
      </c>
      <c r="E1050" t="s">
        <v>25</v>
      </c>
      <c r="F1050" t="s">
        <v>53</v>
      </c>
      <c r="G1050">
        <v>25562</v>
      </c>
      <c r="H1050">
        <v>5517.89</v>
      </c>
      <c r="I1050">
        <v>2</v>
      </c>
      <c r="J1050" t="s">
        <v>10</v>
      </c>
      <c r="K1050" s="8" t="s">
        <v>17</v>
      </c>
      <c r="L1050" s="11">
        <f t="shared" si="82"/>
        <v>0.21586299976527659</v>
      </c>
      <c r="M1050" s="16">
        <f t="shared" si="83"/>
        <v>0</v>
      </c>
      <c r="N1050" s="16">
        <f t="shared" si="84"/>
        <v>0</v>
      </c>
      <c r="O1050" s="7" t="str">
        <f t="shared" si="80"/>
        <v>Jan</v>
      </c>
      <c r="P1050" t="str">
        <f t="shared" si="81"/>
        <v>2023</v>
      </c>
    </row>
    <row r="1051" spans="1:16" x14ac:dyDescent="0.3">
      <c r="A1051" t="s">
        <v>1083</v>
      </c>
      <c r="B1051" s="6">
        <v>45219</v>
      </c>
      <c r="C1051" t="s">
        <v>2258</v>
      </c>
      <c r="D1051" t="s">
        <v>2270</v>
      </c>
      <c r="E1051" t="s">
        <v>14</v>
      </c>
      <c r="F1051" t="s">
        <v>38</v>
      </c>
      <c r="G1051">
        <v>26658</v>
      </c>
      <c r="H1051">
        <v>8012.33</v>
      </c>
      <c r="I1051">
        <v>2</v>
      </c>
      <c r="J1051" t="s">
        <v>35</v>
      </c>
      <c r="K1051" s="8" t="s">
        <v>17</v>
      </c>
      <c r="L1051" s="11">
        <f t="shared" si="82"/>
        <v>0.300560057018531</v>
      </c>
      <c r="M1051" s="16">
        <f t="shared" si="83"/>
        <v>26658</v>
      </c>
      <c r="N1051" s="16">
        <f t="shared" si="84"/>
        <v>0</v>
      </c>
      <c r="O1051" s="7" t="str">
        <f t="shared" si="80"/>
        <v>Oct</v>
      </c>
      <c r="P1051" t="str">
        <f t="shared" si="81"/>
        <v>2023</v>
      </c>
    </row>
    <row r="1052" spans="1:16" x14ac:dyDescent="0.3">
      <c r="A1052" t="s">
        <v>1084</v>
      </c>
      <c r="B1052" s="6">
        <v>45052</v>
      </c>
      <c r="C1052" t="s">
        <v>2257</v>
      </c>
      <c r="D1052" t="s">
        <v>2264</v>
      </c>
      <c r="E1052" t="s">
        <v>25</v>
      </c>
      <c r="F1052" t="s">
        <v>53</v>
      </c>
      <c r="G1052">
        <v>13667</v>
      </c>
      <c r="H1052">
        <v>3370.76</v>
      </c>
      <c r="I1052">
        <v>4</v>
      </c>
      <c r="J1052" t="s">
        <v>10</v>
      </c>
      <c r="K1052" s="8" t="s">
        <v>17</v>
      </c>
      <c r="L1052" s="11">
        <f t="shared" si="82"/>
        <v>0.24663496012292385</v>
      </c>
      <c r="M1052" s="16">
        <f t="shared" si="83"/>
        <v>0</v>
      </c>
      <c r="N1052" s="16">
        <f t="shared" si="84"/>
        <v>0</v>
      </c>
      <c r="O1052" s="7" t="str">
        <f t="shared" si="80"/>
        <v>May</v>
      </c>
      <c r="P1052" t="str">
        <f t="shared" si="81"/>
        <v>2023</v>
      </c>
    </row>
    <row r="1053" spans="1:16" x14ac:dyDescent="0.3">
      <c r="A1053" t="s">
        <v>1085</v>
      </c>
      <c r="B1053" s="6">
        <v>45037</v>
      </c>
      <c r="C1053" t="s">
        <v>2258</v>
      </c>
      <c r="D1053" t="s">
        <v>2271</v>
      </c>
      <c r="E1053" t="s">
        <v>25</v>
      </c>
      <c r="F1053" t="s">
        <v>53</v>
      </c>
      <c r="G1053">
        <v>41347</v>
      </c>
      <c r="H1053">
        <v>10206.209999999999</v>
      </c>
      <c r="I1053">
        <v>5</v>
      </c>
      <c r="J1053" t="s">
        <v>10</v>
      </c>
      <c r="K1053" s="8" t="s">
        <v>11</v>
      </c>
      <c r="L1053" s="11">
        <f t="shared" si="82"/>
        <v>0.24684281810046677</v>
      </c>
      <c r="M1053" s="16">
        <f t="shared" si="83"/>
        <v>0</v>
      </c>
      <c r="N1053" s="16">
        <f t="shared" si="84"/>
        <v>0</v>
      </c>
      <c r="O1053" s="7" t="str">
        <f t="shared" si="80"/>
        <v>Apr</v>
      </c>
      <c r="P1053" t="str">
        <f t="shared" si="81"/>
        <v>2023</v>
      </c>
    </row>
    <row r="1054" spans="1:16" x14ac:dyDescent="0.3">
      <c r="A1054" t="s">
        <v>1086</v>
      </c>
      <c r="B1054" s="6">
        <v>45562</v>
      </c>
      <c r="C1054" t="s">
        <v>2258</v>
      </c>
      <c r="D1054" t="s">
        <v>2270</v>
      </c>
      <c r="E1054" t="s">
        <v>8</v>
      </c>
      <c r="F1054" t="s">
        <v>29</v>
      </c>
      <c r="G1054">
        <v>21348</v>
      </c>
      <c r="H1054">
        <v>4296.6099999999997</v>
      </c>
      <c r="I1054">
        <v>5</v>
      </c>
      <c r="J1054" t="s">
        <v>16</v>
      </c>
      <c r="K1054" s="8" t="s">
        <v>11</v>
      </c>
      <c r="L1054" s="11">
        <f t="shared" si="82"/>
        <v>0.20126522390856286</v>
      </c>
      <c r="M1054" s="16">
        <f t="shared" si="83"/>
        <v>0</v>
      </c>
      <c r="N1054" s="16">
        <f t="shared" si="84"/>
        <v>0</v>
      </c>
      <c r="O1054" s="7" t="str">
        <f t="shared" si="80"/>
        <v>Sep</v>
      </c>
      <c r="P1054" t="str">
        <f t="shared" si="81"/>
        <v>2024</v>
      </c>
    </row>
    <row r="1055" spans="1:16" x14ac:dyDescent="0.3">
      <c r="A1055" t="s">
        <v>1087</v>
      </c>
      <c r="B1055" s="6">
        <v>45341</v>
      </c>
      <c r="C1055" t="s">
        <v>2259</v>
      </c>
      <c r="D1055" t="s">
        <v>2267</v>
      </c>
      <c r="E1055" t="s">
        <v>25</v>
      </c>
      <c r="F1055" t="s">
        <v>26</v>
      </c>
      <c r="G1055">
        <v>26763</v>
      </c>
      <c r="H1055">
        <v>-3168.63</v>
      </c>
      <c r="I1055">
        <v>3</v>
      </c>
      <c r="J1055" t="s">
        <v>16</v>
      </c>
      <c r="K1055" s="8" t="s">
        <v>27</v>
      </c>
      <c r="L1055" s="11">
        <f t="shared" si="82"/>
        <v>-0.11839591973993947</v>
      </c>
      <c r="M1055" s="16">
        <f t="shared" si="83"/>
        <v>0</v>
      </c>
      <c r="N1055" s="16">
        <f t="shared" si="84"/>
        <v>1</v>
      </c>
      <c r="O1055" s="7" t="str">
        <f t="shared" si="80"/>
        <v>Feb</v>
      </c>
      <c r="P1055" t="str">
        <f t="shared" si="81"/>
        <v>2024</v>
      </c>
    </row>
    <row r="1056" spans="1:16" x14ac:dyDescent="0.3">
      <c r="A1056" t="s">
        <v>1088</v>
      </c>
      <c r="B1056" s="6">
        <v>45402</v>
      </c>
      <c r="C1056" t="s">
        <v>2258</v>
      </c>
      <c r="D1056" t="s">
        <v>2271</v>
      </c>
      <c r="E1056" t="s">
        <v>8</v>
      </c>
      <c r="F1056" t="s">
        <v>31</v>
      </c>
      <c r="G1056">
        <v>36513</v>
      </c>
      <c r="H1056">
        <v>4831.9799999999996</v>
      </c>
      <c r="I1056">
        <v>9</v>
      </c>
      <c r="J1056" t="s">
        <v>35</v>
      </c>
      <c r="K1056" s="8" t="s">
        <v>27</v>
      </c>
      <c r="L1056" s="11">
        <f t="shared" si="82"/>
        <v>0.13233588037137456</v>
      </c>
      <c r="M1056" s="16">
        <f t="shared" si="83"/>
        <v>0</v>
      </c>
      <c r="N1056" s="16">
        <f t="shared" si="84"/>
        <v>0</v>
      </c>
      <c r="O1056" s="7" t="str">
        <f t="shared" si="80"/>
        <v>Apr</v>
      </c>
      <c r="P1056" t="str">
        <f t="shared" si="81"/>
        <v>2024</v>
      </c>
    </row>
    <row r="1057" spans="1:16" x14ac:dyDescent="0.3">
      <c r="A1057" t="s">
        <v>1089</v>
      </c>
      <c r="B1057" s="6">
        <v>45285</v>
      </c>
      <c r="C1057" t="s">
        <v>2257</v>
      </c>
      <c r="D1057" t="s">
        <v>2265</v>
      </c>
      <c r="E1057" t="s">
        <v>19</v>
      </c>
      <c r="F1057" t="s">
        <v>20</v>
      </c>
      <c r="G1057">
        <v>29823</v>
      </c>
      <c r="H1057">
        <v>179.81</v>
      </c>
      <c r="I1057">
        <v>1</v>
      </c>
      <c r="J1057" t="s">
        <v>16</v>
      </c>
      <c r="K1057" s="8" t="s">
        <v>17</v>
      </c>
      <c r="L1057" s="11">
        <f t="shared" si="82"/>
        <v>6.0292391778157799E-3</v>
      </c>
      <c r="M1057" s="16">
        <f t="shared" si="83"/>
        <v>0</v>
      </c>
      <c r="N1057" s="16">
        <f t="shared" si="84"/>
        <v>0</v>
      </c>
      <c r="O1057" s="7" t="str">
        <f t="shared" si="80"/>
        <v>Dec</v>
      </c>
      <c r="P1057" t="str">
        <f t="shared" si="81"/>
        <v>2023</v>
      </c>
    </row>
    <row r="1058" spans="1:16" x14ac:dyDescent="0.3">
      <c r="A1058" t="s">
        <v>1090</v>
      </c>
      <c r="B1058" s="6">
        <v>45443</v>
      </c>
      <c r="C1058" t="s">
        <v>2258</v>
      </c>
      <c r="D1058" t="s">
        <v>2270</v>
      </c>
      <c r="E1058" t="s">
        <v>14</v>
      </c>
      <c r="F1058" t="s">
        <v>15</v>
      </c>
      <c r="G1058">
        <v>35496</v>
      </c>
      <c r="H1058">
        <v>-3441.7</v>
      </c>
      <c r="I1058">
        <v>10</v>
      </c>
      <c r="J1058" t="s">
        <v>10</v>
      </c>
      <c r="K1058" s="8" t="s">
        <v>27</v>
      </c>
      <c r="L1058" s="11">
        <f t="shared" si="82"/>
        <v>-9.6960220869957175E-2</v>
      </c>
      <c r="M1058" s="16">
        <f t="shared" si="83"/>
        <v>35496</v>
      </c>
      <c r="N1058" s="16">
        <f t="shared" si="84"/>
        <v>1</v>
      </c>
      <c r="O1058" s="7" t="str">
        <f t="shared" si="80"/>
        <v>May</v>
      </c>
      <c r="P1058" t="str">
        <f t="shared" si="81"/>
        <v>2024</v>
      </c>
    </row>
    <row r="1059" spans="1:16" x14ac:dyDescent="0.3">
      <c r="A1059" t="s">
        <v>1091</v>
      </c>
      <c r="B1059" s="6">
        <v>45001</v>
      </c>
      <c r="C1059" t="s">
        <v>2255</v>
      </c>
      <c r="D1059" t="s">
        <v>2262</v>
      </c>
      <c r="E1059" t="s">
        <v>25</v>
      </c>
      <c r="F1059" t="s">
        <v>53</v>
      </c>
      <c r="G1059">
        <v>6268</v>
      </c>
      <c r="H1059">
        <v>112.87</v>
      </c>
      <c r="I1059">
        <v>1</v>
      </c>
      <c r="J1059" t="s">
        <v>10</v>
      </c>
      <c r="K1059" s="8" t="s">
        <v>36</v>
      </c>
      <c r="L1059" s="11">
        <f t="shared" si="82"/>
        <v>1.8007338864071475E-2</v>
      </c>
      <c r="M1059" s="16">
        <f t="shared" si="83"/>
        <v>0</v>
      </c>
      <c r="N1059" s="16">
        <f t="shared" si="84"/>
        <v>0</v>
      </c>
      <c r="O1059" s="7" t="str">
        <f t="shared" si="80"/>
        <v>Mar</v>
      </c>
      <c r="P1059" t="str">
        <f t="shared" si="81"/>
        <v>2023</v>
      </c>
    </row>
    <row r="1060" spans="1:16" x14ac:dyDescent="0.3">
      <c r="A1060" t="s">
        <v>1092</v>
      </c>
      <c r="B1060" s="6">
        <v>45453</v>
      </c>
      <c r="C1060" t="s">
        <v>2257</v>
      </c>
      <c r="D1060" t="s">
        <v>2264</v>
      </c>
      <c r="E1060" t="s">
        <v>8</v>
      </c>
      <c r="F1060" t="s">
        <v>9</v>
      </c>
      <c r="G1060">
        <v>49068</v>
      </c>
      <c r="H1060">
        <v>3852.37</v>
      </c>
      <c r="I1060">
        <v>6</v>
      </c>
      <c r="J1060" t="s">
        <v>16</v>
      </c>
      <c r="K1060" s="8" t="s">
        <v>36</v>
      </c>
      <c r="L1060" s="11">
        <f t="shared" si="82"/>
        <v>7.851084209668216E-2</v>
      </c>
      <c r="M1060" s="16">
        <f t="shared" si="83"/>
        <v>0</v>
      </c>
      <c r="N1060" s="16">
        <f t="shared" si="84"/>
        <v>0</v>
      </c>
      <c r="O1060" s="7" t="str">
        <f t="shared" si="80"/>
        <v>Jun</v>
      </c>
      <c r="P1060" t="str">
        <f t="shared" si="81"/>
        <v>2024</v>
      </c>
    </row>
    <row r="1061" spans="1:16" x14ac:dyDescent="0.3">
      <c r="A1061" t="s">
        <v>1093</v>
      </c>
      <c r="B1061" s="6">
        <v>45592</v>
      </c>
      <c r="C1061" t="s">
        <v>2258</v>
      </c>
      <c r="D1061" t="s">
        <v>2271</v>
      </c>
      <c r="E1061" t="s">
        <v>8</v>
      </c>
      <c r="F1061" t="s">
        <v>31</v>
      </c>
      <c r="G1061">
        <v>19943</v>
      </c>
      <c r="H1061">
        <v>-3525.85</v>
      </c>
      <c r="I1061">
        <v>6</v>
      </c>
      <c r="J1061" t="s">
        <v>10</v>
      </c>
      <c r="K1061" s="8" t="s">
        <v>11</v>
      </c>
      <c r="L1061" s="11">
        <f t="shared" si="82"/>
        <v>-0.1767963696535125</v>
      </c>
      <c r="M1061" s="16">
        <f t="shared" si="83"/>
        <v>0</v>
      </c>
      <c r="N1061" s="16">
        <f t="shared" si="84"/>
        <v>1</v>
      </c>
      <c r="O1061" s="7" t="str">
        <f t="shared" si="80"/>
        <v>Oct</v>
      </c>
      <c r="P1061" t="str">
        <f t="shared" si="81"/>
        <v>2024</v>
      </c>
    </row>
    <row r="1062" spans="1:16" x14ac:dyDescent="0.3">
      <c r="A1062" t="s">
        <v>1094</v>
      </c>
      <c r="B1062" s="6">
        <v>45620</v>
      </c>
      <c r="C1062" t="s">
        <v>2257</v>
      </c>
      <c r="D1062" t="s">
        <v>2265</v>
      </c>
      <c r="E1062" t="s">
        <v>25</v>
      </c>
      <c r="F1062" t="s">
        <v>26</v>
      </c>
      <c r="G1062">
        <v>23209</v>
      </c>
      <c r="H1062">
        <v>-3518.42</v>
      </c>
      <c r="I1062">
        <v>10</v>
      </c>
      <c r="J1062" t="s">
        <v>35</v>
      </c>
      <c r="K1062" s="8" t="s">
        <v>27</v>
      </c>
      <c r="L1062" s="11">
        <f t="shared" si="82"/>
        <v>-0.15159722521435651</v>
      </c>
      <c r="M1062" s="16">
        <f t="shared" si="83"/>
        <v>0</v>
      </c>
      <c r="N1062" s="16">
        <f t="shared" si="84"/>
        <v>1</v>
      </c>
      <c r="O1062" s="7" t="str">
        <f t="shared" si="80"/>
        <v>Nov</v>
      </c>
      <c r="P1062" t="str">
        <f t="shared" si="81"/>
        <v>2024</v>
      </c>
    </row>
    <row r="1063" spans="1:16" x14ac:dyDescent="0.3">
      <c r="A1063" t="s">
        <v>1095</v>
      </c>
      <c r="B1063" s="6">
        <v>45524</v>
      </c>
      <c r="C1063" t="s">
        <v>2259</v>
      </c>
      <c r="D1063" t="s">
        <v>2267</v>
      </c>
      <c r="E1063" t="s">
        <v>25</v>
      </c>
      <c r="F1063" t="s">
        <v>26</v>
      </c>
      <c r="G1063">
        <v>34216</v>
      </c>
      <c r="H1063">
        <v>-910.31</v>
      </c>
      <c r="I1063">
        <v>4</v>
      </c>
      <c r="J1063" t="s">
        <v>16</v>
      </c>
      <c r="K1063" s="8" t="s">
        <v>36</v>
      </c>
      <c r="L1063" s="11">
        <f t="shared" si="82"/>
        <v>-2.6604804769698384E-2</v>
      </c>
      <c r="M1063" s="16">
        <f t="shared" si="83"/>
        <v>0</v>
      </c>
      <c r="N1063" s="16">
        <f t="shared" si="84"/>
        <v>1</v>
      </c>
      <c r="O1063" s="7" t="str">
        <f t="shared" si="80"/>
        <v>Aug</v>
      </c>
      <c r="P1063" t="str">
        <f t="shared" si="81"/>
        <v>2024</v>
      </c>
    </row>
    <row r="1064" spans="1:16" x14ac:dyDescent="0.3">
      <c r="A1064" t="s">
        <v>1096</v>
      </c>
      <c r="B1064" s="6">
        <v>45047</v>
      </c>
      <c r="C1064" t="s">
        <v>2256</v>
      </c>
      <c r="D1064" t="s">
        <v>2268</v>
      </c>
      <c r="E1064" t="s">
        <v>8</v>
      </c>
      <c r="F1064" t="s">
        <v>31</v>
      </c>
      <c r="G1064">
        <v>16842</v>
      </c>
      <c r="H1064">
        <v>5778.81</v>
      </c>
      <c r="I1064">
        <v>9</v>
      </c>
      <c r="J1064" t="s">
        <v>10</v>
      </c>
      <c r="K1064" s="8" t="s">
        <v>27</v>
      </c>
      <c r="L1064" s="11">
        <f t="shared" si="82"/>
        <v>0.34311898824367654</v>
      </c>
      <c r="M1064" s="16">
        <f t="shared" si="83"/>
        <v>0</v>
      </c>
      <c r="N1064" s="16">
        <f t="shared" si="84"/>
        <v>0</v>
      </c>
      <c r="O1064" s="7" t="str">
        <f t="shared" si="80"/>
        <v>May</v>
      </c>
      <c r="P1064" t="str">
        <f t="shared" si="81"/>
        <v>2023</v>
      </c>
    </row>
    <row r="1065" spans="1:16" x14ac:dyDescent="0.3">
      <c r="A1065" t="s">
        <v>1097</v>
      </c>
      <c r="B1065" s="6">
        <v>45054</v>
      </c>
      <c r="C1065" t="s">
        <v>2255</v>
      </c>
      <c r="D1065" t="s">
        <v>2262</v>
      </c>
      <c r="E1065" t="s">
        <v>25</v>
      </c>
      <c r="F1065" t="s">
        <v>26</v>
      </c>
      <c r="G1065">
        <v>35560</v>
      </c>
      <c r="H1065">
        <v>10719.1</v>
      </c>
      <c r="I1065">
        <v>5</v>
      </c>
      <c r="J1065" t="s">
        <v>16</v>
      </c>
      <c r="K1065" s="8" t="s">
        <v>17</v>
      </c>
      <c r="L1065" s="11">
        <f t="shared" si="82"/>
        <v>0.30143700787401578</v>
      </c>
      <c r="M1065" s="16">
        <f t="shared" si="83"/>
        <v>0</v>
      </c>
      <c r="N1065" s="16">
        <f t="shared" si="84"/>
        <v>0</v>
      </c>
      <c r="O1065" s="7" t="str">
        <f t="shared" si="80"/>
        <v>May</v>
      </c>
      <c r="P1065" t="str">
        <f t="shared" si="81"/>
        <v>2023</v>
      </c>
    </row>
    <row r="1066" spans="1:16" x14ac:dyDescent="0.3">
      <c r="A1066" t="s">
        <v>1098</v>
      </c>
      <c r="B1066" s="6">
        <v>45114</v>
      </c>
      <c r="C1066" t="s">
        <v>2259</v>
      </c>
      <c r="D1066" t="s">
        <v>2266</v>
      </c>
      <c r="E1066" t="s">
        <v>25</v>
      </c>
      <c r="F1066" t="s">
        <v>53</v>
      </c>
      <c r="G1066">
        <v>37487</v>
      </c>
      <c r="H1066">
        <v>3243.59</v>
      </c>
      <c r="I1066">
        <v>2</v>
      </c>
      <c r="J1066" t="s">
        <v>10</v>
      </c>
      <c r="K1066" s="8" t="s">
        <v>17</v>
      </c>
      <c r="L1066" s="11">
        <f t="shared" si="82"/>
        <v>8.652572891935871E-2</v>
      </c>
      <c r="M1066" s="16">
        <f t="shared" si="83"/>
        <v>0</v>
      </c>
      <c r="N1066" s="16">
        <f t="shared" si="84"/>
        <v>0</v>
      </c>
      <c r="O1066" s="7" t="str">
        <f t="shared" si="80"/>
        <v>Jul</v>
      </c>
      <c r="P1066" t="str">
        <f t="shared" si="81"/>
        <v>2023</v>
      </c>
    </row>
    <row r="1067" spans="1:16" x14ac:dyDescent="0.3">
      <c r="A1067" t="s">
        <v>1099</v>
      </c>
      <c r="B1067" s="6">
        <v>45478</v>
      </c>
      <c r="C1067" t="s">
        <v>2256</v>
      </c>
      <c r="D1067" t="s">
        <v>2268</v>
      </c>
      <c r="E1067" t="s">
        <v>25</v>
      </c>
      <c r="F1067" t="s">
        <v>53</v>
      </c>
      <c r="G1067">
        <v>206</v>
      </c>
      <c r="H1067">
        <v>67.150000000000006</v>
      </c>
      <c r="I1067">
        <v>4</v>
      </c>
      <c r="J1067" t="s">
        <v>10</v>
      </c>
      <c r="K1067" s="8" t="s">
        <v>17</v>
      </c>
      <c r="L1067" s="11">
        <f t="shared" si="82"/>
        <v>0.32597087378640782</v>
      </c>
      <c r="M1067" s="16">
        <f t="shared" si="83"/>
        <v>0</v>
      </c>
      <c r="N1067" s="16">
        <f t="shared" si="84"/>
        <v>0</v>
      </c>
      <c r="O1067" s="7" t="str">
        <f t="shared" si="80"/>
        <v>Jul</v>
      </c>
      <c r="P1067" t="str">
        <f t="shared" si="81"/>
        <v>2024</v>
      </c>
    </row>
    <row r="1068" spans="1:16" x14ac:dyDescent="0.3">
      <c r="A1068" t="s">
        <v>1100</v>
      </c>
      <c r="B1068" s="6">
        <v>44964</v>
      </c>
      <c r="C1068" t="s">
        <v>2258</v>
      </c>
      <c r="D1068" t="s">
        <v>2271</v>
      </c>
      <c r="E1068" t="s">
        <v>8</v>
      </c>
      <c r="F1068" t="s">
        <v>9</v>
      </c>
      <c r="G1068">
        <v>24540</v>
      </c>
      <c r="H1068">
        <v>-1686.3</v>
      </c>
      <c r="I1068">
        <v>8</v>
      </c>
      <c r="J1068" t="s">
        <v>10</v>
      </c>
      <c r="K1068" s="8" t="s">
        <v>27</v>
      </c>
      <c r="L1068" s="11">
        <f t="shared" si="82"/>
        <v>-6.8716381418092914E-2</v>
      </c>
      <c r="M1068" s="16">
        <f t="shared" si="83"/>
        <v>0</v>
      </c>
      <c r="N1068" s="16">
        <f t="shared" si="84"/>
        <v>1</v>
      </c>
      <c r="O1068" s="7" t="str">
        <f t="shared" si="80"/>
        <v>Feb</v>
      </c>
      <c r="P1068" t="str">
        <f t="shared" si="81"/>
        <v>2023</v>
      </c>
    </row>
    <row r="1069" spans="1:16" x14ac:dyDescent="0.3">
      <c r="A1069" t="s">
        <v>1101</v>
      </c>
      <c r="B1069" s="6">
        <v>44931</v>
      </c>
      <c r="C1069" t="s">
        <v>2258</v>
      </c>
      <c r="D1069" t="s">
        <v>2270</v>
      </c>
      <c r="E1069" t="s">
        <v>8</v>
      </c>
      <c r="F1069" t="s">
        <v>9</v>
      </c>
      <c r="G1069">
        <v>20141</v>
      </c>
      <c r="H1069">
        <v>3831.19</v>
      </c>
      <c r="I1069">
        <v>1</v>
      </c>
      <c r="J1069" t="s">
        <v>35</v>
      </c>
      <c r="K1069" s="8" t="s">
        <v>27</v>
      </c>
      <c r="L1069" s="11">
        <f t="shared" si="82"/>
        <v>0.19021845985800109</v>
      </c>
      <c r="M1069" s="16">
        <f t="shared" si="83"/>
        <v>0</v>
      </c>
      <c r="N1069" s="16">
        <f t="shared" si="84"/>
        <v>0</v>
      </c>
      <c r="O1069" s="7" t="str">
        <f t="shared" si="80"/>
        <v>Jan</v>
      </c>
      <c r="P1069" t="str">
        <f t="shared" si="81"/>
        <v>2023</v>
      </c>
    </row>
    <row r="1070" spans="1:16" x14ac:dyDescent="0.3">
      <c r="A1070" t="s">
        <v>1102</v>
      </c>
      <c r="B1070" s="6">
        <v>45044</v>
      </c>
      <c r="C1070" t="s">
        <v>2256</v>
      </c>
      <c r="D1070" t="s">
        <v>2269</v>
      </c>
      <c r="E1070" t="s">
        <v>14</v>
      </c>
      <c r="F1070" t="s">
        <v>38</v>
      </c>
      <c r="G1070">
        <v>46142</v>
      </c>
      <c r="H1070">
        <v>1928.68</v>
      </c>
      <c r="I1070">
        <v>7</v>
      </c>
      <c r="J1070" t="s">
        <v>16</v>
      </c>
      <c r="K1070" s="8" t="s">
        <v>27</v>
      </c>
      <c r="L1070" s="11">
        <f t="shared" si="82"/>
        <v>4.1798795024056173E-2</v>
      </c>
      <c r="M1070" s="16">
        <f t="shared" si="83"/>
        <v>46142</v>
      </c>
      <c r="N1070" s="16">
        <f t="shared" si="84"/>
        <v>0</v>
      </c>
      <c r="O1070" s="7" t="str">
        <f t="shared" si="80"/>
        <v>Apr</v>
      </c>
      <c r="P1070" t="str">
        <f t="shared" si="81"/>
        <v>2023</v>
      </c>
    </row>
    <row r="1071" spans="1:16" x14ac:dyDescent="0.3">
      <c r="A1071" t="s">
        <v>1103</v>
      </c>
      <c r="B1071" s="6">
        <v>45233</v>
      </c>
      <c r="C1071" t="s">
        <v>2255</v>
      </c>
      <c r="D1071" t="s">
        <v>2262</v>
      </c>
      <c r="E1071" t="s">
        <v>25</v>
      </c>
      <c r="F1071" t="s">
        <v>53</v>
      </c>
      <c r="G1071">
        <v>11789</v>
      </c>
      <c r="H1071">
        <v>1535.71</v>
      </c>
      <c r="I1071">
        <v>9</v>
      </c>
      <c r="J1071" t="s">
        <v>10</v>
      </c>
      <c r="K1071" s="8" t="s">
        <v>17</v>
      </c>
      <c r="L1071" s="11">
        <f t="shared" si="82"/>
        <v>0.13026634998727626</v>
      </c>
      <c r="M1071" s="16">
        <f t="shared" si="83"/>
        <v>0</v>
      </c>
      <c r="N1071" s="16">
        <f t="shared" si="84"/>
        <v>0</v>
      </c>
      <c r="O1071" s="7" t="str">
        <f t="shared" si="80"/>
        <v>Nov</v>
      </c>
      <c r="P1071" t="str">
        <f t="shared" si="81"/>
        <v>2023</v>
      </c>
    </row>
    <row r="1072" spans="1:16" x14ac:dyDescent="0.3">
      <c r="A1072" t="s">
        <v>1104</v>
      </c>
      <c r="B1072" s="6">
        <v>44956</v>
      </c>
      <c r="C1072" t="s">
        <v>2257</v>
      </c>
      <c r="D1072" t="s">
        <v>2265</v>
      </c>
      <c r="E1072" t="s">
        <v>14</v>
      </c>
      <c r="F1072" t="s">
        <v>38</v>
      </c>
      <c r="G1072">
        <v>37672</v>
      </c>
      <c r="H1072">
        <v>-1543.94</v>
      </c>
      <c r="I1072">
        <v>10</v>
      </c>
      <c r="J1072" t="s">
        <v>10</v>
      </c>
      <c r="K1072" s="8" t="s">
        <v>11</v>
      </c>
      <c r="L1072" s="11">
        <f t="shared" si="82"/>
        <v>-4.0983754512635383E-2</v>
      </c>
      <c r="M1072" s="16">
        <f t="shared" si="83"/>
        <v>37672</v>
      </c>
      <c r="N1072" s="16">
        <f t="shared" si="84"/>
        <v>1</v>
      </c>
      <c r="O1072" s="7" t="str">
        <f t="shared" si="80"/>
        <v>Jan</v>
      </c>
      <c r="P1072" t="str">
        <f t="shared" si="81"/>
        <v>2023</v>
      </c>
    </row>
    <row r="1073" spans="1:16" x14ac:dyDescent="0.3">
      <c r="A1073" t="s">
        <v>1105</v>
      </c>
      <c r="B1073" s="6">
        <v>45235</v>
      </c>
      <c r="C1073" t="s">
        <v>2255</v>
      </c>
      <c r="D1073" t="s">
        <v>2263</v>
      </c>
      <c r="E1073" t="s">
        <v>14</v>
      </c>
      <c r="F1073" t="s">
        <v>15</v>
      </c>
      <c r="G1073">
        <v>16577</v>
      </c>
      <c r="H1073">
        <v>4490.62</v>
      </c>
      <c r="I1073">
        <v>6</v>
      </c>
      <c r="J1073" t="s">
        <v>10</v>
      </c>
      <c r="K1073" s="8" t="s">
        <v>17</v>
      </c>
      <c r="L1073" s="11">
        <f t="shared" si="82"/>
        <v>0.27089461301803702</v>
      </c>
      <c r="M1073" s="16">
        <f t="shared" si="83"/>
        <v>16577</v>
      </c>
      <c r="N1073" s="16">
        <f t="shared" si="84"/>
        <v>0</v>
      </c>
      <c r="O1073" s="7" t="str">
        <f t="shared" si="80"/>
        <v>Nov</v>
      </c>
      <c r="P1073" t="str">
        <f t="shared" si="81"/>
        <v>2023</v>
      </c>
    </row>
    <row r="1074" spans="1:16" x14ac:dyDescent="0.3">
      <c r="A1074" t="s">
        <v>1106</v>
      </c>
      <c r="B1074" s="6">
        <v>45003</v>
      </c>
      <c r="C1074" t="s">
        <v>2255</v>
      </c>
      <c r="D1074" t="s">
        <v>2262</v>
      </c>
      <c r="E1074" t="s">
        <v>8</v>
      </c>
      <c r="F1074" t="s">
        <v>31</v>
      </c>
      <c r="G1074">
        <v>21374</v>
      </c>
      <c r="H1074">
        <v>-3542.68</v>
      </c>
      <c r="I1074">
        <v>6</v>
      </c>
      <c r="J1074" t="s">
        <v>16</v>
      </c>
      <c r="K1074" s="8" t="s">
        <v>17</v>
      </c>
      <c r="L1074" s="11">
        <f t="shared" si="82"/>
        <v>-0.16574716945822027</v>
      </c>
      <c r="M1074" s="16">
        <f t="shared" si="83"/>
        <v>0</v>
      </c>
      <c r="N1074" s="16">
        <f t="shared" si="84"/>
        <v>1</v>
      </c>
      <c r="O1074" s="7" t="str">
        <f t="shared" si="80"/>
        <v>Mar</v>
      </c>
      <c r="P1074" t="str">
        <f t="shared" si="81"/>
        <v>2023</v>
      </c>
    </row>
    <row r="1075" spans="1:16" x14ac:dyDescent="0.3">
      <c r="A1075" t="s">
        <v>1107</v>
      </c>
      <c r="B1075" s="6">
        <v>44954</v>
      </c>
      <c r="C1075" t="s">
        <v>2259</v>
      </c>
      <c r="D1075" t="s">
        <v>2266</v>
      </c>
      <c r="E1075" t="s">
        <v>8</v>
      </c>
      <c r="F1075" t="s">
        <v>9</v>
      </c>
      <c r="G1075">
        <v>35031</v>
      </c>
      <c r="H1075">
        <v>-2238.3000000000002</v>
      </c>
      <c r="I1075">
        <v>8</v>
      </c>
      <c r="J1075" t="s">
        <v>35</v>
      </c>
      <c r="K1075" s="8" t="s">
        <v>27</v>
      </c>
      <c r="L1075" s="11">
        <f t="shared" si="82"/>
        <v>-6.3894836002397884E-2</v>
      </c>
      <c r="M1075" s="16">
        <f t="shared" si="83"/>
        <v>0</v>
      </c>
      <c r="N1075" s="16">
        <f t="shared" si="84"/>
        <v>1</v>
      </c>
      <c r="O1075" s="7" t="str">
        <f t="shared" si="80"/>
        <v>Jan</v>
      </c>
      <c r="P1075" t="str">
        <f t="shared" si="81"/>
        <v>2023</v>
      </c>
    </row>
    <row r="1076" spans="1:16" x14ac:dyDescent="0.3">
      <c r="A1076" t="s">
        <v>1108</v>
      </c>
      <c r="B1076" s="6">
        <v>45226</v>
      </c>
      <c r="C1076" t="s">
        <v>2255</v>
      </c>
      <c r="D1076" t="s">
        <v>2263</v>
      </c>
      <c r="E1076" t="s">
        <v>19</v>
      </c>
      <c r="F1076" t="s">
        <v>22</v>
      </c>
      <c r="G1076">
        <v>44915</v>
      </c>
      <c r="H1076">
        <v>11918.97</v>
      </c>
      <c r="I1076">
        <v>4</v>
      </c>
      <c r="J1076" t="s">
        <v>35</v>
      </c>
      <c r="K1076" s="8" t="s">
        <v>11</v>
      </c>
      <c r="L1076" s="11">
        <f t="shared" si="82"/>
        <v>0.26536724924858063</v>
      </c>
      <c r="M1076" s="16">
        <f t="shared" si="83"/>
        <v>0</v>
      </c>
      <c r="N1076" s="16">
        <f t="shared" si="84"/>
        <v>0</v>
      </c>
      <c r="O1076" s="7" t="str">
        <f t="shared" si="80"/>
        <v>Oct</v>
      </c>
      <c r="P1076" t="str">
        <f t="shared" si="81"/>
        <v>2023</v>
      </c>
    </row>
    <row r="1077" spans="1:16" x14ac:dyDescent="0.3">
      <c r="A1077" t="s">
        <v>1109</v>
      </c>
      <c r="B1077" s="6">
        <v>45389</v>
      </c>
      <c r="C1077" t="s">
        <v>2258</v>
      </c>
      <c r="D1077" t="s">
        <v>2271</v>
      </c>
      <c r="E1077" t="s">
        <v>8</v>
      </c>
      <c r="F1077" t="s">
        <v>29</v>
      </c>
      <c r="G1077">
        <v>28093</v>
      </c>
      <c r="H1077">
        <v>-104.08</v>
      </c>
      <c r="I1077">
        <v>2</v>
      </c>
      <c r="J1077" t="s">
        <v>10</v>
      </c>
      <c r="K1077" s="8" t="s">
        <v>27</v>
      </c>
      <c r="L1077" s="11">
        <f t="shared" si="82"/>
        <v>-3.7048375040045563E-3</v>
      </c>
      <c r="M1077" s="16">
        <f t="shared" si="83"/>
        <v>0</v>
      </c>
      <c r="N1077" s="16">
        <f t="shared" si="84"/>
        <v>1</v>
      </c>
      <c r="O1077" s="7" t="str">
        <f t="shared" si="80"/>
        <v>Apr</v>
      </c>
      <c r="P1077" t="str">
        <f t="shared" si="81"/>
        <v>2024</v>
      </c>
    </row>
    <row r="1078" spans="1:16" x14ac:dyDescent="0.3">
      <c r="A1078" t="s">
        <v>1110</v>
      </c>
      <c r="B1078" s="6">
        <v>45522</v>
      </c>
      <c r="C1078" t="s">
        <v>2255</v>
      </c>
      <c r="D1078" t="s">
        <v>2263</v>
      </c>
      <c r="E1078" t="s">
        <v>8</v>
      </c>
      <c r="F1078" t="s">
        <v>29</v>
      </c>
      <c r="G1078">
        <v>5126</v>
      </c>
      <c r="H1078">
        <v>1343.66</v>
      </c>
      <c r="I1078">
        <v>10</v>
      </c>
      <c r="J1078" t="s">
        <v>16</v>
      </c>
      <c r="K1078" s="8" t="s">
        <v>17</v>
      </c>
      <c r="L1078" s="11">
        <f t="shared" si="82"/>
        <v>0.26212641435817402</v>
      </c>
      <c r="M1078" s="16">
        <f t="shared" si="83"/>
        <v>0</v>
      </c>
      <c r="N1078" s="16">
        <f t="shared" si="84"/>
        <v>0</v>
      </c>
      <c r="O1078" s="7" t="str">
        <f t="shared" si="80"/>
        <v>Aug</v>
      </c>
      <c r="P1078" t="str">
        <f t="shared" si="81"/>
        <v>2024</v>
      </c>
    </row>
    <row r="1079" spans="1:16" x14ac:dyDescent="0.3">
      <c r="A1079" t="s">
        <v>1111</v>
      </c>
      <c r="B1079" s="6">
        <v>45536</v>
      </c>
      <c r="C1079" t="s">
        <v>2259</v>
      </c>
      <c r="D1079" t="s">
        <v>2266</v>
      </c>
      <c r="E1079" t="s">
        <v>19</v>
      </c>
      <c r="F1079" t="s">
        <v>34</v>
      </c>
      <c r="G1079">
        <v>6676</v>
      </c>
      <c r="H1079">
        <v>-788</v>
      </c>
      <c r="I1079">
        <v>9</v>
      </c>
      <c r="J1079" t="s">
        <v>16</v>
      </c>
      <c r="K1079" s="8" t="s">
        <v>11</v>
      </c>
      <c r="L1079" s="11">
        <f t="shared" si="82"/>
        <v>-0.11803475134811264</v>
      </c>
      <c r="M1079" s="16">
        <f t="shared" si="83"/>
        <v>0</v>
      </c>
      <c r="N1079" s="16">
        <f t="shared" si="84"/>
        <v>1</v>
      </c>
      <c r="O1079" s="7" t="str">
        <f t="shared" si="80"/>
        <v>Sep</v>
      </c>
      <c r="P1079" t="str">
        <f t="shared" si="81"/>
        <v>2024</v>
      </c>
    </row>
    <row r="1080" spans="1:16" x14ac:dyDescent="0.3">
      <c r="A1080" t="s">
        <v>1112</v>
      </c>
      <c r="B1080" s="6">
        <v>45470</v>
      </c>
      <c r="C1080" t="s">
        <v>2259</v>
      </c>
      <c r="D1080" t="s">
        <v>2266</v>
      </c>
      <c r="E1080" t="s">
        <v>19</v>
      </c>
      <c r="F1080" t="s">
        <v>22</v>
      </c>
      <c r="G1080">
        <v>17968</v>
      </c>
      <c r="H1080">
        <v>3600.64</v>
      </c>
      <c r="I1080">
        <v>4</v>
      </c>
      <c r="J1080" t="s">
        <v>35</v>
      </c>
      <c r="K1080" s="8" t="s">
        <v>17</v>
      </c>
      <c r="L1080" s="11">
        <f t="shared" si="82"/>
        <v>0.20039180765805875</v>
      </c>
      <c r="M1080" s="16">
        <f t="shared" si="83"/>
        <v>0</v>
      </c>
      <c r="N1080" s="16">
        <f t="shared" si="84"/>
        <v>0</v>
      </c>
      <c r="O1080" s="7" t="str">
        <f t="shared" si="80"/>
        <v>Jun</v>
      </c>
      <c r="P1080" t="str">
        <f t="shared" si="81"/>
        <v>2024</v>
      </c>
    </row>
    <row r="1081" spans="1:16" x14ac:dyDescent="0.3">
      <c r="A1081" t="s">
        <v>1113</v>
      </c>
      <c r="B1081" s="6">
        <v>45314</v>
      </c>
      <c r="C1081" t="s">
        <v>2257</v>
      </c>
      <c r="D1081" t="s">
        <v>2264</v>
      </c>
      <c r="E1081" t="s">
        <v>19</v>
      </c>
      <c r="F1081" t="s">
        <v>20</v>
      </c>
      <c r="G1081">
        <v>31408</v>
      </c>
      <c r="H1081">
        <v>2093.52</v>
      </c>
      <c r="I1081">
        <v>7</v>
      </c>
      <c r="J1081" t="s">
        <v>35</v>
      </c>
      <c r="K1081" s="8" t="s">
        <v>11</v>
      </c>
      <c r="L1081" s="11">
        <f t="shared" si="82"/>
        <v>6.6655629139072844E-2</v>
      </c>
      <c r="M1081" s="16">
        <f t="shared" si="83"/>
        <v>0</v>
      </c>
      <c r="N1081" s="16">
        <f t="shared" si="84"/>
        <v>0</v>
      </c>
      <c r="O1081" s="7" t="str">
        <f t="shared" si="80"/>
        <v>Jan</v>
      </c>
      <c r="P1081" t="str">
        <f t="shared" si="81"/>
        <v>2024</v>
      </c>
    </row>
    <row r="1082" spans="1:16" x14ac:dyDescent="0.3">
      <c r="A1082" t="s">
        <v>1114</v>
      </c>
      <c r="B1082" s="6">
        <v>45332</v>
      </c>
      <c r="C1082" t="s">
        <v>2255</v>
      </c>
      <c r="D1082" t="s">
        <v>2262</v>
      </c>
      <c r="E1082" t="s">
        <v>14</v>
      </c>
      <c r="F1082" t="s">
        <v>15</v>
      </c>
      <c r="G1082">
        <v>9480</v>
      </c>
      <c r="H1082">
        <v>2843.59</v>
      </c>
      <c r="I1082">
        <v>3</v>
      </c>
      <c r="J1082" t="s">
        <v>35</v>
      </c>
      <c r="K1082" s="8" t="s">
        <v>36</v>
      </c>
      <c r="L1082" s="11">
        <f t="shared" si="82"/>
        <v>0.29995675105485231</v>
      </c>
      <c r="M1082" s="16">
        <f t="shared" si="83"/>
        <v>9480</v>
      </c>
      <c r="N1082" s="16">
        <f t="shared" si="84"/>
        <v>0</v>
      </c>
      <c r="O1082" s="7" t="str">
        <f t="shared" si="80"/>
        <v>Feb</v>
      </c>
      <c r="P1082" t="str">
        <f t="shared" si="81"/>
        <v>2024</v>
      </c>
    </row>
    <row r="1083" spans="1:16" x14ac:dyDescent="0.3">
      <c r="A1083" t="s">
        <v>1115</v>
      </c>
      <c r="B1083" s="6">
        <v>45165</v>
      </c>
      <c r="C1083" t="s">
        <v>2257</v>
      </c>
      <c r="D1083" t="s">
        <v>2264</v>
      </c>
      <c r="E1083" t="s">
        <v>14</v>
      </c>
      <c r="F1083" t="s">
        <v>15</v>
      </c>
      <c r="G1083">
        <v>42445</v>
      </c>
      <c r="H1083">
        <v>7782.2</v>
      </c>
      <c r="I1083">
        <v>9</v>
      </c>
      <c r="J1083" t="s">
        <v>35</v>
      </c>
      <c r="K1083" s="8" t="s">
        <v>11</v>
      </c>
      <c r="L1083" s="11">
        <f t="shared" si="82"/>
        <v>0.18334786193897984</v>
      </c>
      <c r="M1083" s="16">
        <f t="shared" si="83"/>
        <v>42445</v>
      </c>
      <c r="N1083" s="16">
        <f t="shared" si="84"/>
        <v>0</v>
      </c>
      <c r="O1083" s="7" t="str">
        <f t="shared" si="80"/>
        <v>Aug</v>
      </c>
      <c r="P1083" t="str">
        <f t="shared" si="81"/>
        <v>2023</v>
      </c>
    </row>
    <row r="1084" spans="1:16" x14ac:dyDescent="0.3">
      <c r="A1084" t="s">
        <v>1116</v>
      </c>
      <c r="B1084" s="6">
        <v>45591</v>
      </c>
      <c r="C1084" t="s">
        <v>2259</v>
      </c>
      <c r="D1084" t="s">
        <v>2266</v>
      </c>
      <c r="E1084" t="s">
        <v>14</v>
      </c>
      <c r="F1084" t="s">
        <v>15</v>
      </c>
      <c r="G1084">
        <v>14833</v>
      </c>
      <c r="H1084">
        <v>97.63</v>
      </c>
      <c r="I1084">
        <v>1</v>
      </c>
      <c r="J1084" t="s">
        <v>35</v>
      </c>
      <c r="K1084" s="8" t="s">
        <v>11</v>
      </c>
      <c r="L1084" s="11">
        <f t="shared" si="82"/>
        <v>6.5819456617002628E-3</v>
      </c>
      <c r="M1084" s="16">
        <f t="shared" si="83"/>
        <v>14833</v>
      </c>
      <c r="N1084" s="16">
        <f t="shared" si="84"/>
        <v>0</v>
      </c>
      <c r="O1084" s="7" t="str">
        <f t="shared" si="80"/>
        <v>Oct</v>
      </c>
      <c r="P1084" t="str">
        <f t="shared" si="81"/>
        <v>2024</v>
      </c>
    </row>
    <row r="1085" spans="1:16" x14ac:dyDescent="0.3">
      <c r="A1085" t="s">
        <v>1117</v>
      </c>
      <c r="B1085" s="6">
        <v>45562</v>
      </c>
      <c r="C1085" t="s">
        <v>2257</v>
      </c>
      <c r="D1085" t="s">
        <v>2265</v>
      </c>
      <c r="E1085" t="s">
        <v>19</v>
      </c>
      <c r="F1085" t="s">
        <v>22</v>
      </c>
      <c r="G1085">
        <v>49526</v>
      </c>
      <c r="H1085">
        <v>-228.69</v>
      </c>
      <c r="I1085">
        <v>6</v>
      </c>
      <c r="J1085" t="s">
        <v>16</v>
      </c>
      <c r="K1085" s="8" t="s">
        <v>36</v>
      </c>
      <c r="L1085" s="11">
        <f t="shared" si="82"/>
        <v>-4.6175746072769858E-3</v>
      </c>
      <c r="M1085" s="16">
        <f t="shared" si="83"/>
        <v>0</v>
      </c>
      <c r="N1085" s="16">
        <f t="shared" si="84"/>
        <v>1</v>
      </c>
      <c r="O1085" s="7" t="str">
        <f t="shared" si="80"/>
        <v>Sep</v>
      </c>
      <c r="P1085" t="str">
        <f t="shared" si="81"/>
        <v>2024</v>
      </c>
    </row>
    <row r="1086" spans="1:16" x14ac:dyDescent="0.3">
      <c r="A1086" t="s">
        <v>1118</v>
      </c>
      <c r="B1086" s="6">
        <v>45382</v>
      </c>
      <c r="C1086" t="s">
        <v>2257</v>
      </c>
      <c r="D1086" t="s">
        <v>2265</v>
      </c>
      <c r="E1086" t="s">
        <v>25</v>
      </c>
      <c r="F1086" t="s">
        <v>53</v>
      </c>
      <c r="G1086">
        <v>33480</v>
      </c>
      <c r="H1086">
        <v>-6214.97</v>
      </c>
      <c r="I1086">
        <v>1</v>
      </c>
      <c r="J1086" t="s">
        <v>16</v>
      </c>
      <c r="K1086" s="8" t="s">
        <v>11</v>
      </c>
      <c r="L1086" s="11">
        <f t="shared" si="82"/>
        <v>-0.18563231780167264</v>
      </c>
      <c r="M1086" s="16">
        <f t="shared" si="83"/>
        <v>0</v>
      </c>
      <c r="N1086" s="16">
        <f t="shared" si="84"/>
        <v>1</v>
      </c>
      <c r="O1086" s="7" t="str">
        <f t="shared" si="80"/>
        <v>Mar</v>
      </c>
      <c r="P1086" t="str">
        <f t="shared" si="81"/>
        <v>2024</v>
      </c>
    </row>
    <row r="1087" spans="1:16" x14ac:dyDescent="0.3">
      <c r="A1087" t="s">
        <v>1119</v>
      </c>
      <c r="B1087" s="6">
        <v>45219</v>
      </c>
      <c r="C1087" t="s">
        <v>2257</v>
      </c>
      <c r="D1087" t="s">
        <v>2264</v>
      </c>
      <c r="E1087" t="s">
        <v>25</v>
      </c>
      <c r="F1087" t="s">
        <v>53</v>
      </c>
      <c r="G1087">
        <v>4562</v>
      </c>
      <c r="H1087">
        <v>-761.31</v>
      </c>
      <c r="I1087">
        <v>3</v>
      </c>
      <c r="J1087" t="s">
        <v>16</v>
      </c>
      <c r="K1087" s="8" t="s">
        <v>17</v>
      </c>
      <c r="L1087" s="11">
        <f t="shared" si="82"/>
        <v>-0.16688075405523892</v>
      </c>
      <c r="M1087" s="16">
        <f t="shared" si="83"/>
        <v>0</v>
      </c>
      <c r="N1087" s="16">
        <f t="shared" si="84"/>
        <v>1</v>
      </c>
      <c r="O1087" s="7" t="str">
        <f t="shared" si="80"/>
        <v>Oct</v>
      </c>
      <c r="P1087" t="str">
        <f t="shared" si="81"/>
        <v>2023</v>
      </c>
    </row>
    <row r="1088" spans="1:16" x14ac:dyDescent="0.3">
      <c r="A1088" t="s">
        <v>1120</v>
      </c>
      <c r="B1088" s="6">
        <v>45527</v>
      </c>
      <c r="C1088" t="s">
        <v>2255</v>
      </c>
      <c r="D1088" t="s">
        <v>2262</v>
      </c>
      <c r="E1088" t="s">
        <v>25</v>
      </c>
      <c r="F1088" t="s">
        <v>46</v>
      </c>
      <c r="G1088">
        <v>45736</v>
      </c>
      <c r="H1088">
        <v>-1020.91</v>
      </c>
      <c r="I1088">
        <v>10</v>
      </c>
      <c r="J1088" t="s">
        <v>35</v>
      </c>
      <c r="K1088" s="8" t="s">
        <v>17</v>
      </c>
      <c r="L1088" s="11">
        <f t="shared" si="82"/>
        <v>-2.2321803393388139E-2</v>
      </c>
      <c r="M1088" s="16">
        <f t="shared" si="83"/>
        <v>0</v>
      </c>
      <c r="N1088" s="16">
        <f t="shared" si="84"/>
        <v>1</v>
      </c>
      <c r="O1088" s="7" t="str">
        <f t="shared" si="80"/>
        <v>Aug</v>
      </c>
      <c r="P1088" t="str">
        <f t="shared" si="81"/>
        <v>2024</v>
      </c>
    </row>
    <row r="1089" spans="1:16" x14ac:dyDescent="0.3">
      <c r="A1089" t="s">
        <v>1121</v>
      </c>
      <c r="B1089" s="6">
        <v>45441</v>
      </c>
      <c r="C1089" t="s">
        <v>2256</v>
      </c>
      <c r="D1089" t="s">
        <v>2269</v>
      </c>
      <c r="E1089" t="s">
        <v>25</v>
      </c>
      <c r="F1089" t="s">
        <v>26</v>
      </c>
      <c r="G1089">
        <v>19894</v>
      </c>
      <c r="H1089">
        <v>3265.09</v>
      </c>
      <c r="I1089">
        <v>1</v>
      </c>
      <c r="J1089" t="s">
        <v>35</v>
      </c>
      <c r="K1089" s="8" t="s">
        <v>11</v>
      </c>
      <c r="L1089" s="11">
        <f t="shared" si="82"/>
        <v>0.16412435910324721</v>
      </c>
      <c r="M1089" s="16">
        <f t="shared" si="83"/>
        <v>0</v>
      </c>
      <c r="N1089" s="16">
        <f t="shared" si="84"/>
        <v>0</v>
      </c>
      <c r="O1089" s="7" t="str">
        <f t="shared" si="80"/>
        <v>May</v>
      </c>
      <c r="P1089" t="str">
        <f t="shared" si="81"/>
        <v>2024</v>
      </c>
    </row>
    <row r="1090" spans="1:16" x14ac:dyDescent="0.3">
      <c r="A1090" t="s">
        <v>1122</v>
      </c>
      <c r="B1090" s="6">
        <v>45309</v>
      </c>
      <c r="C1090" t="s">
        <v>2257</v>
      </c>
      <c r="D1090" t="s">
        <v>2264</v>
      </c>
      <c r="E1090" t="s">
        <v>14</v>
      </c>
      <c r="F1090" t="s">
        <v>38</v>
      </c>
      <c r="G1090">
        <v>47441</v>
      </c>
      <c r="H1090">
        <v>-9163.51</v>
      </c>
      <c r="I1090">
        <v>4</v>
      </c>
      <c r="J1090" t="s">
        <v>16</v>
      </c>
      <c r="K1090" s="8" t="s">
        <v>36</v>
      </c>
      <c r="L1090" s="11">
        <f t="shared" si="82"/>
        <v>-0.19315591998482326</v>
      </c>
      <c r="M1090" s="16">
        <f t="shared" si="83"/>
        <v>47441</v>
      </c>
      <c r="N1090" s="16">
        <f t="shared" si="84"/>
        <v>1</v>
      </c>
      <c r="O1090" s="7" t="str">
        <f t="shared" ref="O1090:O1153" si="85">TEXT(B1090,"MMM")</f>
        <v>Jan</v>
      </c>
      <c r="P1090" t="str">
        <f t="shared" ref="P1090:P1153" si="86">TEXT(B1090,"YYYY")</f>
        <v>2024</v>
      </c>
    </row>
    <row r="1091" spans="1:16" x14ac:dyDescent="0.3">
      <c r="A1091" t="s">
        <v>1123</v>
      </c>
      <c r="B1091" s="6">
        <v>45166</v>
      </c>
      <c r="C1091" t="s">
        <v>2259</v>
      </c>
      <c r="D1091" t="s">
        <v>2267</v>
      </c>
      <c r="E1091" t="s">
        <v>19</v>
      </c>
      <c r="F1091" t="s">
        <v>20</v>
      </c>
      <c r="G1091">
        <v>12007</v>
      </c>
      <c r="H1091">
        <v>-1971.99</v>
      </c>
      <c r="I1091">
        <v>7</v>
      </c>
      <c r="J1091" t="s">
        <v>35</v>
      </c>
      <c r="K1091" s="8" t="s">
        <v>27</v>
      </c>
      <c r="L1091" s="11">
        <f t="shared" ref="L1091:L1154" si="87">H1091/G1091</f>
        <v>-0.16423669526109769</v>
      </c>
      <c r="M1091" s="16">
        <f t="shared" ref="M1091:M1154" si="88">IF(E1091="Clothing",G1091,0)</f>
        <v>0</v>
      </c>
      <c r="N1091" s="16">
        <f t="shared" ref="N1091:N1154" si="89">IF(H1091&lt;0,1,0)</f>
        <v>1</v>
      </c>
      <c r="O1091" s="7" t="str">
        <f t="shared" si="85"/>
        <v>Aug</v>
      </c>
      <c r="P1091" t="str">
        <f t="shared" si="86"/>
        <v>2023</v>
      </c>
    </row>
    <row r="1092" spans="1:16" x14ac:dyDescent="0.3">
      <c r="A1092" t="s">
        <v>1124</v>
      </c>
      <c r="B1092" s="6">
        <v>45198</v>
      </c>
      <c r="C1092" t="s">
        <v>2258</v>
      </c>
      <c r="D1092" t="s">
        <v>2271</v>
      </c>
      <c r="E1092" t="s">
        <v>8</v>
      </c>
      <c r="F1092" t="s">
        <v>29</v>
      </c>
      <c r="G1092">
        <v>8637</v>
      </c>
      <c r="H1092">
        <v>-1649.85</v>
      </c>
      <c r="I1092">
        <v>2</v>
      </c>
      <c r="J1092" t="s">
        <v>35</v>
      </c>
      <c r="K1092" s="8" t="s">
        <v>11</v>
      </c>
      <c r="L1092" s="11">
        <f t="shared" si="87"/>
        <v>-0.19102118791246961</v>
      </c>
      <c r="M1092" s="16">
        <f t="shared" si="88"/>
        <v>0</v>
      </c>
      <c r="N1092" s="16">
        <f t="shared" si="89"/>
        <v>1</v>
      </c>
      <c r="O1092" s="7" t="str">
        <f t="shared" si="85"/>
        <v>Sep</v>
      </c>
      <c r="P1092" t="str">
        <f t="shared" si="86"/>
        <v>2023</v>
      </c>
    </row>
    <row r="1093" spans="1:16" x14ac:dyDescent="0.3">
      <c r="A1093" t="s">
        <v>1125</v>
      </c>
      <c r="B1093" s="6">
        <v>45265</v>
      </c>
      <c r="C1093" t="s">
        <v>2255</v>
      </c>
      <c r="D1093" t="s">
        <v>2262</v>
      </c>
      <c r="E1093" t="s">
        <v>14</v>
      </c>
      <c r="F1093" t="s">
        <v>38</v>
      </c>
      <c r="G1093">
        <v>2206</v>
      </c>
      <c r="H1093">
        <v>191.14</v>
      </c>
      <c r="I1093">
        <v>4</v>
      </c>
      <c r="J1093" t="s">
        <v>16</v>
      </c>
      <c r="K1093" s="8" t="s">
        <v>27</v>
      </c>
      <c r="L1093" s="11">
        <f t="shared" si="87"/>
        <v>8.664551223934723E-2</v>
      </c>
      <c r="M1093" s="16">
        <f t="shared" si="88"/>
        <v>2206</v>
      </c>
      <c r="N1093" s="16">
        <f t="shared" si="89"/>
        <v>0</v>
      </c>
      <c r="O1093" s="7" t="str">
        <f t="shared" si="85"/>
        <v>Dec</v>
      </c>
      <c r="P1093" t="str">
        <f t="shared" si="86"/>
        <v>2023</v>
      </c>
    </row>
    <row r="1094" spans="1:16" x14ac:dyDescent="0.3">
      <c r="A1094" t="s">
        <v>1126</v>
      </c>
      <c r="B1094" s="6">
        <v>44934</v>
      </c>
      <c r="C1094" t="s">
        <v>2258</v>
      </c>
      <c r="D1094" t="s">
        <v>2270</v>
      </c>
      <c r="E1094" t="s">
        <v>14</v>
      </c>
      <c r="F1094" t="s">
        <v>38</v>
      </c>
      <c r="G1094">
        <v>21877</v>
      </c>
      <c r="H1094">
        <v>1462.54</v>
      </c>
      <c r="I1094">
        <v>2</v>
      </c>
      <c r="J1094" t="s">
        <v>35</v>
      </c>
      <c r="K1094" s="8" t="s">
        <v>11</v>
      </c>
      <c r="L1094" s="11">
        <f t="shared" si="87"/>
        <v>6.6852859167161854E-2</v>
      </c>
      <c r="M1094" s="16">
        <f t="shared" si="88"/>
        <v>21877</v>
      </c>
      <c r="N1094" s="16">
        <f t="shared" si="89"/>
        <v>0</v>
      </c>
      <c r="O1094" s="7" t="str">
        <f t="shared" si="85"/>
        <v>Jan</v>
      </c>
      <c r="P1094" t="str">
        <f t="shared" si="86"/>
        <v>2023</v>
      </c>
    </row>
    <row r="1095" spans="1:16" x14ac:dyDescent="0.3">
      <c r="A1095" t="s">
        <v>1127</v>
      </c>
      <c r="B1095" s="6">
        <v>44963</v>
      </c>
      <c r="C1095" t="s">
        <v>2258</v>
      </c>
      <c r="D1095" t="s">
        <v>2270</v>
      </c>
      <c r="E1095" t="s">
        <v>14</v>
      </c>
      <c r="F1095" t="s">
        <v>15</v>
      </c>
      <c r="G1095">
        <v>15208</v>
      </c>
      <c r="H1095">
        <v>4831.49</v>
      </c>
      <c r="I1095">
        <v>10</v>
      </c>
      <c r="J1095" t="s">
        <v>16</v>
      </c>
      <c r="K1095" s="8" t="s">
        <v>11</v>
      </c>
      <c r="L1095" s="11">
        <f t="shared" si="87"/>
        <v>0.31769397685428719</v>
      </c>
      <c r="M1095" s="16">
        <f t="shared" si="88"/>
        <v>15208</v>
      </c>
      <c r="N1095" s="16">
        <f t="shared" si="89"/>
        <v>0</v>
      </c>
      <c r="O1095" s="7" t="str">
        <f t="shared" si="85"/>
        <v>Feb</v>
      </c>
      <c r="P1095" t="str">
        <f t="shared" si="86"/>
        <v>2023</v>
      </c>
    </row>
    <row r="1096" spans="1:16" x14ac:dyDescent="0.3">
      <c r="A1096" t="s">
        <v>1128</v>
      </c>
      <c r="B1096" s="6">
        <v>45475</v>
      </c>
      <c r="C1096" t="s">
        <v>2259</v>
      </c>
      <c r="D1096" t="s">
        <v>2266</v>
      </c>
      <c r="E1096" t="s">
        <v>19</v>
      </c>
      <c r="F1096" t="s">
        <v>20</v>
      </c>
      <c r="G1096">
        <v>12899</v>
      </c>
      <c r="H1096">
        <v>2744.02</v>
      </c>
      <c r="I1096">
        <v>3</v>
      </c>
      <c r="J1096" t="s">
        <v>10</v>
      </c>
      <c r="K1096" s="8" t="s">
        <v>17</v>
      </c>
      <c r="L1096" s="11">
        <f t="shared" si="87"/>
        <v>0.21273121947437787</v>
      </c>
      <c r="M1096" s="16">
        <f t="shared" si="88"/>
        <v>0</v>
      </c>
      <c r="N1096" s="16">
        <f t="shared" si="89"/>
        <v>0</v>
      </c>
      <c r="O1096" s="7" t="str">
        <f t="shared" si="85"/>
        <v>Jul</v>
      </c>
      <c r="P1096" t="str">
        <f t="shared" si="86"/>
        <v>2024</v>
      </c>
    </row>
    <row r="1097" spans="1:16" x14ac:dyDescent="0.3">
      <c r="A1097" t="s">
        <v>1129</v>
      </c>
      <c r="B1097" s="6">
        <v>45222</v>
      </c>
      <c r="C1097" t="s">
        <v>2256</v>
      </c>
      <c r="D1097" t="s">
        <v>2268</v>
      </c>
      <c r="E1097" t="s">
        <v>8</v>
      </c>
      <c r="F1097" t="s">
        <v>29</v>
      </c>
      <c r="G1097">
        <v>45685</v>
      </c>
      <c r="H1097">
        <v>1578.48</v>
      </c>
      <c r="I1097">
        <v>7</v>
      </c>
      <c r="J1097" t="s">
        <v>16</v>
      </c>
      <c r="K1097" s="8" t="s">
        <v>36</v>
      </c>
      <c r="L1097" s="11">
        <f t="shared" si="87"/>
        <v>3.4551384480682935E-2</v>
      </c>
      <c r="M1097" s="16">
        <f t="shared" si="88"/>
        <v>0</v>
      </c>
      <c r="N1097" s="16">
        <f t="shared" si="89"/>
        <v>0</v>
      </c>
      <c r="O1097" s="7" t="str">
        <f t="shared" si="85"/>
        <v>Oct</v>
      </c>
      <c r="P1097" t="str">
        <f t="shared" si="86"/>
        <v>2023</v>
      </c>
    </row>
    <row r="1098" spans="1:16" x14ac:dyDescent="0.3">
      <c r="A1098" t="s">
        <v>1130</v>
      </c>
      <c r="B1098" s="6">
        <v>45282</v>
      </c>
      <c r="C1098" t="s">
        <v>2256</v>
      </c>
      <c r="D1098" t="s">
        <v>2269</v>
      </c>
      <c r="E1098" t="s">
        <v>8</v>
      </c>
      <c r="F1098" t="s">
        <v>9</v>
      </c>
      <c r="G1098">
        <v>45940</v>
      </c>
      <c r="H1098">
        <v>-2135.9499999999998</v>
      </c>
      <c r="I1098">
        <v>2</v>
      </c>
      <c r="J1098" t="s">
        <v>35</v>
      </c>
      <c r="K1098" s="8" t="s">
        <v>17</v>
      </c>
      <c r="L1098" s="11">
        <f t="shared" si="87"/>
        <v>-4.649434044405746E-2</v>
      </c>
      <c r="M1098" s="16">
        <f t="shared" si="88"/>
        <v>0</v>
      </c>
      <c r="N1098" s="16">
        <f t="shared" si="89"/>
        <v>1</v>
      </c>
      <c r="O1098" s="7" t="str">
        <f t="shared" si="85"/>
        <v>Dec</v>
      </c>
      <c r="P1098" t="str">
        <f t="shared" si="86"/>
        <v>2023</v>
      </c>
    </row>
    <row r="1099" spans="1:16" x14ac:dyDescent="0.3">
      <c r="A1099" t="s">
        <v>1131</v>
      </c>
      <c r="B1099" s="6">
        <v>45363</v>
      </c>
      <c r="C1099" t="s">
        <v>2257</v>
      </c>
      <c r="D1099" t="s">
        <v>2265</v>
      </c>
      <c r="E1099" t="s">
        <v>19</v>
      </c>
      <c r="F1099" t="s">
        <v>20</v>
      </c>
      <c r="G1099">
        <v>36758</v>
      </c>
      <c r="H1099">
        <v>8698.2199999999993</v>
      </c>
      <c r="I1099">
        <v>6</v>
      </c>
      <c r="J1099" t="s">
        <v>35</v>
      </c>
      <c r="K1099" s="8" t="s">
        <v>27</v>
      </c>
      <c r="L1099" s="11">
        <f t="shared" si="87"/>
        <v>0.2366347461777028</v>
      </c>
      <c r="M1099" s="16">
        <f t="shared" si="88"/>
        <v>0</v>
      </c>
      <c r="N1099" s="16">
        <f t="shared" si="89"/>
        <v>0</v>
      </c>
      <c r="O1099" s="7" t="str">
        <f t="shared" si="85"/>
        <v>Mar</v>
      </c>
      <c r="P1099" t="str">
        <f t="shared" si="86"/>
        <v>2024</v>
      </c>
    </row>
    <row r="1100" spans="1:16" x14ac:dyDescent="0.3">
      <c r="A1100" t="s">
        <v>1132</v>
      </c>
      <c r="B1100" s="6">
        <v>45264</v>
      </c>
      <c r="C1100" t="s">
        <v>2259</v>
      </c>
      <c r="D1100" t="s">
        <v>2266</v>
      </c>
      <c r="E1100" t="s">
        <v>14</v>
      </c>
      <c r="F1100" t="s">
        <v>15</v>
      </c>
      <c r="G1100">
        <v>24618</v>
      </c>
      <c r="H1100">
        <v>-4720.8</v>
      </c>
      <c r="I1100">
        <v>4</v>
      </c>
      <c r="J1100" t="s">
        <v>35</v>
      </c>
      <c r="K1100" s="8" t="s">
        <v>27</v>
      </c>
      <c r="L1100" s="11">
        <f t="shared" si="87"/>
        <v>-0.19176212527418962</v>
      </c>
      <c r="M1100" s="16">
        <f t="shared" si="88"/>
        <v>24618</v>
      </c>
      <c r="N1100" s="16">
        <f t="shared" si="89"/>
        <v>1</v>
      </c>
      <c r="O1100" s="7" t="str">
        <f t="shared" si="85"/>
        <v>Dec</v>
      </c>
      <c r="P1100" t="str">
        <f t="shared" si="86"/>
        <v>2023</v>
      </c>
    </row>
    <row r="1101" spans="1:16" x14ac:dyDescent="0.3">
      <c r="A1101" t="s">
        <v>1133</v>
      </c>
      <c r="B1101" s="6">
        <v>45529</v>
      </c>
      <c r="C1101" t="s">
        <v>2255</v>
      </c>
      <c r="D1101" t="s">
        <v>2262</v>
      </c>
      <c r="E1101" t="s">
        <v>19</v>
      </c>
      <c r="F1101" t="s">
        <v>34</v>
      </c>
      <c r="G1101">
        <v>5687</v>
      </c>
      <c r="H1101">
        <v>1567.96</v>
      </c>
      <c r="I1101">
        <v>8</v>
      </c>
      <c r="J1101" t="s">
        <v>10</v>
      </c>
      <c r="K1101" s="8" t="s">
        <v>11</v>
      </c>
      <c r="L1101" s="11">
        <f t="shared" si="87"/>
        <v>0.27570951292421314</v>
      </c>
      <c r="M1101" s="16">
        <f t="shared" si="88"/>
        <v>0</v>
      </c>
      <c r="N1101" s="16">
        <f t="shared" si="89"/>
        <v>0</v>
      </c>
      <c r="O1101" s="7" t="str">
        <f t="shared" si="85"/>
        <v>Aug</v>
      </c>
      <c r="P1101" t="str">
        <f t="shared" si="86"/>
        <v>2024</v>
      </c>
    </row>
    <row r="1102" spans="1:16" x14ac:dyDescent="0.3">
      <c r="A1102" t="s">
        <v>1134</v>
      </c>
      <c r="B1102" s="6">
        <v>45430</v>
      </c>
      <c r="C1102" t="s">
        <v>2259</v>
      </c>
      <c r="D1102" t="s">
        <v>2266</v>
      </c>
      <c r="E1102" t="s">
        <v>19</v>
      </c>
      <c r="F1102" t="s">
        <v>22</v>
      </c>
      <c r="G1102">
        <v>38415</v>
      </c>
      <c r="H1102">
        <v>-617.02</v>
      </c>
      <c r="I1102">
        <v>2</v>
      </c>
      <c r="J1102" t="s">
        <v>10</v>
      </c>
      <c r="K1102" s="8" t="s">
        <v>11</v>
      </c>
      <c r="L1102" s="11">
        <f t="shared" si="87"/>
        <v>-1.6061954965508263E-2</v>
      </c>
      <c r="M1102" s="16">
        <f t="shared" si="88"/>
        <v>0</v>
      </c>
      <c r="N1102" s="16">
        <f t="shared" si="89"/>
        <v>1</v>
      </c>
      <c r="O1102" s="7" t="str">
        <f t="shared" si="85"/>
        <v>May</v>
      </c>
      <c r="P1102" t="str">
        <f t="shared" si="86"/>
        <v>2024</v>
      </c>
    </row>
    <row r="1103" spans="1:16" x14ac:dyDescent="0.3">
      <c r="A1103" t="s">
        <v>1135</v>
      </c>
      <c r="B1103" s="6">
        <v>45478</v>
      </c>
      <c r="C1103" t="s">
        <v>2258</v>
      </c>
      <c r="D1103" t="s">
        <v>2271</v>
      </c>
      <c r="E1103" t="s">
        <v>19</v>
      </c>
      <c r="F1103" t="s">
        <v>22</v>
      </c>
      <c r="G1103">
        <v>12407</v>
      </c>
      <c r="H1103">
        <v>-1797.04</v>
      </c>
      <c r="I1103">
        <v>10</v>
      </c>
      <c r="J1103" t="s">
        <v>35</v>
      </c>
      <c r="K1103" s="8" t="s">
        <v>11</v>
      </c>
      <c r="L1103" s="11">
        <f t="shared" si="87"/>
        <v>-0.14484081566857418</v>
      </c>
      <c r="M1103" s="16">
        <f t="shared" si="88"/>
        <v>0</v>
      </c>
      <c r="N1103" s="16">
        <f t="shared" si="89"/>
        <v>1</v>
      </c>
      <c r="O1103" s="7" t="str">
        <f t="shared" si="85"/>
        <v>Jul</v>
      </c>
      <c r="P1103" t="str">
        <f t="shared" si="86"/>
        <v>2024</v>
      </c>
    </row>
    <row r="1104" spans="1:16" x14ac:dyDescent="0.3">
      <c r="A1104" t="s">
        <v>1136</v>
      </c>
      <c r="B1104" s="6">
        <v>45222</v>
      </c>
      <c r="C1104" t="s">
        <v>2256</v>
      </c>
      <c r="D1104" t="s">
        <v>2269</v>
      </c>
      <c r="E1104" t="s">
        <v>8</v>
      </c>
      <c r="F1104" t="s">
        <v>9</v>
      </c>
      <c r="G1104">
        <v>34197</v>
      </c>
      <c r="H1104">
        <v>3851.38</v>
      </c>
      <c r="I1104">
        <v>6</v>
      </c>
      <c r="J1104" t="s">
        <v>35</v>
      </c>
      <c r="K1104" s="8" t="s">
        <v>27</v>
      </c>
      <c r="L1104" s="11">
        <f t="shared" si="87"/>
        <v>0.11262332953183028</v>
      </c>
      <c r="M1104" s="16">
        <f t="shared" si="88"/>
        <v>0</v>
      </c>
      <c r="N1104" s="16">
        <f t="shared" si="89"/>
        <v>0</v>
      </c>
      <c r="O1104" s="7" t="str">
        <f t="shared" si="85"/>
        <v>Oct</v>
      </c>
      <c r="P1104" t="str">
        <f t="shared" si="86"/>
        <v>2023</v>
      </c>
    </row>
    <row r="1105" spans="1:16" x14ac:dyDescent="0.3">
      <c r="A1105" t="s">
        <v>1137</v>
      </c>
      <c r="B1105" s="6">
        <v>45571</v>
      </c>
      <c r="C1105" t="s">
        <v>2257</v>
      </c>
      <c r="D1105" t="s">
        <v>2264</v>
      </c>
      <c r="E1105" t="s">
        <v>14</v>
      </c>
      <c r="F1105" t="s">
        <v>15</v>
      </c>
      <c r="G1105">
        <v>19457</v>
      </c>
      <c r="H1105">
        <v>1834.58</v>
      </c>
      <c r="I1105">
        <v>5</v>
      </c>
      <c r="J1105" t="s">
        <v>35</v>
      </c>
      <c r="K1105" s="8" t="s">
        <v>17</v>
      </c>
      <c r="L1105" s="11">
        <f t="shared" si="87"/>
        <v>9.4288944852752216E-2</v>
      </c>
      <c r="M1105" s="16">
        <f t="shared" si="88"/>
        <v>19457</v>
      </c>
      <c r="N1105" s="16">
        <f t="shared" si="89"/>
        <v>0</v>
      </c>
      <c r="O1105" s="7" t="str">
        <f t="shared" si="85"/>
        <v>Oct</v>
      </c>
      <c r="P1105" t="str">
        <f t="shared" si="86"/>
        <v>2024</v>
      </c>
    </row>
    <row r="1106" spans="1:16" x14ac:dyDescent="0.3">
      <c r="A1106" t="s">
        <v>1138</v>
      </c>
      <c r="B1106" s="6">
        <v>45087</v>
      </c>
      <c r="C1106" t="s">
        <v>2256</v>
      </c>
      <c r="D1106" t="s">
        <v>2269</v>
      </c>
      <c r="E1106" t="s">
        <v>8</v>
      </c>
      <c r="F1106" t="s">
        <v>29</v>
      </c>
      <c r="G1106">
        <v>38305</v>
      </c>
      <c r="H1106">
        <v>4680.1099999999997</v>
      </c>
      <c r="I1106">
        <v>1</v>
      </c>
      <c r="J1106" t="s">
        <v>35</v>
      </c>
      <c r="K1106" s="8" t="s">
        <v>11</v>
      </c>
      <c r="L1106" s="11">
        <f t="shared" si="87"/>
        <v>0.12218013314188747</v>
      </c>
      <c r="M1106" s="16">
        <f t="shared" si="88"/>
        <v>0</v>
      </c>
      <c r="N1106" s="16">
        <f t="shared" si="89"/>
        <v>0</v>
      </c>
      <c r="O1106" s="7" t="str">
        <f t="shared" si="85"/>
        <v>Jun</v>
      </c>
      <c r="P1106" t="str">
        <f t="shared" si="86"/>
        <v>2023</v>
      </c>
    </row>
    <row r="1107" spans="1:16" x14ac:dyDescent="0.3">
      <c r="A1107" t="s">
        <v>1139</v>
      </c>
      <c r="B1107" s="6">
        <v>45214</v>
      </c>
      <c r="C1107" t="s">
        <v>2258</v>
      </c>
      <c r="D1107" t="s">
        <v>2271</v>
      </c>
      <c r="E1107" t="s">
        <v>25</v>
      </c>
      <c r="F1107" t="s">
        <v>53</v>
      </c>
      <c r="G1107">
        <v>29350</v>
      </c>
      <c r="H1107">
        <v>718.14</v>
      </c>
      <c r="I1107">
        <v>3</v>
      </c>
      <c r="J1107" t="s">
        <v>16</v>
      </c>
      <c r="K1107" s="8" t="s">
        <v>36</v>
      </c>
      <c r="L1107" s="11">
        <f t="shared" si="87"/>
        <v>2.4468143100511073E-2</v>
      </c>
      <c r="M1107" s="16">
        <f t="shared" si="88"/>
        <v>0</v>
      </c>
      <c r="N1107" s="16">
        <f t="shared" si="89"/>
        <v>0</v>
      </c>
      <c r="O1107" s="7" t="str">
        <f t="shared" si="85"/>
        <v>Oct</v>
      </c>
      <c r="P1107" t="str">
        <f t="shared" si="86"/>
        <v>2023</v>
      </c>
    </row>
    <row r="1108" spans="1:16" x14ac:dyDescent="0.3">
      <c r="A1108" t="s">
        <v>1140</v>
      </c>
      <c r="B1108" s="6">
        <v>45240</v>
      </c>
      <c r="C1108" t="s">
        <v>2255</v>
      </c>
      <c r="D1108" t="s">
        <v>2262</v>
      </c>
      <c r="E1108" t="s">
        <v>14</v>
      </c>
      <c r="F1108" t="s">
        <v>38</v>
      </c>
      <c r="G1108">
        <v>15005</v>
      </c>
      <c r="H1108">
        <v>1663.74</v>
      </c>
      <c r="I1108">
        <v>3</v>
      </c>
      <c r="J1108" t="s">
        <v>35</v>
      </c>
      <c r="K1108" s="8" t="s">
        <v>11</v>
      </c>
      <c r="L1108" s="11">
        <f t="shared" si="87"/>
        <v>0.11087904031989337</v>
      </c>
      <c r="M1108" s="16">
        <f t="shared" si="88"/>
        <v>15005</v>
      </c>
      <c r="N1108" s="16">
        <f t="shared" si="89"/>
        <v>0</v>
      </c>
      <c r="O1108" s="7" t="str">
        <f t="shared" si="85"/>
        <v>Nov</v>
      </c>
      <c r="P1108" t="str">
        <f t="shared" si="86"/>
        <v>2023</v>
      </c>
    </row>
    <row r="1109" spans="1:16" x14ac:dyDescent="0.3">
      <c r="A1109" t="s">
        <v>1141</v>
      </c>
      <c r="B1109" s="6">
        <v>45490</v>
      </c>
      <c r="C1109" t="s">
        <v>2258</v>
      </c>
      <c r="D1109" t="s">
        <v>2270</v>
      </c>
      <c r="E1109" t="s">
        <v>8</v>
      </c>
      <c r="F1109" t="s">
        <v>9</v>
      </c>
      <c r="G1109">
        <v>26825</v>
      </c>
      <c r="H1109">
        <v>188.21</v>
      </c>
      <c r="I1109">
        <v>5</v>
      </c>
      <c r="J1109" t="s">
        <v>16</v>
      </c>
      <c r="K1109" s="8" t="s">
        <v>27</v>
      </c>
      <c r="L1109" s="11">
        <f t="shared" si="87"/>
        <v>7.0162162162162164E-3</v>
      </c>
      <c r="M1109" s="16">
        <f t="shared" si="88"/>
        <v>0</v>
      </c>
      <c r="N1109" s="16">
        <f t="shared" si="89"/>
        <v>0</v>
      </c>
      <c r="O1109" s="7" t="str">
        <f t="shared" si="85"/>
        <v>Jul</v>
      </c>
      <c r="P1109" t="str">
        <f t="shared" si="86"/>
        <v>2024</v>
      </c>
    </row>
    <row r="1110" spans="1:16" x14ac:dyDescent="0.3">
      <c r="A1110" t="s">
        <v>1142</v>
      </c>
      <c r="B1110" s="6">
        <v>45567</v>
      </c>
      <c r="C1110" t="s">
        <v>2257</v>
      </c>
      <c r="D1110" t="s">
        <v>2265</v>
      </c>
      <c r="E1110" t="s">
        <v>25</v>
      </c>
      <c r="F1110" t="s">
        <v>53</v>
      </c>
      <c r="G1110">
        <v>30836</v>
      </c>
      <c r="H1110">
        <v>78.069999999999993</v>
      </c>
      <c r="I1110">
        <v>4</v>
      </c>
      <c r="J1110" t="s">
        <v>16</v>
      </c>
      <c r="K1110" s="8" t="s">
        <v>27</v>
      </c>
      <c r="L1110" s="11">
        <f t="shared" si="87"/>
        <v>2.5317810351537162E-3</v>
      </c>
      <c r="M1110" s="16">
        <f t="shared" si="88"/>
        <v>0</v>
      </c>
      <c r="N1110" s="16">
        <f t="shared" si="89"/>
        <v>0</v>
      </c>
      <c r="O1110" s="7" t="str">
        <f t="shared" si="85"/>
        <v>Oct</v>
      </c>
      <c r="P1110" t="str">
        <f t="shared" si="86"/>
        <v>2024</v>
      </c>
    </row>
    <row r="1111" spans="1:16" x14ac:dyDescent="0.3">
      <c r="A1111" t="s">
        <v>1143</v>
      </c>
      <c r="B1111" s="6">
        <v>45652</v>
      </c>
      <c r="C1111" t="s">
        <v>2259</v>
      </c>
      <c r="D1111" t="s">
        <v>2266</v>
      </c>
      <c r="E1111" t="s">
        <v>8</v>
      </c>
      <c r="F1111" t="s">
        <v>29</v>
      </c>
      <c r="G1111">
        <v>27760</v>
      </c>
      <c r="H1111">
        <v>-5457.79</v>
      </c>
      <c r="I1111">
        <v>5</v>
      </c>
      <c r="J1111" t="s">
        <v>16</v>
      </c>
      <c r="K1111" s="8" t="s">
        <v>27</v>
      </c>
      <c r="L1111" s="11">
        <f t="shared" si="87"/>
        <v>-0.19660626801152736</v>
      </c>
      <c r="M1111" s="16">
        <f t="shared" si="88"/>
        <v>0</v>
      </c>
      <c r="N1111" s="16">
        <f t="shared" si="89"/>
        <v>1</v>
      </c>
      <c r="O1111" s="7" t="str">
        <f t="shared" si="85"/>
        <v>Dec</v>
      </c>
      <c r="P1111" t="str">
        <f t="shared" si="86"/>
        <v>2024</v>
      </c>
    </row>
    <row r="1112" spans="1:16" x14ac:dyDescent="0.3">
      <c r="A1112" t="s">
        <v>1144</v>
      </c>
      <c r="B1112" s="6">
        <v>45525</v>
      </c>
      <c r="C1112" t="s">
        <v>2258</v>
      </c>
      <c r="D1112" t="s">
        <v>2270</v>
      </c>
      <c r="E1112" t="s">
        <v>14</v>
      </c>
      <c r="F1112" t="s">
        <v>15</v>
      </c>
      <c r="G1112">
        <v>26523</v>
      </c>
      <c r="H1112">
        <v>1661.67</v>
      </c>
      <c r="I1112">
        <v>7</v>
      </c>
      <c r="J1112" t="s">
        <v>10</v>
      </c>
      <c r="K1112" s="8" t="s">
        <v>36</v>
      </c>
      <c r="L1112" s="11">
        <f t="shared" si="87"/>
        <v>6.265015269765864E-2</v>
      </c>
      <c r="M1112" s="16">
        <f t="shared" si="88"/>
        <v>26523</v>
      </c>
      <c r="N1112" s="16">
        <f t="shared" si="89"/>
        <v>0</v>
      </c>
      <c r="O1112" s="7" t="str">
        <f t="shared" si="85"/>
        <v>Aug</v>
      </c>
      <c r="P1112" t="str">
        <f t="shared" si="86"/>
        <v>2024</v>
      </c>
    </row>
    <row r="1113" spans="1:16" x14ac:dyDescent="0.3">
      <c r="A1113" t="s">
        <v>1145</v>
      </c>
      <c r="B1113" s="6">
        <v>45392</v>
      </c>
      <c r="C1113" t="s">
        <v>2257</v>
      </c>
      <c r="D1113" t="s">
        <v>2265</v>
      </c>
      <c r="E1113" t="s">
        <v>8</v>
      </c>
      <c r="F1113" t="s">
        <v>9</v>
      </c>
      <c r="G1113">
        <v>24297</v>
      </c>
      <c r="H1113">
        <v>-639.52</v>
      </c>
      <c r="I1113">
        <v>3</v>
      </c>
      <c r="J1113" t="s">
        <v>16</v>
      </c>
      <c r="K1113" s="8" t="s">
        <v>11</v>
      </c>
      <c r="L1113" s="11">
        <f t="shared" si="87"/>
        <v>-2.6320944972630364E-2</v>
      </c>
      <c r="M1113" s="16">
        <f t="shared" si="88"/>
        <v>0</v>
      </c>
      <c r="N1113" s="16">
        <f t="shared" si="89"/>
        <v>1</v>
      </c>
      <c r="O1113" s="7" t="str">
        <f t="shared" si="85"/>
        <v>Apr</v>
      </c>
      <c r="P1113" t="str">
        <f t="shared" si="86"/>
        <v>2024</v>
      </c>
    </row>
    <row r="1114" spans="1:16" x14ac:dyDescent="0.3">
      <c r="A1114" t="s">
        <v>1146</v>
      </c>
      <c r="B1114" s="6">
        <v>45264</v>
      </c>
      <c r="C1114" t="s">
        <v>2256</v>
      </c>
      <c r="D1114" t="s">
        <v>2268</v>
      </c>
      <c r="E1114" t="s">
        <v>19</v>
      </c>
      <c r="F1114" t="s">
        <v>34</v>
      </c>
      <c r="G1114">
        <v>21787</v>
      </c>
      <c r="H1114">
        <v>976.45</v>
      </c>
      <c r="I1114">
        <v>8</v>
      </c>
      <c r="J1114" t="s">
        <v>35</v>
      </c>
      <c r="K1114" s="8" t="s">
        <v>17</v>
      </c>
      <c r="L1114" s="11">
        <f t="shared" si="87"/>
        <v>4.4818010740349752E-2</v>
      </c>
      <c r="M1114" s="16">
        <f t="shared" si="88"/>
        <v>0</v>
      </c>
      <c r="N1114" s="16">
        <f t="shared" si="89"/>
        <v>0</v>
      </c>
      <c r="O1114" s="7" t="str">
        <f t="shared" si="85"/>
        <v>Dec</v>
      </c>
      <c r="P1114" t="str">
        <f t="shared" si="86"/>
        <v>2023</v>
      </c>
    </row>
    <row r="1115" spans="1:16" x14ac:dyDescent="0.3">
      <c r="A1115" t="s">
        <v>1147</v>
      </c>
      <c r="B1115" s="6">
        <v>44935</v>
      </c>
      <c r="C1115" t="s">
        <v>2256</v>
      </c>
      <c r="D1115" t="s">
        <v>2268</v>
      </c>
      <c r="E1115" t="s">
        <v>8</v>
      </c>
      <c r="F1115" t="s">
        <v>9</v>
      </c>
      <c r="G1115">
        <v>28078</v>
      </c>
      <c r="H1115">
        <v>-2640.82</v>
      </c>
      <c r="I1115">
        <v>3</v>
      </c>
      <c r="J1115" t="s">
        <v>35</v>
      </c>
      <c r="K1115" s="8" t="s">
        <v>11</v>
      </c>
      <c r="L1115" s="11">
        <f t="shared" si="87"/>
        <v>-9.4052995227580316E-2</v>
      </c>
      <c r="M1115" s="16">
        <f t="shared" si="88"/>
        <v>0</v>
      </c>
      <c r="N1115" s="16">
        <f t="shared" si="89"/>
        <v>1</v>
      </c>
      <c r="O1115" s="7" t="str">
        <f t="shared" si="85"/>
        <v>Jan</v>
      </c>
      <c r="P1115" t="str">
        <f t="shared" si="86"/>
        <v>2023</v>
      </c>
    </row>
    <row r="1116" spans="1:16" x14ac:dyDescent="0.3">
      <c r="A1116" t="s">
        <v>1148</v>
      </c>
      <c r="B1116" s="6">
        <v>45094</v>
      </c>
      <c r="C1116" t="s">
        <v>2258</v>
      </c>
      <c r="D1116" t="s">
        <v>2270</v>
      </c>
      <c r="E1116" t="s">
        <v>8</v>
      </c>
      <c r="F1116" t="s">
        <v>9</v>
      </c>
      <c r="G1116">
        <v>30595</v>
      </c>
      <c r="H1116">
        <v>-5795.16</v>
      </c>
      <c r="I1116">
        <v>5</v>
      </c>
      <c r="J1116" t="s">
        <v>10</v>
      </c>
      <c r="K1116" s="8" t="s">
        <v>11</v>
      </c>
      <c r="L1116" s="11">
        <f t="shared" si="87"/>
        <v>-0.18941526393201502</v>
      </c>
      <c r="M1116" s="16">
        <f t="shared" si="88"/>
        <v>0</v>
      </c>
      <c r="N1116" s="16">
        <f t="shared" si="89"/>
        <v>1</v>
      </c>
      <c r="O1116" s="7" t="str">
        <f t="shared" si="85"/>
        <v>Jun</v>
      </c>
      <c r="P1116" t="str">
        <f t="shared" si="86"/>
        <v>2023</v>
      </c>
    </row>
    <row r="1117" spans="1:16" x14ac:dyDescent="0.3">
      <c r="A1117" t="s">
        <v>1149</v>
      </c>
      <c r="B1117" s="6">
        <v>45108</v>
      </c>
      <c r="C1117" t="s">
        <v>2256</v>
      </c>
      <c r="D1117" t="s">
        <v>2268</v>
      </c>
      <c r="E1117" t="s">
        <v>19</v>
      </c>
      <c r="F1117" t="s">
        <v>20</v>
      </c>
      <c r="G1117">
        <v>23467</v>
      </c>
      <c r="H1117">
        <v>5038.09</v>
      </c>
      <c r="I1117">
        <v>2</v>
      </c>
      <c r="J1117" t="s">
        <v>10</v>
      </c>
      <c r="K1117" s="8" t="s">
        <v>36</v>
      </c>
      <c r="L1117" s="11">
        <f t="shared" si="87"/>
        <v>0.21468828567776027</v>
      </c>
      <c r="M1117" s="16">
        <f t="shared" si="88"/>
        <v>0</v>
      </c>
      <c r="N1117" s="16">
        <f t="shared" si="89"/>
        <v>0</v>
      </c>
      <c r="O1117" s="7" t="str">
        <f t="shared" si="85"/>
        <v>Jul</v>
      </c>
      <c r="P1117" t="str">
        <f t="shared" si="86"/>
        <v>2023</v>
      </c>
    </row>
    <row r="1118" spans="1:16" x14ac:dyDescent="0.3">
      <c r="A1118" t="s">
        <v>1150</v>
      </c>
      <c r="B1118" s="6">
        <v>45505</v>
      </c>
      <c r="C1118" t="s">
        <v>2257</v>
      </c>
      <c r="D1118" t="s">
        <v>2264</v>
      </c>
      <c r="E1118" t="s">
        <v>19</v>
      </c>
      <c r="F1118" t="s">
        <v>34</v>
      </c>
      <c r="G1118">
        <v>22513</v>
      </c>
      <c r="H1118">
        <v>-4390.57</v>
      </c>
      <c r="I1118">
        <v>10</v>
      </c>
      <c r="J1118" t="s">
        <v>10</v>
      </c>
      <c r="K1118" s="8" t="s">
        <v>11</v>
      </c>
      <c r="L1118" s="11">
        <f t="shared" si="87"/>
        <v>-0.19502376404743924</v>
      </c>
      <c r="M1118" s="16">
        <f t="shared" si="88"/>
        <v>0</v>
      </c>
      <c r="N1118" s="16">
        <f t="shared" si="89"/>
        <v>1</v>
      </c>
      <c r="O1118" s="7" t="str">
        <f t="shared" si="85"/>
        <v>Aug</v>
      </c>
      <c r="P1118" t="str">
        <f t="shared" si="86"/>
        <v>2024</v>
      </c>
    </row>
    <row r="1119" spans="1:16" x14ac:dyDescent="0.3">
      <c r="A1119" t="s">
        <v>1151</v>
      </c>
      <c r="B1119" s="6">
        <v>45156</v>
      </c>
      <c r="C1119" t="s">
        <v>2255</v>
      </c>
      <c r="D1119" t="s">
        <v>2263</v>
      </c>
      <c r="E1119" t="s">
        <v>14</v>
      </c>
      <c r="F1119" t="s">
        <v>51</v>
      </c>
      <c r="G1119">
        <v>30277</v>
      </c>
      <c r="H1119">
        <v>-4648.03</v>
      </c>
      <c r="I1119">
        <v>4</v>
      </c>
      <c r="J1119" t="s">
        <v>10</v>
      </c>
      <c r="K1119" s="8" t="s">
        <v>11</v>
      </c>
      <c r="L1119" s="11">
        <f t="shared" si="87"/>
        <v>-0.15351686098358489</v>
      </c>
      <c r="M1119" s="16">
        <f t="shared" si="88"/>
        <v>30277</v>
      </c>
      <c r="N1119" s="16">
        <f t="shared" si="89"/>
        <v>1</v>
      </c>
      <c r="O1119" s="7" t="str">
        <f t="shared" si="85"/>
        <v>Aug</v>
      </c>
      <c r="P1119" t="str">
        <f t="shared" si="86"/>
        <v>2023</v>
      </c>
    </row>
    <row r="1120" spans="1:16" x14ac:dyDescent="0.3">
      <c r="A1120" t="s">
        <v>1152</v>
      </c>
      <c r="B1120" s="6">
        <v>45224</v>
      </c>
      <c r="C1120" t="s">
        <v>2255</v>
      </c>
      <c r="D1120" t="s">
        <v>2263</v>
      </c>
      <c r="E1120" t="s">
        <v>8</v>
      </c>
      <c r="F1120" t="s">
        <v>31</v>
      </c>
      <c r="G1120">
        <v>4510</v>
      </c>
      <c r="H1120">
        <v>-332.2</v>
      </c>
      <c r="I1120">
        <v>9</v>
      </c>
      <c r="J1120" t="s">
        <v>10</v>
      </c>
      <c r="K1120" s="8" t="s">
        <v>27</v>
      </c>
      <c r="L1120" s="11">
        <f t="shared" si="87"/>
        <v>-7.365853658536585E-2</v>
      </c>
      <c r="M1120" s="16">
        <f t="shared" si="88"/>
        <v>0</v>
      </c>
      <c r="N1120" s="16">
        <f t="shared" si="89"/>
        <v>1</v>
      </c>
      <c r="O1120" s="7" t="str">
        <f t="shared" si="85"/>
        <v>Oct</v>
      </c>
      <c r="P1120" t="str">
        <f t="shared" si="86"/>
        <v>2023</v>
      </c>
    </row>
    <row r="1121" spans="1:16" x14ac:dyDescent="0.3">
      <c r="A1121" t="s">
        <v>1153</v>
      </c>
      <c r="B1121" s="6">
        <v>45325</v>
      </c>
      <c r="C1121" t="s">
        <v>2256</v>
      </c>
      <c r="D1121" t="s">
        <v>2268</v>
      </c>
      <c r="E1121" t="s">
        <v>14</v>
      </c>
      <c r="F1121" t="s">
        <v>38</v>
      </c>
      <c r="G1121">
        <v>25476</v>
      </c>
      <c r="H1121">
        <v>3096.24</v>
      </c>
      <c r="I1121">
        <v>7</v>
      </c>
      <c r="J1121" t="s">
        <v>10</v>
      </c>
      <c r="K1121" s="8" t="s">
        <v>11</v>
      </c>
      <c r="L1121" s="11">
        <f t="shared" si="87"/>
        <v>0.12153556288271314</v>
      </c>
      <c r="M1121" s="16">
        <f t="shared" si="88"/>
        <v>25476</v>
      </c>
      <c r="N1121" s="16">
        <f t="shared" si="89"/>
        <v>0</v>
      </c>
      <c r="O1121" s="7" t="str">
        <f t="shared" si="85"/>
        <v>Feb</v>
      </c>
      <c r="P1121" t="str">
        <f t="shared" si="86"/>
        <v>2024</v>
      </c>
    </row>
    <row r="1122" spans="1:16" x14ac:dyDescent="0.3">
      <c r="A1122" t="s">
        <v>1154</v>
      </c>
      <c r="B1122" s="6">
        <v>45304</v>
      </c>
      <c r="C1122" t="s">
        <v>2258</v>
      </c>
      <c r="D1122" t="s">
        <v>2270</v>
      </c>
      <c r="E1122" t="s">
        <v>19</v>
      </c>
      <c r="F1122" t="s">
        <v>22</v>
      </c>
      <c r="G1122">
        <v>40778</v>
      </c>
      <c r="H1122">
        <v>-3524.35</v>
      </c>
      <c r="I1122">
        <v>10</v>
      </c>
      <c r="J1122" t="s">
        <v>16</v>
      </c>
      <c r="K1122" s="8" t="s">
        <v>36</v>
      </c>
      <c r="L1122" s="11">
        <f t="shared" si="87"/>
        <v>-8.6427730639070083E-2</v>
      </c>
      <c r="M1122" s="16">
        <f t="shared" si="88"/>
        <v>0</v>
      </c>
      <c r="N1122" s="16">
        <f t="shared" si="89"/>
        <v>1</v>
      </c>
      <c r="O1122" s="7" t="str">
        <f t="shared" si="85"/>
        <v>Jan</v>
      </c>
      <c r="P1122" t="str">
        <f t="shared" si="86"/>
        <v>2024</v>
      </c>
    </row>
    <row r="1123" spans="1:16" x14ac:dyDescent="0.3">
      <c r="A1123" t="s">
        <v>1155</v>
      </c>
      <c r="B1123" s="6">
        <v>45256</v>
      </c>
      <c r="C1123" t="s">
        <v>2255</v>
      </c>
      <c r="D1123" t="s">
        <v>2263</v>
      </c>
      <c r="E1123" t="s">
        <v>14</v>
      </c>
      <c r="F1123" t="s">
        <v>51</v>
      </c>
      <c r="G1123">
        <v>45679</v>
      </c>
      <c r="H1123">
        <v>11420.88</v>
      </c>
      <c r="I1123">
        <v>7</v>
      </c>
      <c r="J1123" t="s">
        <v>16</v>
      </c>
      <c r="K1123" s="8" t="s">
        <v>17</v>
      </c>
      <c r="L1123" s="11">
        <f t="shared" si="87"/>
        <v>0.25002473784452373</v>
      </c>
      <c r="M1123" s="16">
        <f t="shared" si="88"/>
        <v>45679</v>
      </c>
      <c r="N1123" s="16">
        <f t="shared" si="89"/>
        <v>0</v>
      </c>
      <c r="O1123" s="7" t="str">
        <f t="shared" si="85"/>
        <v>Nov</v>
      </c>
      <c r="P1123" t="str">
        <f t="shared" si="86"/>
        <v>2023</v>
      </c>
    </row>
    <row r="1124" spans="1:16" x14ac:dyDescent="0.3">
      <c r="A1124" t="s">
        <v>1156</v>
      </c>
      <c r="B1124" s="6">
        <v>45279</v>
      </c>
      <c r="C1124" t="s">
        <v>2255</v>
      </c>
      <c r="D1124" t="s">
        <v>2263</v>
      </c>
      <c r="E1124" t="s">
        <v>8</v>
      </c>
      <c r="F1124" t="s">
        <v>9</v>
      </c>
      <c r="G1124">
        <v>23947</v>
      </c>
      <c r="H1124">
        <v>5009.01</v>
      </c>
      <c r="I1124">
        <v>5</v>
      </c>
      <c r="J1124" t="s">
        <v>10</v>
      </c>
      <c r="K1124" s="8" t="s">
        <v>36</v>
      </c>
      <c r="L1124" s="11">
        <f t="shared" si="87"/>
        <v>0.20917066855973609</v>
      </c>
      <c r="M1124" s="16">
        <f t="shared" si="88"/>
        <v>0</v>
      </c>
      <c r="N1124" s="16">
        <f t="shared" si="89"/>
        <v>0</v>
      </c>
      <c r="O1124" s="7" t="str">
        <f t="shared" si="85"/>
        <v>Dec</v>
      </c>
      <c r="P1124" t="str">
        <f t="shared" si="86"/>
        <v>2023</v>
      </c>
    </row>
    <row r="1125" spans="1:16" x14ac:dyDescent="0.3">
      <c r="A1125" t="s">
        <v>1157</v>
      </c>
      <c r="B1125" s="6">
        <v>45361</v>
      </c>
      <c r="C1125" t="s">
        <v>2255</v>
      </c>
      <c r="D1125" t="s">
        <v>2263</v>
      </c>
      <c r="E1125" t="s">
        <v>14</v>
      </c>
      <c r="F1125" t="s">
        <v>51</v>
      </c>
      <c r="G1125">
        <v>5857</v>
      </c>
      <c r="H1125">
        <v>849.82</v>
      </c>
      <c r="I1125">
        <v>2</v>
      </c>
      <c r="J1125" t="s">
        <v>16</v>
      </c>
      <c r="K1125" s="8" t="s">
        <v>36</v>
      </c>
      <c r="L1125" s="11">
        <f t="shared" si="87"/>
        <v>0.1450947584087417</v>
      </c>
      <c r="M1125" s="16">
        <f t="shared" si="88"/>
        <v>5857</v>
      </c>
      <c r="N1125" s="16">
        <f t="shared" si="89"/>
        <v>0</v>
      </c>
      <c r="O1125" s="7" t="str">
        <f t="shared" si="85"/>
        <v>Mar</v>
      </c>
      <c r="P1125" t="str">
        <f t="shared" si="86"/>
        <v>2024</v>
      </c>
    </row>
    <row r="1126" spans="1:16" x14ac:dyDescent="0.3">
      <c r="A1126" t="s">
        <v>1158</v>
      </c>
      <c r="B1126" s="6">
        <v>45139</v>
      </c>
      <c r="C1126" t="s">
        <v>2258</v>
      </c>
      <c r="D1126" t="s">
        <v>2271</v>
      </c>
      <c r="E1126" t="s">
        <v>25</v>
      </c>
      <c r="F1126" t="s">
        <v>26</v>
      </c>
      <c r="G1126">
        <v>19820</v>
      </c>
      <c r="H1126">
        <v>-973.21</v>
      </c>
      <c r="I1126">
        <v>9</v>
      </c>
      <c r="J1126" t="s">
        <v>10</v>
      </c>
      <c r="K1126" s="8" t="s">
        <v>36</v>
      </c>
      <c r="L1126" s="11">
        <f t="shared" si="87"/>
        <v>-4.9102421796165488E-2</v>
      </c>
      <c r="M1126" s="16">
        <f t="shared" si="88"/>
        <v>0</v>
      </c>
      <c r="N1126" s="16">
        <f t="shared" si="89"/>
        <v>1</v>
      </c>
      <c r="O1126" s="7" t="str">
        <f t="shared" si="85"/>
        <v>Aug</v>
      </c>
      <c r="P1126" t="str">
        <f t="shared" si="86"/>
        <v>2023</v>
      </c>
    </row>
    <row r="1127" spans="1:16" x14ac:dyDescent="0.3">
      <c r="A1127" t="s">
        <v>1159</v>
      </c>
      <c r="B1127" s="6">
        <v>45558</v>
      </c>
      <c r="C1127" t="s">
        <v>2256</v>
      </c>
      <c r="D1127" t="s">
        <v>2268</v>
      </c>
      <c r="E1127" t="s">
        <v>8</v>
      </c>
      <c r="F1127" t="s">
        <v>31</v>
      </c>
      <c r="G1127">
        <v>37387</v>
      </c>
      <c r="H1127">
        <v>-130.9</v>
      </c>
      <c r="I1127">
        <v>1</v>
      </c>
      <c r="J1127" t="s">
        <v>35</v>
      </c>
      <c r="K1127" s="8" t="s">
        <v>11</v>
      </c>
      <c r="L1127" s="11">
        <f t="shared" si="87"/>
        <v>-3.5012170005616927E-3</v>
      </c>
      <c r="M1127" s="16">
        <f t="shared" si="88"/>
        <v>0</v>
      </c>
      <c r="N1127" s="16">
        <f t="shared" si="89"/>
        <v>1</v>
      </c>
      <c r="O1127" s="7" t="str">
        <f t="shared" si="85"/>
        <v>Sep</v>
      </c>
      <c r="P1127" t="str">
        <f t="shared" si="86"/>
        <v>2024</v>
      </c>
    </row>
    <row r="1128" spans="1:16" x14ac:dyDescent="0.3">
      <c r="A1128" t="s">
        <v>1160</v>
      </c>
      <c r="B1128" s="6">
        <v>45588</v>
      </c>
      <c r="C1128" t="s">
        <v>2256</v>
      </c>
      <c r="D1128" t="s">
        <v>2268</v>
      </c>
      <c r="E1128" t="s">
        <v>8</v>
      </c>
      <c r="F1128" t="s">
        <v>31</v>
      </c>
      <c r="G1128">
        <v>31748</v>
      </c>
      <c r="H1128">
        <v>8729.86</v>
      </c>
      <c r="I1128">
        <v>2</v>
      </c>
      <c r="J1128" t="s">
        <v>16</v>
      </c>
      <c r="K1128" s="8" t="s">
        <v>11</v>
      </c>
      <c r="L1128" s="11">
        <f t="shared" si="87"/>
        <v>0.27497354164041832</v>
      </c>
      <c r="M1128" s="16">
        <f t="shared" si="88"/>
        <v>0</v>
      </c>
      <c r="N1128" s="16">
        <f t="shared" si="89"/>
        <v>0</v>
      </c>
      <c r="O1128" s="7" t="str">
        <f t="shared" si="85"/>
        <v>Oct</v>
      </c>
      <c r="P1128" t="str">
        <f t="shared" si="86"/>
        <v>2024</v>
      </c>
    </row>
    <row r="1129" spans="1:16" x14ac:dyDescent="0.3">
      <c r="A1129" t="s">
        <v>1161</v>
      </c>
      <c r="B1129" s="6">
        <v>45088</v>
      </c>
      <c r="C1129" t="s">
        <v>2258</v>
      </c>
      <c r="D1129" t="s">
        <v>2271</v>
      </c>
      <c r="E1129" t="s">
        <v>19</v>
      </c>
      <c r="F1129" t="s">
        <v>34</v>
      </c>
      <c r="G1129">
        <v>41353</v>
      </c>
      <c r="H1129">
        <v>9699.58</v>
      </c>
      <c r="I1129">
        <v>4</v>
      </c>
      <c r="J1129" t="s">
        <v>16</v>
      </c>
      <c r="K1129" s="8" t="s">
        <v>36</v>
      </c>
      <c r="L1129" s="11">
        <f t="shared" si="87"/>
        <v>0.23455565497061881</v>
      </c>
      <c r="M1129" s="16">
        <f t="shared" si="88"/>
        <v>0</v>
      </c>
      <c r="N1129" s="16">
        <f t="shared" si="89"/>
        <v>0</v>
      </c>
      <c r="O1129" s="7" t="str">
        <f t="shared" si="85"/>
        <v>Jun</v>
      </c>
      <c r="P1129" t="str">
        <f t="shared" si="86"/>
        <v>2023</v>
      </c>
    </row>
    <row r="1130" spans="1:16" x14ac:dyDescent="0.3">
      <c r="A1130" t="s">
        <v>1162</v>
      </c>
      <c r="B1130" s="6">
        <v>45442</v>
      </c>
      <c r="C1130" t="s">
        <v>2259</v>
      </c>
      <c r="D1130" t="s">
        <v>2267</v>
      </c>
      <c r="E1130" t="s">
        <v>14</v>
      </c>
      <c r="F1130" t="s">
        <v>38</v>
      </c>
      <c r="G1130">
        <v>17248</v>
      </c>
      <c r="H1130">
        <v>793.54</v>
      </c>
      <c r="I1130">
        <v>7</v>
      </c>
      <c r="J1130" t="s">
        <v>16</v>
      </c>
      <c r="K1130" s="8" t="s">
        <v>36</v>
      </c>
      <c r="L1130" s="11">
        <f t="shared" si="87"/>
        <v>4.6007653061224486E-2</v>
      </c>
      <c r="M1130" s="16">
        <f t="shared" si="88"/>
        <v>17248</v>
      </c>
      <c r="N1130" s="16">
        <f t="shared" si="89"/>
        <v>0</v>
      </c>
      <c r="O1130" s="7" t="str">
        <f t="shared" si="85"/>
        <v>May</v>
      </c>
      <c r="P1130" t="str">
        <f t="shared" si="86"/>
        <v>2024</v>
      </c>
    </row>
    <row r="1131" spans="1:16" x14ac:dyDescent="0.3">
      <c r="A1131" t="s">
        <v>1163</v>
      </c>
      <c r="B1131" s="6">
        <v>44979</v>
      </c>
      <c r="C1131" t="s">
        <v>2259</v>
      </c>
      <c r="D1131" t="s">
        <v>2266</v>
      </c>
      <c r="E1131" t="s">
        <v>14</v>
      </c>
      <c r="F1131" t="s">
        <v>51</v>
      </c>
      <c r="G1131">
        <v>49914</v>
      </c>
      <c r="H1131">
        <v>13949.99</v>
      </c>
      <c r="I1131">
        <v>3</v>
      </c>
      <c r="J1131" t="s">
        <v>16</v>
      </c>
      <c r="K1131" s="8" t="s">
        <v>17</v>
      </c>
      <c r="L1131" s="11">
        <f t="shared" si="87"/>
        <v>0.27948050647113032</v>
      </c>
      <c r="M1131" s="16">
        <f t="shared" si="88"/>
        <v>49914</v>
      </c>
      <c r="N1131" s="16">
        <f t="shared" si="89"/>
        <v>0</v>
      </c>
      <c r="O1131" s="7" t="str">
        <f t="shared" si="85"/>
        <v>Feb</v>
      </c>
      <c r="P1131" t="str">
        <f t="shared" si="86"/>
        <v>2023</v>
      </c>
    </row>
    <row r="1132" spans="1:16" x14ac:dyDescent="0.3">
      <c r="A1132" t="s">
        <v>1164</v>
      </c>
      <c r="B1132" s="6">
        <v>45320</v>
      </c>
      <c r="C1132" t="s">
        <v>2258</v>
      </c>
      <c r="D1132" t="s">
        <v>2271</v>
      </c>
      <c r="E1132" t="s">
        <v>8</v>
      </c>
      <c r="F1132" t="s">
        <v>9</v>
      </c>
      <c r="G1132">
        <v>19984</v>
      </c>
      <c r="H1132">
        <v>1376.71</v>
      </c>
      <c r="I1132">
        <v>7</v>
      </c>
      <c r="J1132" t="s">
        <v>16</v>
      </c>
      <c r="K1132" s="8" t="s">
        <v>27</v>
      </c>
      <c r="L1132" s="11">
        <f t="shared" si="87"/>
        <v>6.8890612489991995E-2</v>
      </c>
      <c r="M1132" s="16">
        <f t="shared" si="88"/>
        <v>0</v>
      </c>
      <c r="N1132" s="16">
        <f t="shared" si="89"/>
        <v>0</v>
      </c>
      <c r="O1132" s="7" t="str">
        <f t="shared" si="85"/>
        <v>Jan</v>
      </c>
      <c r="P1132" t="str">
        <f t="shared" si="86"/>
        <v>2024</v>
      </c>
    </row>
    <row r="1133" spans="1:16" x14ac:dyDescent="0.3">
      <c r="A1133" t="s">
        <v>1165</v>
      </c>
      <c r="B1133" s="6">
        <v>45324</v>
      </c>
      <c r="C1133" t="s">
        <v>2256</v>
      </c>
      <c r="D1133" t="s">
        <v>2268</v>
      </c>
      <c r="E1133" t="s">
        <v>19</v>
      </c>
      <c r="F1133" t="s">
        <v>22</v>
      </c>
      <c r="G1133">
        <v>17651</v>
      </c>
      <c r="H1133">
        <v>2750.52</v>
      </c>
      <c r="I1133">
        <v>8</v>
      </c>
      <c r="J1133" t="s">
        <v>35</v>
      </c>
      <c r="K1133" s="8" t="s">
        <v>17</v>
      </c>
      <c r="L1133" s="11">
        <f t="shared" si="87"/>
        <v>0.15582799841368761</v>
      </c>
      <c r="M1133" s="16">
        <f t="shared" si="88"/>
        <v>0</v>
      </c>
      <c r="N1133" s="16">
        <f t="shared" si="89"/>
        <v>0</v>
      </c>
      <c r="O1133" s="7" t="str">
        <f t="shared" si="85"/>
        <v>Feb</v>
      </c>
      <c r="P1133" t="str">
        <f t="shared" si="86"/>
        <v>2024</v>
      </c>
    </row>
    <row r="1134" spans="1:16" x14ac:dyDescent="0.3">
      <c r="A1134" t="s">
        <v>1166</v>
      </c>
      <c r="B1134" s="6">
        <v>45602</v>
      </c>
      <c r="C1134" t="s">
        <v>2256</v>
      </c>
      <c r="D1134" t="s">
        <v>2269</v>
      </c>
      <c r="E1134" t="s">
        <v>8</v>
      </c>
      <c r="F1134" t="s">
        <v>31</v>
      </c>
      <c r="G1134">
        <v>22561</v>
      </c>
      <c r="H1134">
        <v>2051.3200000000002</v>
      </c>
      <c r="I1134">
        <v>5</v>
      </c>
      <c r="J1134" t="s">
        <v>16</v>
      </c>
      <c r="K1134" s="8" t="s">
        <v>17</v>
      </c>
      <c r="L1134" s="11">
        <f t="shared" si="87"/>
        <v>9.0923274677540897E-2</v>
      </c>
      <c r="M1134" s="16">
        <f t="shared" si="88"/>
        <v>0</v>
      </c>
      <c r="N1134" s="16">
        <f t="shared" si="89"/>
        <v>0</v>
      </c>
      <c r="O1134" s="7" t="str">
        <f t="shared" si="85"/>
        <v>Nov</v>
      </c>
      <c r="P1134" t="str">
        <f t="shared" si="86"/>
        <v>2024</v>
      </c>
    </row>
    <row r="1135" spans="1:16" x14ac:dyDescent="0.3">
      <c r="A1135" t="s">
        <v>1167</v>
      </c>
      <c r="B1135" s="6">
        <v>45514</v>
      </c>
      <c r="C1135" t="s">
        <v>2257</v>
      </c>
      <c r="D1135" t="s">
        <v>2265</v>
      </c>
      <c r="E1135" t="s">
        <v>25</v>
      </c>
      <c r="F1135" t="s">
        <v>26</v>
      </c>
      <c r="G1135">
        <v>23775</v>
      </c>
      <c r="H1135">
        <v>3450.19</v>
      </c>
      <c r="I1135">
        <v>6</v>
      </c>
      <c r="J1135" t="s">
        <v>10</v>
      </c>
      <c r="K1135" s="8" t="s">
        <v>17</v>
      </c>
      <c r="L1135" s="11">
        <f t="shared" si="87"/>
        <v>0.14511840168243953</v>
      </c>
      <c r="M1135" s="16">
        <f t="shared" si="88"/>
        <v>0</v>
      </c>
      <c r="N1135" s="16">
        <f t="shared" si="89"/>
        <v>0</v>
      </c>
      <c r="O1135" s="7" t="str">
        <f t="shared" si="85"/>
        <v>Aug</v>
      </c>
      <c r="P1135" t="str">
        <f t="shared" si="86"/>
        <v>2024</v>
      </c>
    </row>
    <row r="1136" spans="1:16" x14ac:dyDescent="0.3">
      <c r="A1136" t="s">
        <v>1168</v>
      </c>
      <c r="B1136" s="6">
        <v>45401</v>
      </c>
      <c r="C1136" t="s">
        <v>2256</v>
      </c>
      <c r="D1136" t="s">
        <v>2269</v>
      </c>
      <c r="E1136" t="s">
        <v>25</v>
      </c>
      <c r="F1136" t="s">
        <v>46</v>
      </c>
      <c r="G1136">
        <v>11449</v>
      </c>
      <c r="H1136">
        <v>-964.43</v>
      </c>
      <c r="I1136">
        <v>1</v>
      </c>
      <c r="J1136" t="s">
        <v>16</v>
      </c>
      <c r="K1136" s="8" t="s">
        <v>11</v>
      </c>
      <c r="L1136" s="11">
        <f t="shared" si="87"/>
        <v>-8.4237051270853347E-2</v>
      </c>
      <c r="M1136" s="16">
        <f t="shared" si="88"/>
        <v>0</v>
      </c>
      <c r="N1136" s="16">
        <f t="shared" si="89"/>
        <v>1</v>
      </c>
      <c r="O1136" s="7" t="str">
        <f t="shared" si="85"/>
        <v>Apr</v>
      </c>
      <c r="P1136" t="str">
        <f t="shared" si="86"/>
        <v>2024</v>
      </c>
    </row>
    <row r="1137" spans="1:16" x14ac:dyDescent="0.3">
      <c r="A1137" t="s">
        <v>1169</v>
      </c>
      <c r="B1137" s="6">
        <v>45299</v>
      </c>
      <c r="C1137" t="s">
        <v>2257</v>
      </c>
      <c r="D1137" t="s">
        <v>2264</v>
      </c>
      <c r="E1137" t="s">
        <v>19</v>
      </c>
      <c r="F1137" t="s">
        <v>20</v>
      </c>
      <c r="G1137">
        <v>15422</v>
      </c>
      <c r="H1137">
        <v>3167.71</v>
      </c>
      <c r="I1137">
        <v>10</v>
      </c>
      <c r="J1137" t="s">
        <v>10</v>
      </c>
      <c r="K1137" s="8" t="s">
        <v>11</v>
      </c>
      <c r="L1137" s="11">
        <f t="shared" si="87"/>
        <v>0.20540202308390612</v>
      </c>
      <c r="M1137" s="16">
        <f t="shared" si="88"/>
        <v>0</v>
      </c>
      <c r="N1137" s="16">
        <f t="shared" si="89"/>
        <v>0</v>
      </c>
      <c r="O1137" s="7" t="str">
        <f t="shared" si="85"/>
        <v>Jan</v>
      </c>
      <c r="P1137" t="str">
        <f t="shared" si="86"/>
        <v>2024</v>
      </c>
    </row>
    <row r="1138" spans="1:16" x14ac:dyDescent="0.3">
      <c r="A1138" t="s">
        <v>1170</v>
      </c>
      <c r="B1138" s="6">
        <v>44974</v>
      </c>
      <c r="C1138" t="s">
        <v>2259</v>
      </c>
      <c r="D1138" t="s">
        <v>2266</v>
      </c>
      <c r="E1138" t="s">
        <v>8</v>
      </c>
      <c r="F1138" t="s">
        <v>9</v>
      </c>
      <c r="G1138">
        <v>349</v>
      </c>
      <c r="H1138">
        <v>-27.3</v>
      </c>
      <c r="I1138">
        <v>1</v>
      </c>
      <c r="J1138" t="s">
        <v>16</v>
      </c>
      <c r="K1138" s="8" t="s">
        <v>11</v>
      </c>
      <c r="L1138" s="11">
        <f t="shared" si="87"/>
        <v>-7.8223495702005735E-2</v>
      </c>
      <c r="M1138" s="16">
        <f t="shared" si="88"/>
        <v>0</v>
      </c>
      <c r="N1138" s="16">
        <f t="shared" si="89"/>
        <v>1</v>
      </c>
      <c r="O1138" s="7" t="str">
        <f t="shared" si="85"/>
        <v>Feb</v>
      </c>
      <c r="P1138" t="str">
        <f t="shared" si="86"/>
        <v>2023</v>
      </c>
    </row>
    <row r="1139" spans="1:16" x14ac:dyDescent="0.3">
      <c r="A1139" t="s">
        <v>1171</v>
      </c>
      <c r="B1139" s="6">
        <v>45289</v>
      </c>
      <c r="C1139" t="s">
        <v>2257</v>
      </c>
      <c r="D1139" t="s">
        <v>2264</v>
      </c>
      <c r="E1139" t="s">
        <v>8</v>
      </c>
      <c r="F1139" t="s">
        <v>29</v>
      </c>
      <c r="G1139">
        <v>8440</v>
      </c>
      <c r="H1139">
        <v>660.82</v>
      </c>
      <c r="I1139">
        <v>10</v>
      </c>
      <c r="J1139" t="s">
        <v>16</v>
      </c>
      <c r="K1139" s="8" t="s">
        <v>17</v>
      </c>
      <c r="L1139" s="11">
        <f t="shared" si="87"/>
        <v>7.8296208530805697E-2</v>
      </c>
      <c r="M1139" s="16">
        <f t="shared" si="88"/>
        <v>0</v>
      </c>
      <c r="N1139" s="16">
        <f t="shared" si="89"/>
        <v>0</v>
      </c>
      <c r="O1139" s="7" t="str">
        <f t="shared" si="85"/>
        <v>Dec</v>
      </c>
      <c r="P1139" t="str">
        <f t="shared" si="86"/>
        <v>2023</v>
      </c>
    </row>
    <row r="1140" spans="1:16" x14ac:dyDescent="0.3">
      <c r="A1140" t="s">
        <v>1172</v>
      </c>
      <c r="B1140" s="6">
        <v>45367</v>
      </c>
      <c r="C1140" t="s">
        <v>2255</v>
      </c>
      <c r="D1140" t="s">
        <v>2263</v>
      </c>
      <c r="E1140" t="s">
        <v>14</v>
      </c>
      <c r="F1140" t="s">
        <v>38</v>
      </c>
      <c r="G1140">
        <v>37751</v>
      </c>
      <c r="H1140">
        <v>-6137.06</v>
      </c>
      <c r="I1140">
        <v>8</v>
      </c>
      <c r="J1140" t="s">
        <v>16</v>
      </c>
      <c r="K1140" s="8" t="s">
        <v>36</v>
      </c>
      <c r="L1140" s="11">
        <f t="shared" si="87"/>
        <v>-0.16256681942200207</v>
      </c>
      <c r="M1140" s="16">
        <f t="shared" si="88"/>
        <v>37751</v>
      </c>
      <c r="N1140" s="16">
        <f t="shared" si="89"/>
        <v>1</v>
      </c>
      <c r="O1140" s="7" t="str">
        <f t="shared" si="85"/>
        <v>Mar</v>
      </c>
      <c r="P1140" t="str">
        <f t="shared" si="86"/>
        <v>2024</v>
      </c>
    </row>
    <row r="1141" spans="1:16" x14ac:dyDescent="0.3">
      <c r="A1141" t="s">
        <v>1173</v>
      </c>
      <c r="B1141" s="6">
        <v>45277</v>
      </c>
      <c r="C1141" t="s">
        <v>2259</v>
      </c>
      <c r="D1141" t="s">
        <v>2266</v>
      </c>
      <c r="E1141" t="s">
        <v>19</v>
      </c>
      <c r="F1141" t="s">
        <v>20</v>
      </c>
      <c r="G1141">
        <v>8116</v>
      </c>
      <c r="H1141">
        <v>139.66</v>
      </c>
      <c r="I1141">
        <v>3</v>
      </c>
      <c r="J1141" t="s">
        <v>10</v>
      </c>
      <c r="K1141" s="8" t="s">
        <v>11</v>
      </c>
      <c r="L1141" s="11">
        <f t="shared" si="87"/>
        <v>1.7207984228684081E-2</v>
      </c>
      <c r="M1141" s="16">
        <f t="shared" si="88"/>
        <v>0</v>
      </c>
      <c r="N1141" s="16">
        <f t="shared" si="89"/>
        <v>0</v>
      </c>
      <c r="O1141" s="7" t="str">
        <f t="shared" si="85"/>
        <v>Dec</v>
      </c>
      <c r="P1141" t="str">
        <f t="shared" si="86"/>
        <v>2023</v>
      </c>
    </row>
    <row r="1142" spans="1:16" x14ac:dyDescent="0.3">
      <c r="A1142" t="s">
        <v>1174</v>
      </c>
      <c r="B1142" s="6">
        <v>45446</v>
      </c>
      <c r="C1142" t="s">
        <v>2259</v>
      </c>
      <c r="D1142" t="s">
        <v>2267</v>
      </c>
      <c r="E1142" t="s">
        <v>8</v>
      </c>
      <c r="F1142" t="s">
        <v>31</v>
      </c>
      <c r="G1142">
        <v>14033</v>
      </c>
      <c r="H1142">
        <v>-735.83</v>
      </c>
      <c r="I1142">
        <v>6</v>
      </c>
      <c r="J1142" t="s">
        <v>16</v>
      </c>
      <c r="K1142" s="8" t="s">
        <v>27</v>
      </c>
      <c r="L1142" s="11">
        <f t="shared" si="87"/>
        <v>-5.243568730848714E-2</v>
      </c>
      <c r="M1142" s="16">
        <f t="shared" si="88"/>
        <v>0</v>
      </c>
      <c r="N1142" s="16">
        <f t="shared" si="89"/>
        <v>1</v>
      </c>
      <c r="O1142" s="7" t="str">
        <f t="shared" si="85"/>
        <v>Jun</v>
      </c>
      <c r="P1142" t="str">
        <f t="shared" si="86"/>
        <v>2024</v>
      </c>
    </row>
    <row r="1143" spans="1:16" x14ac:dyDescent="0.3">
      <c r="A1143" t="s">
        <v>1175</v>
      </c>
      <c r="B1143" s="6">
        <v>45325</v>
      </c>
      <c r="C1143" t="s">
        <v>2257</v>
      </c>
      <c r="D1143" t="s">
        <v>2265</v>
      </c>
      <c r="E1143" t="s">
        <v>25</v>
      </c>
      <c r="F1143" t="s">
        <v>53</v>
      </c>
      <c r="G1143">
        <v>46810</v>
      </c>
      <c r="H1143">
        <v>-5428.24</v>
      </c>
      <c r="I1143">
        <v>3</v>
      </c>
      <c r="J1143" t="s">
        <v>35</v>
      </c>
      <c r="K1143" s="8" t="s">
        <v>11</v>
      </c>
      <c r="L1143" s="11">
        <f t="shared" si="87"/>
        <v>-0.1159632557145909</v>
      </c>
      <c r="M1143" s="16">
        <f t="shared" si="88"/>
        <v>0</v>
      </c>
      <c r="N1143" s="16">
        <f t="shared" si="89"/>
        <v>1</v>
      </c>
      <c r="O1143" s="7" t="str">
        <f t="shared" si="85"/>
        <v>Feb</v>
      </c>
      <c r="P1143" t="str">
        <f t="shared" si="86"/>
        <v>2024</v>
      </c>
    </row>
    <row r="1144" spans="1:16" x14ac:dyDescent="0.3">
      <c r="A1144" t="s">
        <v>1176</v>
      </c>
      <c r="B1144" s="6">
        <v>45644</v>
      </c>
      <c r="C1144" t="s">
        <v>2256</v>
      </c>
      <c r="D1144" t="s">
        <v>2268</v>
      </c>
      <c r="E1144" t="s">
        <v>14</v>
      </c>
      <c r="F1144" t="s">
        <v>15</v>
      </c>
      <c r="G1144">
        <v>15773</v>
      </c>
      <c r="H1144">
        <v>-608.28</v>
      </c>
      <c r="I1144">
        <v>1</v>
      </c>
      <c r="J1144" t="s">
        <v>16</v>
      </c>
      <c r="K1144" s="8" t="s">
        <v>17</v>
      </c>
      <c r="L1144" s="11">
        <f t="shared" si="87"/>
        <v>-3.8564635769986685E-2</v>
      </c>
      <c r="M1144" s="16">
        <f t="shared" si="88"/>
        <v>15773</v>
      </c>
      <c r="N1144" s="16">
        <f t="shared" si="89"/>
        <v>1</v>
      </c>
      <c r="O1144" s="7" t="str">
        <f t="shared" si="85"/>
        <v>Dec</v>
      </c>
      <c r="P1144" t="str">
        <f t="shared" si="86"/>
        <v>2024</v>
      </c>
    </row>
    <row r="1145" spans="1:16" x14ac:dyDescent="0.3">
      <c r="A1145" t="s">
        <v>1177</v>
      </c>
      <c r="B1145" s="6">
        <v>45431</v>
      </c>
      <c r="C1145" t="s">
        <v>2255</v>
      </c>
      <c r="D1145" t="s">
        <v>2263</v>
      </c>
      <c r="E1145" t="s">
        <v>19</v>
      </c>
      <c r="F1145" t="s">
        <v>20</v>
      </c>
      <c r="G1145">
        <v>35957</v>
      </c>
      <c r="H1145">
        <v>-3894.46</v>
      </c>
      <c r="I1145">
        <v>9</v>
      </c>
      <c r="J1145" t="s">
        <v>10</v>
      </c>
      <c r="K1145" s="8" t="s">
        <v>27</v>
      </c>
      <c r="L1145" s="11">
        <f t="shared" si="87"/>
        <v>-0.1083088133047807</v>
      </c>
      <c r="M1145" s="16">
        <f t="shared" si="88"/>
        <v>0</v>
      </c>
      <c r="N1145" s="16">
        <f t="shared" si="89"/>
        <v>1</v>
      </c>
      <c r="O1145" s="7" t="str">
        <f t="shared" si="85"/>
        <v>May</v>
      </c>
      <c r="P1145" t="str">
        <f t="shared" si="86"/>
        <v>2024</v>
      </c>
    </row>
    <row r="1146" spans="1:16" x14ac:dyDescent="0.3">
      <c r="A1146" t="s">
        <v>1178</v>
      </c>
      <c r="B1146" s="6">
        <v>45394</v>
      </c>
      <c r="C1146" t="s">
        <v>2259</v>
      </c>
      <c r="D1146" t="s">
        <v>2266</v>
      </c>
      <c r="E1146" t="s">
        <v>14</v>
      </c>
      <c r="F1146" t="s">
        <v>51</v>
      </c>
      <c r="G1146">
        <v>32098</v>
      </c>
      <c r="H1146">
        <v>890.7</v>
      </c>
      <c r="I1146">
        <v>7</v>
      </c>
      <c r="J1146" t="s">
        <v>10</v>
      </c>
      <c r="K1146" s="8" t="s">
        <v>36</v>
      </c>
      <c r="L1146" s="11">
        <f t="shared" si="87"/>
        <v>2.7749392485513117E-2</v>
      </c>
      <c r="M1146" s="16">
        <f t="shared" si="88"/>
        <v>32098</v>
      </c>
      <c r="N1146" s="16">
        <f t="shared" si="89"/>
        <v>0</v>
      </c>
      <c r="O1146" s="7" t="str">
        <f t="shared" si="85"/>
        <v>Apr</v>
      </c>
      <c r="P1146" t="str">
        <f t="shared" si="86"/>
        <v>2024</v>
      </c>
    </row>
    <row r="1147" spans="1:16" x14ac:dyDescent="0.3">
      <c r="A1147" t="s">
        <v>1179</v>
      </c>
      <c r="B1147" s="6">
        <v>45041</v>
      </c>
      <c r="C1147" t="s">
        <v>2256</v>
      </c>
      <c r="D1147" t="s">
        <v>2268</v>
      </c>
      <c r="E1147" t="s">
        <v>19</v>
      </c>
      <c r="F1147" t="s">
        <v>22</v>
      </c>
      <c r="G1147">
        <v>11323</v>
      </c>
      <c r="H1147">
        <v>-562.32000000000005</v>
      </c>
      <c r="I1147">
        <v>4</v>
      </c>
      <c r="J1147" t="s">
        <v>16</v>
      </c>
      <c r="K1147" s="8" t="s">
        <v>11</v>
      </c>
      <c r="L1147" s="11">
        <f t="shared" si="87"/>
        <v>-4.9661750419500134E-2</v>
      </c>
      <c r="M1147" s="16">
        <f t="shared" si="88"/>
        <v>0</v>
      </c>
      <c r="N1147" s="16">
        <f t="shared" si="89"/>
        <v>1</v>
      </c>
      <c r="O1147" s="7" t="str">
        <f t="shared" si="85"/>
        <v>Apr</v>
      </c>
      <c r="P1147" t="str">
        <f t="shared" si="86"/>
        <v>2023</v>
      </c>
    </row>
    <row r="1148" spans="1:16" x14ac:dyDescent="0.3">
      <c r="A1148" t="s">
        <v>1180</v>
      </c>
      <c r="B1148" s="6">
        <v>45514</v>
      </c>
      <c r="C1148" t="s">
        <v>2256</v>
      </c>
      <c r="D1148" t="s">
        <v>2268</v>
      </c>
      <c r="E1148" t="s">
        <v>25</v>
      </c>
      <c r="F1148" t="s">
        <v>46</v>
      </c>
      <c r="G1148">
        <v>28023</v>
      </c>
      <c r="H1148">
        <v>-1967.68</v>
      </c>
      <c r="I1148">
        <v>4</v>
      </c>
      <c r="J1148" t="s">
        <v>10</v>
      </c>
      <c r="K1148" s="8" t="s">
        <v>17</v>
      </c>
      <c r="L1148" s="11">
        <f t="shared" si="87"/>
        <v>-7.0216607786461119E-2</v>
      </c>
      <c r="M1148" s="16">
        <f t="shared" si="88"/>
        <v>0</v>
      </c>
      <c r="N1148" s="16">
        <f t="shared" si="89"/>
        <v>1</v>
      </c>
      <c r="O1148" s="7" t="str">
        <f t="shared" si="85"/>
        <v>Aug</v>
      </c>
      <c r="P1148" t="str">
        <f t="shared" si="86"/>
        <v>2024</v>
      </c>
    </row>
    <row r="1149" spans="1:16" x14ac:dyDescent="0.3">
      <c r="A1149" t="s">
        <v>1181</v>
      </c>
      <c r="B1149" s="6">
        <v>45463</v>
      </c>
      <c r="C1149" t="s">
        <v>2256</v>
      </c>
      <c r="D1149" t="s">
        <v>2268</v>
      </c>
      <c r="E1149" t="s">
        <v>25</v>
      </c>
      <c r="F1149" t="s">
        <v>53</v>
      </c>
      <c r="G1149">
        <v>32603</v>
      </c>
      <c r="H1149">
        <v>-3235.89</v>
      </c>
      <c r="I1149">
        <v>7</v>
      </c>
      <c r="J1149" t="s">
        <v>10</v>
      </c>
      <c r="K1149" s="8" t="s">
        <v>27</v>
      </c>
      <c r="L1149" s="11">
        <f t="shared" si="87"/>
        <v>-9.925129589301597E-2</v>
      </c>
      <c r="M1149" s="16">
        <f t="shared" si="88"/>
        <v>0</v>
      </c>
      <c r="N1149" s="16">
        <f t="shared" si="89"/>
        <v>1</v>
      </c>
      <c r="O1149" s="7" t="str">
        <f t="shared" si="85"/>
        <v>Jun</v>
      </c>
      <c r="P1149" t="str">
        <f t="shared" si="86"/>
        <v>2024</v>
      </c>
    </row>
    <row r="1150" spans="1:16" x14ac:dyDescent="0.3">
      <c r="A1150" t="s">
        <v>1182</v>
      </c>
      <c r="B1150" s="6">
        <v>45292</v>
      </c>
      <c r="C1150" t="s">
        <v>2259</v>
      </c>
      <c r="D1150" t="s">
        <v>2266</v>
      </c>
      <c r="E1150" t="s">
        <v>8</v>
      </c>
      <c r="F1150" t="s">
        <v>29</v>
      </c>
      <c r="G1150">
        <v>47140</v>
      </c>
      <c r="H1150">
        <v>-972.21</v>
      </c>
      <c r="I1150">
        <v>5</v>
      </c>
      <c r="J1150" t="s">
        <v>16</v>
      </c>
      <c r="K1150" s="8" t="s">
        <v>27</v>
      </c>
      <c r="L1150" s="11">
        <f t="shared" si="87"/>
        <v>-2.0623886296139159E-2</v>
      </c>
      <c r="M1150" s="16">
        <f t="shared" si="88"/>
        <v>0</v>
      </c>
      <c r="N1150" s="16">
        <f t="shared" si="89"/>
        <v>1</v>
      </c>
      <c r="O1150" s="7" t="str">
        <f t="shared" si="85"/>
        <v>Jan</v>
      </c>
      <c r="P1150" t="str">
        <f t="shared" si="86"/>
        <v>2024</v>
      </c>
    </row>
    <row r="1151" spans="1:16" x14ac:dyDescent="0.3">
      <c r="A1151" t="s">
        <v>1183</v>
      </c>
      <c r="B1151" s="6">
        <v>45419</v>
      </c>
      <c r="C1151" t="s">
        <v>2258</v>
      </c>
      <c r="D1151" t="s">
        <v>2271</v>
      </c>
      <c r="E1151" t="s">
        <v>19</v>
      </c>
      <c r="F1151" t="s">
        <v>20</v>
      </c>
      <c r="G1151">
        <v>28261</v>
      </c>
      <c r="H1151">
        <v>7554.72</v>
      </c>
      <c r="I1151">
        <v>6</v>
      </c>
      <c r="J1151" t="s">
        <v>16</v>
      </c>
      <c r="K1151" s="8" t="s">
        <v>17</v>
      </c>
      <c r="L1151" s="11">
        <f t="shared" si="87"/>
        <v>0.26731962775556423</v>
      </c>
      <c r="M1151" s="16">
        <f t="shared" si="88"/>
        <v>0</v>
      </c>
      <c r="N1151" s="16">
        <f t="shared" si="89"/>
        <v>0</v>
      </c>
      <c r="O1151" s="7" t="str">
        <f t="shared" si="85"/>
        <v>May</v>
      </c>
      <c r="P1151" t="str">
        <f t="shared" si="86"/>
        <v>2024</v>
      </c>
    </row>
    <row r="1152" spans="1:16" x14ac:dyDescent="0.3">
      <c r="A1152" t="s">
        <v>1184</v>
      </c>
      <c r="B1152" s="6">
        <v>45530</v>
      </c>
      <c r="C1152" t="s">
        <v>2256</v>
      </c>
      <c r="D1152" t="s">
        <v>2268</v>
      </c>
      <c r="E1152" t="s">
        <v>19</v>
      </c>
      <c r="F1152" t="s">
        <v>20</v>
      </c>
      <c r="G1152">
        <v>41603</v>
      </c>
      <c r="H1152">
        <v>5573.07</v>
      </c>
      <c r="I1152">
        <v>1</v>
      </c>
      <c r="J1152" t="s">
        <v>10</v>
      </c>
      <c r="K1152" s="8" t="s">
        <v>36</v>
      </c>
      <c r="L1152" s="11">
        <f t="shared" si="87"/>
        <v>0.13395836838689518</v>
      </c>
      <c r="M1152" s="16">
        <f t="shared" si="88"/>
        <v>0</v>
      </c>
      <c r="N1152" s="16">
        <f t="shared" si="89"/>
        <v>0</v>
      </c>
      <c r="O1152" s="7" t="str">
        <f t="shared" si="85"/>
        <v>Aug</v>
      </c>
      <c r="P1152" t="str">
        <f t="shared" si="86"/>
        <v>2024</v>
      </c>
    </row>
    <row r="1153" spans="1:16" x14ac:dyDescent="0.3">
      <c r="A1153" t="s">
        <v>1185</v>
      </c>
      <c r="B1153" s="6">
        <v>45261</v>
      </c>
      <c r="C1153" t="s">
        <v>2256</v>
      </c>
      <c r="D1153" t="s">
        <v>2269</v>
      </c>
      <c r="E1153" t="s">
        <v>19</v>
      </c>
      <c r="F1153" t="s">
        <v>34</v>
      </c>
      <c r="G1153">
        <v>42228</v>
      </c>
      <c r="H1153">
        <v>-6691.8</v>
      </c>
      <c r="I1153">
        <v>7</v>
      </c>
      <c r="J1153" t="s">
        <v>16</v>
      </c>
      <c r="K1153" s="8" t="s">
        <v>36</v>
      </c>
      <c r="L1153" s="11">
        <f t="shared" si="87"/>
        <v>-0.15846831486217675</v>
      </c>
      <c r="M1153" s="16">
        <f t="shared" si="88"/>
        <v>0</v>
      </c>
      <c r="N1153" s="16">
        <f t="shared" si="89"/>
        <v>1</v>
      </c>
      <c r="O1153" s="7" t="str">
        <f t="shared" si="85"/>
        <v>Dec</v>
      </c>
      <c r="P1153" t="str">
        <f t="shared" si="86"/>
        <v>2023</v>
      </c>
    </row>
    <row r="1154" spans="1:16" x14ac:dyDescent="0.3">
      <c r="A1154" t="s">
        <v>1186</v>
      </c>
      <c r="B1154" s="6">
        <v>45430</v>
      </c>
      <c r="C1154" t="s">
        <v>2257</v>
      </c>
      <c r="D1154" t="s">
        <v>2265</v>
      </c>
      <c r="E1154" t="s">
        <v>25</v>
      </c>
      <c r="F1154" t="s">
        <v>53</v>
      </c>
      <c r="G1154">
        <v>25559</v>
      </c>
      <c r="H1154">
        <v>7976.34</v>
      </c>
      <c r="I1154">
        <v>5</v>
      </c>
      <c r="J1154" t="s">
        <v>16</v>
      </c>
      <c r="K1154" s="8" t="s">
        <v>11</v>
      </c>
      <c r="L1154" s="11">
        <f t="shared" si="87"/>
        <v>0.312075589811808</v>
      </c>
      <c r="M1154" s="16">
        <f t="shared" si="88"/>
        <v>0</v>
      </c>
      <c r="N1154" s="16">
        <f t="shared" si="89"/>
        <v>0</v>
      </c>
      <c r="O1154" s="7" t="str">
        <f t="shared" ref="O1154:O1217" si="90">TEXT(B1154,"MMM")</f>
        <v>May</v>
      </c>
      <c r="P1154" t="str">
        <f t="shared" ref="P1154:P1217" si="91">TEXT(B1154,"YYYY")</f>
        <v>2024</v>
      </c>
    </row>
    <row r="1155" spans="1:16" x14ac:dyDescent="0.3">
      <c r="A1155" t="s">
        <v>1187</v>
      </c>
      <c r="B1155" s="6">
        <v>45257</v>
      </c>
      <c r="C1155" t="s">
        <v>2259</v>
      </c>
      <c r="D1155" t="s">
        <v>2266</v>
      </c>
      <c r="E1155" t="s">
        <v>19</v>
      </c>
      <c r="F1155" t="s">
        <v>22</v>
      </c>
      <c r="G1155">
        <v>27209</v>
      </c>
      <c r="H1155">
        <v>7382.22</v>
      </c>
      <c r="I1155">
        <v>4</v>
      </c>
      <c r="J1155" t="s">
        <v>10</v>
      </c>
      <c r="K1155" s="8" t="s">
        <v>36</v>
      </c>
      <c r="L1155" s="11">
        <f t="shared" ref="L1155:L1218" si="92">H1155/G1155</f>
        <v>0.2713153735896211</v>
      </c>
      <c r="M1155" s="16">
        <f t="shared" ref="M1155:M1218" si="93">IF(E1155="Clothing",G1155,0)</f>
        <v>0</v>
      </c>
      <c r="N1155" s="16">
        <f t="shared" ref="N1155:N1218" si="94">IF(H1155&lt;0,1,0)</f>
        <v>0</v>
      </c>
      <c r="O1155" s="7" t="str">
        <f t="shared" si="90"/>
        <v>Nov</v>
      </c>
      <c r="P1155" t="str">
        <f t="shared" si="91"/>
        <v>2023</v>
      </c>
    </row>
    <row r="1156" spans="1:16" x14ac:dyDescent="0.3">
      <c r="A1156" t="s">
        <v>1188</v>
      </c>
      <c r="B1156" s="6">
        <v>45148</v>
      </c>
      <c r="C1156" t="s">
        <v>2258</v>
      </c>
      <c r="D1156" t="s">
        <v>2271</v>
      </c>
      <c r="E1156" t="s">
        <v>8</v>
      </c>
      <c r="F1156" t="s">
        <v>9</v>
      </c>
      <c r="G1156">
        <v>17221</v>
      </c>
      <c r="H1156">
        <v>-1542.77</v>
      </c>
      <c r="I1156">
        <v>8</v>
      </c>
      <c r="J1156" t="s">
        <v>35</v>
      </c>
      <c r="K1156" s="8" t="s">
        <v>11</v>
      </c>
      <c r="L1156" s="11">
        <f t="shared" si="92"/>
        <v>-8.9586551303640904E-2</v>
      </c>
      <c r="M1156" s="16">
        <f t="shared" si="93"/>
        <v>0</v>
      </c>
      <c r="N1156" s="16">
        <f t="shared" si="94"/>
        <v>1</v>
      </c>
      <c r="O1156" s="7" t="str">
        <f t="shared" si="90"/>
        <v>Aug</v>
      </c>
      <c r="P1156" t="str">
        <f t="shared" si="91"/>
        <v>2023</v>
      </c>
    </row>
    <row r="1157" spans="1:16" x14ac:dyDescent="0.3">
      <c r="A1157" t="s">
        <v>1189</v>
      </c>
      <c r="B1157" s="6">
        <v>45008</v>
      </c>
      <c r="C1157" t="s">
        <v>2259</v>
      </c>
      <c r="D1157" t="s">
        <v>2267</v>
      </c>
      <c r="E1157" t="s">
        <v>8</v>
      </c>
      <c r="F1157" t="s">
        <v>31</v>
      </c>
      <c r="G1157">
        <v>19008</v>
      </c>
      <c r="H1157">
        <v>-1358.79</v>
      </c>
      <c r="I1157">
        <v>7</v>
      </c>
      <c r="J1157" t="s">
        <v>35</v>
      </c>
      <c r="K1157" s="8" t="s">
        <v>36</v>
      </c>
      <c r="L1157" s="11">
        <f t="shared" si="92"/>
        <v>-7.1485164141414134E-2</v>
      </c>
      <c r="M1157" s="16">
        <f t="shared" si="93"/>
        <v>0</v>
      </c>
      <c r="N1157" s="16">
        <f t="shared" si="94"/>
        <v>1</v>
      </c>
      <c r="O1157" s="7" t="str">
        <f t="shared" si="90"/>
        <v>Mar</v>
      </c>
      <c r="P1157" t="str">
        <f t="shared" si="91"/>
        <v>2023</v>
      </c>
    </row>
    <row r="1158" spans="1:16" x14ac:dyDescent="0.3">
      <c r="A1158" t="s">
        <v>1190</v>
      </c>
      <c r="B1158" s="6">
        <v>45430</v>
      </c>
      <c r="C1158" t="s">
        <v>2256</v>
      </c>
      <c r="D1158" t="s">
        <v>2269</v>
      </c>
      <c r="E1158" t="s">
        <v>14</v>
      </c>
      <c r="F1158" t="s">
        <v>38</v>
      </c>
      <c r="G1158">
        <v>4648</v>
      </c>
      <c r="H1158">
        <v>1387.69</v>
      </c>
      <c r="I1158">
        <v>5</v>
      </c>
      <c r="J1158" t="s">
        <v>10</v>
      </c>
      <c r="K1158" s="8" t="s">
        <v>36</v>
      </c>
      <c r="L1158" s="11">
        <f t="shared" si="92"/>
        <v>0.29855636833046473</v>
      </c>
      <c r="M1158" s="16">
        <f t="shared" si="93"/>
        <v>4648</v>
      </c>
      <c r="N1158" s="16">
        <f t="shared" si="94"/>
        <v>0</v>
      </c>
      <c r="O1158" s="7" t="str">
        <f t="shared" si="90"/>
        <v>May</v>
      </c>
      <c r="P1158" t="str">
        <f t="shared" si="91"/>
        <v>2024</v>
      </c>
    </row>
    <row r="1159" spans="1:16" x14ac:dyDescent="0.3">
      <c r="A1159" t="s">
        <v>1191</v>
      </c>
      <c r="B1159" s="6">
        <v>45072</v>
      </c>
      <c r="C1159" t="s">
        <v>2257</v>
      </c>
      <c r="D1159" t="s">
        <v>2265</v>
      </c>
      <c r="E1159" t="s">
        <v>19</v>
      </c>
      <c r="F1159" t="s">
        <v>20</v>
      </c>
      <c r="G1159">
        <v>9228</v>
      </c>
      <c r="H1159">
        <v>3065.44</v>
      </c>
      <c r="I1159">
        <v>3</v>
      </c>
      <c r="J1159" t="s">
        <v>10</v>
      </c>
      <c r="K1159" s="8" t="s">
        <v>27</v>
      </c>
      <c r="L1159" s="11">
        <f t="shared" si="92"/>
        <v>0.33218899003034247</v>
      </c>
      <c r="M1159" s="16">
        <f t="shared" si="93"/>
        <v>0</v>
      </c>
      <c r="N1159" s="16">
        <f t="shared" si="94"/>
        <v>0</v>
      </c>
      <c r="O1159" s="7" t="str">
        <f t="shared" si="90"/>
        <v>May</v>
      </c>
      <c r="P1159" t="str">
        <f t="shared" si="91"/>
        <v>2023</v>
      </c>
    </row>
    <row r="1160" spans="1:16" x14ac:dyDescent="0.3">
      <c r="A1160" t="s">
        <v>1192</v>
      </c>
      <c r="B1160" s="6">
        <v>45575</v>
      </c>
      <c r="C1160" t="s">
        <v>2259</v>
      </c>
      <c r="D1160" t="s">
        <v>2267</v>
      </c>
      <c r="E1160" t="s">
        <v>25</v>
      </c>
      <c r="F1160" t="s">
        <v>46</v>
      </c>
      <c r="G1160">
        <v>9573</v>
      </c>
      <c r="H1160">
        <v>270.27999999999997</v>
      </c>
      <c r="I1160">
        <v>2</v>
      </c>
      <c r="J1160" t="s">
        <v>10</v>
      </c>
      <c r="K1160" s="8" t="s">
        <v>17</v>
      </c>
      <c r="L1160" s="11">
        <f t="shared" si="92"/>
        <v>2.8233573592395277E-2</v>
      </c>
      <c r="M1160" s="16">
        <f t="shared" si="93"/>
        <v>0</v>
      </c>
      <c r="N1160" s="16">
        <f t="shared" si="94"/>
        <v>0</v>
      </c>
      <c r="O1160" s="7" t="str">
        <f t="shared" si="90"/>
        <v>Oct</v>
      </c>
      <c r="P1160" t="str">
        <f t="shared" si="91"/>
        <v>2024</v>
      </c>
    </row>
    <row r="1161" spans="1:16" x14ac:dyDescent="0.3">
      <c r="A1161" t="s">
        <v>1193</v>
      </c>
      <c r="B1161" s="6">
        <v>45300</v>
      </c>
      <c r="C1161" t="s">
        <v>2259</v>
      </c>
      <c r="D1161" t="s">
        <v>2266</v>
      </c>
      <c r="E1161" t="s">
        <v>14</v>
      </c>
      <c r="F1161" t="s">
        <v>15</v>
      </c>
      <c r="G1161">
        <v>44293</v>
      </c>
      <c r="H1161">
        <v>-6628.62</v>
      </c>
      <c r="I1161">
        <v>8</v>
      </c>
      <c r="J1161" t="s">
        <v>16</v>
      </c>
      <c r="K1161" s="8" t="s">
        <v>27</v>
      </c>
      <c r="L1161" s="11">
        <f t="shared" si="92"/>
        <v>-0.14965389564942541</v>
      </c>
      <c r="M1161" s="16">
        <f t="shared" si="93"/>
        <v>44293</v>
      </c>
      <c r="N1161" s="16">
        <f t="shared" si="94"/>
        <v>1</v>
      </c>
      <c r="O1161" s="7" t="str">
        <f t="shared" si="90"/>
        <v>Jan</v>
      </c>
      <c r="P1161" t="str">
        <f t="shared" si="91"/>
        <v>2024</v>
      </c>
    </row>
    <row r="1162" spans="1:16" x14ac:dyDescent="0.3">
      <c r="A1162" t="s">
        <v>1194</v>
      </c>
      <c r="B1162" s="6">
        <v>45216</v>
      </c>
      <c r="C1162" t="s">
        <v>2256</v>
      </c>
      <c r="D1162" t="s">
        <v>2268</v>
      </c>
      <c r="E1162" t="s">
        <v>8</v>
      </c>
      <c r="F1162" t="s">
        <v>31</v>
      </c>
      <c r="G1162">
        <v>31908</v>
      </c>
      <c r="H1162">
        <v>-3938.78</v>
      </c>
      <c r="I1162">
        <v>4</v>
      </c>
      <c r="J1162" t="s">
        <v>35</v>
      </c>
      <c r="K1162" s="8" t="s">
        <v>11</v>
      </c>
      <c r="L1162" s="11">
        <f t="shared" si="92"/>
        <v>-0.12344177008900589</v>
      </c>
      <c r="M1162" s="16">
        <f t="shared" si="93"/>
        <v>0</v>
      </c>
      <c r="N1162" s="16">
        <f t="shared" si="94"/>
        <v>1</v>
      </c>
      <c r="O1162" s="7" t="str">
        <f t="shared" si="90"/>
        <v>Oct</v>
      </c>
      <c r="P1162" t="str">
        <f t="shared" si="91"/>
        <v>2023</v>
      </c>
    </row>
    <row r="1163" spans="1:16" x14ac:dyDescent="0.3">
      <c r="A1163" t="s">
        <v>1195</v>
      </c>
      <c r="B1163" s="6">
        <v>45553</v>
      </c>
      <c r="C1163" t="s">
        <v>2256</v>
      </c>
      <c r="D1163" t="s">
        <v>2269</v>
      </c>
      <c r="E1163" t="s">
        <v>14</v>
      </c>
      <c r="F1163" t="s">
        <v>38</v>
      </c>
      <c r="G1163">
        <v>42062</v>
      </c>
      <c r="H1163">
        <v>13760.41</v>
      </c>
      <c r="I1163">
        <v>10</v>
      </c>
      <c r="J1163" t="s">
        <v>16</v>
      </c>
      <c r="K1163" s="8" t="s">
        <v>27</v>
      </c>
      <c r="L1163" s="11">
        <f t="shared" si="92"/>
        <v>0.32714587989158861</v>
      </c>
      <c r="M1163" s="16">
        <f t="shared" si="93"/>
        <v>42062</v>
      </c>
      <c r="N1163" s="16">
        <f t="shared" si="94"/>
        <v>0</v>
      </c>
      <c r="O1163" s="7" t="str">
        <f t="shared" si="90"/>
        <v>Sep</v>
      </c>
      <c r="P1163" t="str">
        <f t="shared" si="91"/>
        <v>2024</v>
      </c>
    </row>
    <row r="1164" spans="1:16" x14ac:dyDescent="0.3">
      <c r="A1164" t="s">
        <v>1196</v>
      </c>
      <c r="B1164" s="6">
        <v>45257</v>
      </c>
      <c r="C1164" t="s">
        <v>2257</v>
      </c>
      <c r="D1164" t="s">
        <v>2265</v>
      </c>
      <c r="E1164" t="s">
        <v>25</v>
      </c>
      <c r="F1164" t="s">
        <v>46</v>
      </c>
      <c r="G1164">
        <v>3851</v>
      </c>
      <c r="H1164">
        <v>335.7</v>
      </c>
      <c r="I1164">
        <v>5</v>
      </c>
      <c r="J1164" t="s">
        <v>35</v>
      </c>
      <c r="K1164" s="8" t="s">
        <v>17</v>
      </c>
      <c r="L1164" s="11">
        <f t="shared" si="92"/>
        <v>8.7172163074526091E-2</v>
      </c>
      <c r="M1164" s="16">
        <f t="shared" si="93"/>
        <v>0</v>
      </c>
      <c r="N1164" s="16">
        <f t="shared" si="94"/>
        <v>0</v>
      </c>
      <c r="O1164" s="7" t="str">
        <f t="shared" si="90"/>
        <v>Nov</v>
      </c>
      <c r="P1164" t="str">
        <f t="shared" si="91"/>
        <v>2023</v>
      </c>
    </row>
    <row r="1165" spans="1:16" x14ac:dyDescent="0.3">
      <c r="A1165" t="s">
        <v>1197</v>
      </c>
      <c r="B1165" s="6">
        <v>45206</v>
      </c>
      <c r="C1165" t="s">
        <v>2258</v>
      </c>
      <c r="D1165" t="s">
        <v>2270</v>
      </c>
      <c r="E1165" t="s">
        <v>14</v>
      </c>
      <c r="F1165" t="s">
        <v>15</v>
      </c>
      <c r="G1165">
        <v>25657</v>
      </c>
      <c r="H1165">
        <v>-835.96</v>
      </c>
      <c r="I1165">
        <v>2</v>
      </c>
      <c r="J1165" t="s">
        <v>10</v>
      </c>
      <c r="K1165" s="8" t="s">
        <v>11</v>
      </c>
      <c r="L1165" s="11">
        <f t="shared" si="92"/>
        <v>-3.2582141325953932E-2</v>
      </c>
      <c r="M1165" s="16">
        <f t="shared" si="93"/>
        <v>25657</v>
      </c>
      <c r="N1165" s="16">
        <f t="shared" si="94"/>
        <v>1</v>
      </c>
      <c r="O1165" s="7" t="str">
        <f t="shared" si="90"/>
        <v>Oct</v>
      </c>
      <c r="P1165" t="str">
        <f t="shared" si="91"/>
        <v>2023</v>
      </c>
    </row>
    <row r="1166" spans="1:16" x14ac:dyDescent="0.3">
      <c r="A1166" t="s">
        <v>1198</v>
      </c>
      <c r="B1166" s="6">
        <v>45411</v>
      </c>
      <c r="C1166" t="s">
        <v>2256</v>
      </c>
      <c r="D1166" t="s">
        <v>2269</v>
      </c>
      <c r="E1166" t="s">
        <v>19</v>
      </c>
      <c r="F1166" t="s">
        <v>34</v>
      </c>
      <c r="G1166">
        <v>2190</v>
      </c>
      <c r="H1166">
        <v>-92.06</v>
      </c>
      <c r="I1166">
        <v>5</v>
      </c>
      <c r="J1166" t="s">
        <v>10</v>
      </c>
      <c r="K1166" s="8" t="s">
        <v>17</v>
      </c>
      <c r="L1166" s="11">
        <f t="shared" si="92"/>
        <v>-4.2036529680365295E-2</v>
      </c>
      <c r="M1166" s="16">
        <f t="shared" si="93"/>
        <v>0</v>
      </c>
      <c r="N1166" s="16">
        <f t="shared" si="94"/>
        <v>1</v>
      </c>
      <c r="O1166" s="7" t="str">
        <f t="shared" si="90"/>
        <v>Apr</v>
      </c>
      <c r="P1166" t="str">
        <f t="shared" si="91"/>
        <v>2024</v>
      </c>
    </row>
    <row r="1167" spans="1:16" x14ac:dyDescent="0.3">
      <c r="A1167" t="s">
        <v>1199</v>
      </c>
      <c r="B1167" s="6">
        <v>45121</v>
      </c>
      <c r="C1167" t="s">
        <v>2255</v>
      </c>
      <c r="D1167" t="s">
        <v>2262</v>
      </c>
      <c r="E1167" t="s">
        <v>19</v>
      </c>
      <c r="F1167" t="s">
        <v>34</v>
      </c>
      <c r="G1167">
        <v>49610</v>
      </c>
      <c r="H1167">
        <v>-1466.58</v>
      </c>
      <c r="I1167">
        <v>5</v>
      </c>
      <c r="J1167" t="s">
        <v>35</v>
      </c>
      <c r="K1167" s="8" t="s">
        <v>11</v>
      </c>
      <c r="L1167" s="11">
        <f t="shared" si="92"/>
        <v>-2.9562185043338036E-2</v>
      </c>
      <c r="M1167" s="16">
        <f t="shared" si="93"/>
        <v>0</v>
      </c>
      <c r="N1167" s="16">
        <f t="shared" si="94"/>
        <v>1</v>
      </c>
      <c r="O1167" s="7" t="str">
        <f t="shared" si="90"/>
        <v>Jul</v>
      </c>
      <c r="P1167" t="str">
        <f t="shared" si="91"/>
        <v>2023</v>
      </c>
    </row>
    <row r="1168" spans="1:16" x14ac:dyDescent="0.3">
      <c r="A1168" t="s">
        <v>1200</v>
      </c>
      <c r="B1168" s="6">
        <v>45559</v>
      </c>
      <c r="C1168" t="s">
        <v>2259</v>
      </c>
      <c r="D1168" t="s">
        <v>2266</v>
      </c>
      <c r="E1168" t="s">
        <v>25</v>
      </c>
      <c r="F1168" t="s">
        <v>53</v>
      </c>
      <c r="G1168">
        <v>6778</v>
      </c>
      <c r="H1168">
        <v>-234.34</v>
      </c>
      <c r="I1168">
        <v>6</v>
      </c>
      <c r="J1168" t="s">
        <v>35</v>
      </c>
      <c r="K1168" s="8" t="s">
        <v>17</v>
      </c>
      <c r="L1168" s="11">
        <f t="shared" si="92"/>
        <v>-3.4573620537031571E-2</v>
      </c>
      <c r="M1168" s="16">
        <f t="shared" si="93"/>
        <v>0</v>
      </c>
      <c r="N1168" s="16">
        <f t="shared" si="94"/>
        <v>1</v>
      </c>
      <c r="O1168" s="7" t="str">
        <f t="shared" si="90"/>
        <v>Sep</v>
      </c>
      <c r="P1168" t="str">
        <f t="shared" si="91"/>
        <v>2024</v>
      </c>
    </row>
    <row r="1169" spans="1:16" x14ac:dyDescent="0.3">
      <c r="A1169" t="s">
        <v>1201</v>
      </c>
      <c r="B1169" s="6">
        <v>44953</v>
      </c>
      <c r="C1169" t="s">
        <v>2255</v>
      </c>
      <c r="D1169" t="s">
        <v>2263</v>
      </c>
      <c r="E1169" t="s">
        <v>8</v>
      </c>
      <c r="F1169" t="s">
        <v>31</v>
      </c>
      <c r="G1169">
        <v>49139</v>
      </c>
      <c r="H1169">
        <v>-6881.96</v>
      </c>
      <c r="I1169">
        <v>7</v>
      </c>
      <c r="J1169" t="s">
        <v>16</v>
      </c>
      <c r="K1169" s="8" t="s">
        <v>17</v>
      </c>
      <c r="L1169" s="11">
        <f t="shared" si="92"/>
        <v>-0.14005087608620445</v>
      </c>
      <c r="M1169" s="16">
        <f t="shared" si="93"/>
        <v>0</v>
      </c>
      <c r="N1169" s="16">
        <f t="shared" si="94"/>
        <v>1</v>
      </c>
      <c r="O1169" s="7" t="str">
        <f t="shared" si="90"/>
        <v>Jan</v>
      </c>
      <c r="P1169" t="str">
        <f t="shared" si="91"/>
        <v>2023</v>
      </c>
    </row>
    <row r="1170" spans="1:16" x14ac:dyDescent="0.3">
      <c r="A1170" t="s">
        <v>1202</v>
      </c>
      <c r="B1170" s="6">
        <v>45608</v>
      </c>
      <c r="C1170" t="s">
        <v>2259</v>
      </c>
      <c r="D1170" t="s">
        <v>2267</v>
      </c>
      <c r="E1170" t="s">
        <v>14</v>
      </c>
      <c r="F1170" t="s">
        <v>51</v>
      </c>
      <c r="G1170">
        <v>46299</v>
      </c>
      <c r="H1170">
        <v>3931.94</v>
      </c>
      <c r="I1170">
        <v>2</v>
      </c>
      <c r="J1170" t="s">
        <v>35</v>
      </c>
      <c r="K1170" s="8" t="s">
        <v>36</v>
      </c>
      <c r="L1170" s="11">
        <f t="shared" si="92"/>
        <v>8.4924944383248019E-2</v>
      </c>
      <c r="M1170" s="16">
        <f t="shared" si="93"/>
        <v>46299</v>
      </c>
      <c r="N1170" s="16">
        <f t="shared" si="94"/>
        <v>0</v>
      </c>
      <c r="O1170" s="7" t="str">
        <f t="shared" si="90"/>
        <v>Nov</v>
      </c>
      <c r="P1170" t="str">
        <f t="shared" si="91"/>
        <v>2024</v>
      </c>
    </row>
    <row r="1171" spans="1:16" x14ac:dyDescent="0.3">
      <c r="A1171" t="s">
        <v>1203</v>
      </c>
      <c r="B1171" s="6">
        <v>45449</v>
      </c>
      <c r="C1171" t="s">
        <v>2255</v>
      </c>
      <c r="D1171" t="s">
        <v>2263</v>
      </c>
      <c r="E1171" t="s">
        <v>14</v>
      </c>
      <c r="F1171" t="s">
        <v>15</v>
      </c>
      <c r="G1171">
        <v>40679</v>
      </c>
      <c r="H1171">
        <v>-1453.58</v>
      </c>
      <c r="I1171">
        <v>4</v>
      </c>
      <c r="J1171" t="s">
        <v>16</v>
      </c>
      <c r="K1171" s="8" t="s">
        <v>27</v>
      </c>
      <c r="L1171" s="11">
        <f t="shared" si="92"/>
        <v>-3.5732933454608026E-2</v>
      </c>
      <c r="M1171" s="16">
        <f t="shared" si="93"/>
        <v>40679</v>
      </c>
      <c r="N1171" s="16">
        <f t="shared" si="94"/>
        <v>1</v>
      </c>
      <c r="O1171" s="7" t="str">
        <f t="shared" si="90"/>
        <v>Jun</v>
      </c>
      <c r="P1171" t="str">
        <f t="shared" si="91"/>
        <v>2024</v>
      </c>
    </row>
    <row r="1172" spans="1:16" x14ac:dyDescent="0.3">
      <c r="A1172" t="s">
        <v>1204</v>
      </c>
      <c r="B1172" s="6">
        <v>45462</v>
      </c>
      <c r="C1172" t="s">
        <v>2255</v>
      </c>
      <c r="D1172" t="s">
        <v>2262</v>
      </c>
      <c r="E1172" t="s">
        <v>25</v>
      </c>
      <c r="F1172" t="s">
        <v>46</v>
      </c>
      <c r="G1172">
        <v>2795</v>
      </c>
      <c r="H1172">
        <v>70</v>
      </c>
      <c r="I1172">
        <v>1</v>
      </c>
      <c r="J1172" t="s">
        <v>35</v>
      </c>
      <c r="K1172" s="8" t="s">
        <v>36</v>
      </c>
      <c r="L1172" s="11">
        <f t="shared" si="92"/>
        <v>2.5044722719141325E-2</v>
      </c>
      <c r="M1172" s="16">
        <f t="shared" si="93"/>
        <v>0</v>
      </c>
      <c r="N1172" s="16">
        <f t="shared" si="94"/>
        <v>0</v>
      </c>
      <c r="O1172" s="7" t="str">
        <f t="shared" si="90"/>
        <v>Jun</v>
      </c>
      <c r="P1172" t="str">
        <f t="shared" si="91"/>
        <v>2024</v>
      </c>
    </row>
    <row r="1173" spans="1:16" x14ac:dyDescent="0.3">
      <c r="A1173" t="s">
        <v>1205</v>
      </c>
      <c r="B1173" s="6">
        <v>45036</v>
      </c>
      <c r="C1173" t="s">
        <v>2256</v>
      </c>
      <c r="D1173" t="s">
        <v>2269</v>
      </c>
      <c r="E1173" t="s">
        <v>25</v>
      </c>
      <c r="F1173" t="s">
        <v>26</v>
      </c>
      <c r="G1173">
        <v>44168</v>
      </c>
      <c r="H1173">
        <v>-1408.63</v>
      </c>
      <c r="I1173">
        <v>9</v>
      </c>
      <c r="J1173" t="s">
        <v>16</v>
      </c>
      <c r="K1173" s="8" t="s">
        <v>27</v>
      </c>
      <c r="L1173" s="11">
        <f t="shared" si="92"/>
        <v>-3.1892546640101431E-2</v>
      </c>
      <c r="M1173" s="16">
        <f t="shared" si="93"/>
        <v>0</v>
      </c>
      <c r="N1173" s="16">
        <f t="shared" si="94"/>
        <v>1</v>
      </c>
      <c r="O1173" s="7" t="str">
        <f t="shared" si="90"/>
        <v>Apr</v>
      </c>
      <c r="P1173" t="str">
        <f t="shared" si="91"/>
        <v>2023</v>
      </c>
    </row>
    <row r="1174" spans="1:16" x14ac:dyDescent="0.3">
      <c r="A1174" t="s">
        <v>1206</v>
      </c>
      <c r="B1174" s="6">
        <v>45230</v>
      </c>
      <c r="C1174" t="s">
        <v>2259</v>
      </c>
      <c r="D1174" t="s">
        <v>2266</v>
      </c>
      <c r="E1174" t="s">
        <v>19</v>
      </c>
      <c r="F1174" t="s">
        <v>22</v>
      </c>
      <c r="G1174">
        <v>10984</v>
      </c>
      <c r="H1174">
        <v>604.05999999999995</v>
      </c>
      <c r="I1174">
        <v>6</v>
      </c>
      <c r="J1174" t="s">
        <v>16</v>
      </c>
      <c r="K1174" s="8" t="s">
        <v>11</v>
      </c>
      <c r="L1174" s="11">
        <f t="shared" si="92"/>
        <v>5.4994537509104144E-2</v>
      </c>
      <c r="M1174" s="16">
        <f t="shared" si="93"/>
        <v>0</v>
      </c>
      <c r="N1174" s="16">
        <f t="shared" si="94"/>
        <v>0</v>
      </c>
      <c r="O1174" s="7" t="str">
        <f t="shared" si="90"/>
        <v>Oct</v>
      </c>
      <c r="P1174" t="str">
        <f t="shared" si="91"/>
        <v>2023</v>
      </c>
    </row>
    <row r="1175" spans="1:16" x14ac:dyDescent="0.3">
      <c r="A1175" t="s">
        <v>1207</v>
      </c>
      <c r="B1175" s="6">
        <v>45369</v>
      </c>
      <c r="C1175" t="s">
        <v>2258</v>
      </c>
      <c r="D1175" t="s">
        <v>2271</v>
      </c>
      <c r="E1175" t="s">
        <v>19</v>
      </c>
      <c r="F1175" t="s">
        <v>34</v>
      </c>
      <c r="G1175">
        <v>6219</v>
      </c>
      <c r="H1175">
        <v>140.77000000000001</v>
      </c>
      <c r="I1175">
        <v>9</v>
      </c>
      <c r="J1175" t="s">
        <v>35</v>
      </c>
      <c r="K1175" s="8" t="s">
        <v>27</v>
      </c>
      <c r="L1175" s="11">
        <f t="shared" si="92"/>
        <v>2.2635471940826501E-2</v>
      </c>
      <c r="M1175" s="16">
        <f t="shared" si="93"/>
        <v>0</v>
      </c>
      <c r="N1175" s="16">
        <f t="shared" si="94"/>
        <v>0</v>
      </c>
      <c r="O1175" s="7" t="str">
        <f t="shared" si="90"/>
        <v>Mar</v>
      </c>
      <c r="P1175" t="str">
        <f t="shared" si="91"/>
        <v>2024</v>
      </c>
    </row>
    <row r="1176" spans="1:16" x14ac:dyDescent="0.3">
      <c r="A1176" t="s">
        <v>1208</v>
      </c>
      <c r="B1176" s="6">
        <v>45280</v>
      </c>
      <c r="C1176" t="s">
        <v>2257</v>
      </c>
      <c r="D1176" t="s">
        <v>2265</v>
      </c>
      <c r="E1176" t="s">
        <v>8</v>
      </c>
      <c r="F1176" t="s">
        <v>29</v>
      </c>
      <c r="G1176">
        <v>30323</v>
      </c>
      <c r="H1176">
        <v>-5486.98</v>
      </c>
      <c r="I1176">
        <v>3</v>
      </c>
      <c r="J1176" t="s">
        <v>35</v>
      </c>
      <c r="K1176" s="8" t="s">
        <v>11</v>
      </c>
      <c r="L1176" s="11">
        <f t="shared" si="92"/>
        <v>-0.18095109322956171</v>
      </c>
      <c r="M1176" s="16">
        <f t="shared" si="93"/>
        <v>0</v>
      </c>
      <c r="N1176" s="16">
        <f t="shared" si="94"/>
        <v>1</v>
      </c>
      <c r="O1176" s="7" t="str">
        <f t="shared" si="90"/>
        <v>Dec</v>
      </c>
      <c r="P1176" t="str">
        <f t="shared" si="91"/>
        <v>2023</v>
      </c>
    </row>
    <row r="1177" spans="1:16" x14ac:dyDescent="0.3">
      <c r="A1177" t="s">
        <v>1209</v>
      </c>
      <c r="B1177" s="6">
        <v>45015</v>
      </c>
      <c r="C1177" t="s">
        <v>2257</v>
      </c>
      <c r="D1177" t="s">
        <v>2264</v>
      </c>
      <c r="E1177" t="s">
        <v>19</v>
      </c>
      <c r="F1177" t="s">
        <v>22</v>
      </c>
      <c r="G1177">
        <v>33473</v>
      </c>
      <c r="H1177">
        <v>-2189.41</v>
      </c>
      <c r="I1177">
        <v>1</v>
      </c>
      <c r="J1177" t="s">
        <v>35</v>
      </c>
      <c r="K1177" s="8" t="s">
        <v>36</v>
      </c>
      <c r="L1177" s="11">
        <f t="shared" si="92"/>
        <v>-6.5408239476593077E-2</v>
      </c>
      <c r="M1177" s="16">
        <f t="shared" si="93"/>
        <v>0</v>
      </c>
      <c r="N1177" s="16">
        <f t="shared" si="94"/>
        <v>1</v>
      </c>
      <c r="O1177" s="7" t="str">
        <f t="shared" si="90"/>
        <v>Mar</v>
      </c>
      <c r="P1177" t="str">
        <f t="shared" si="91"/>
        <v>2023</v>
      </c>
    </row>
    <row r="1178" spans="1:16" x14ac:dyDescent="0.3">
      <c r="A1178" t="s">
        <v>1210</v>
      </c>
      <c r="B1178" s="6">
        <v>45122</v>
      </c>
      <c r="C1178" t="s">
        <v>2257</v>
      </c>
      <c r="D1178" t="s">
        <v>2265</v>
      </c>
      <c r="E1178" t="s">
        <v>25</v>
      </c>
      <c r="F1178" t="s">
        <v>53</v>
      </c>
      <c r="G1178">
        <v>6112</v>
      </c>
      <c r="H1178">
        <v>-982.4</v>
      </c>
      <c r="I1178">
        <v>7</v>
      </c>
      <c r="J1178" t="s">
        <v>16</v>
      </c>
      <c r="K1178" s="8" t="s">
        <v>11</v>
      </c>
      <c r="L1178" s="11">
        <f t="shared" si="92"/>
        <v>-0.16073298429319371</v>
      </c>
      <c r="M1178" s="16">
        <f t="shared" si="93"/>
        <v>0</v>
      </c>
      <c r="N1178" s="16">
        <f t="shared" si="94"/>
        <v>1</v>
      </c>
      <c r="O1178" s="7" t="str">
        <f t="shared" si="90"/>
        <v>Jul</v>
      </c>
      <c r="P1178" t="str">
        <f t="shared" si="91"/>
        <v>2023</v>
      </c>
    </row>
    <row r="1179" spans="1:16" x14ac:dyDescent="0.3">
      <c r="A1179" t="s">
        <v>1211</v>
      </c>
      <c r="B1179" s="6">
        <v>45507</v>
      </c>
      <c r="C1179" t="s">
        <v>2256</v>
      </c>
      <c r="D1179" t="s">
        <v>2268</v>
      </c>
      <c r="E1179" t="s">
        <v>8</v>
      </c>
      <c r="F1179" t="s">
        <v>9</v>
      </c>
      <c r="G1179">
        <v>9565</v>
      </c>
      <c r="H1179">
        <v>159.81</v>
      </c>
      <c r="I1179">
        <v>8</v>
      </c>
      <c r="J1179" t="s">
        <v>35</v>
      </c>
      <c r="K1179" s="8" t="s">
        <v>36</v>
      </c>
      <c r="L1179" s="11">
        <f t="shared" si="92"/>
        <v>1.6707788813382123E-2</v>
      </c>
      <c r="M1179" s="16">
        <f t="shared" si="93"/>
        <v>0</v>
      </c>
      <c r="N1179" s="16">
        <f t="shared" si="94"/>
        <v>0</v>
      </c>
      <c r="O1179" s="7" t="str">
        <f t="shared" si="90"/>
        <v>Aug</v>
      </c>
      <c r="P1179" t="str">
        <f t="shared" si="91"/>
        <v>2024</v>
      </c>
    </row>
    <row r="1180" spans="1:16" x14ac:dyDescent="0.3">
      <c r="A1180" t="s">
        <v>1212</v>
      </c>
      <c r="B1180" s="6">
        <v>45591</v>
      </c>
      <c r="C1180" t="s">
        <v>2256</v>
      </c>
      <c r="D1180" t="s">
        <v>2269</v>
      </c>
      <c r="E1180" t="s">
        <v>8</v>
      </c>
      <c r="F1180" t="s">
        <v>29</v>
      </c>
      <c r="G1180">
        <v>43126</v>
      </c>
      <c r="H1180">
        <v>13828.12</v>
      </c>
      <c r="I1180">
        <v>10</v>
      </c>
      <c r="J1180" t="s">
        <v>10</v>
      </c>
      <c r="K1180" s="8" t="s">
        <v>17</v>
      </c>
      <c r="L1180" s="11">
        <f t="shared" si="92"/>
        <v>0.3206446227333859</v>
      </c>
      <c r="M1180" s="16">
        <f t="shared" si="93"/>
        <v>0</v>
      </c>
      <c r="N1180" s="16">
        <f t="shared" si="94"/>
        <v>0</v>
      </c>
      <c r="O1180" s="7" t="str">
        <f t="shared" si="90"/>
        <v>Oct</v>
      </c>
      <c r="P1180" t="str">
        <f t="shared" si="91"/>
        <v>2024</v>
      </c>
    </row>
    <row r="1181" spans="1:16" x14ac:dyDescent="0.3">
      <c r="A1181" t="s">
        <v>1213</v>
      </c>
      <c r="B1181" s="6">
        <v>45467</v>
      </c>
      <c r="C1181" t="s">
        <v>2257</v>
      </c>
      <c r="D1181" t="s">
        <v>2265</v>
      </c>
      <c r="E1181" t="s">
        <v>14</v>
      </c>
      <c r="F1181" t="s">
        <v>15</v>
      </c>
      <c r="G1181">
        <v>46635</v>
      </c>
      <c r="H1181">
        <v>-177.63</v>
      </c>
      <c r="I1181">
        <v>7</v>
      </c>
      <c r="J1181" t="s">
        <v>16</v>
      </c>
      <c r="K1181" s="8" t="s">
        <v>27</v>
      </c>
      <c r="L1181" s="11">
        <f t="shared" si="92"/>
        <v>-3.808941781923448E-3</v>
      </c>
      <c r="M1181" s="16">
        <f t="shared" si="93"/>
        <v>46635</v>
      </c>
      <c r="N1181" s="16">
        <f t="shared" si="94"/>
        <v>1</v>
      </c>
      <c r="O1181" s="7" t="str">
        <f t="shared" si="90"/>
        <v>Jun</v>
      </c>
      <c r="P1181" t="str">
        <f t="shared" si="91"/>
        <v>2024</v>
      </c>
    </row>
    <row r="1182" spans="1:16" x14ac:dyDescent="0.3">
      <c r="A1182" t="s">
        <v>1214</v>
      </c>
      <c r="B1182" s="6">
        <v>45263</v>
      </c>
      <c r="C1182" t="s">
        <v>2259</v>
      </c>
      <c r="D1182" t="s">
        <v>2266</v>
      </c>
      <c r="E1182" t="s">
        <v>8</v>
      </c>
      <c r="F1182" t="s">
        <v>29</v>
      </c>
      <c r="G1182">
        <v>25612</v>
      </c>
      <c r="H1182">
        <v>5769.3</v>
      </c>
      <c r="I1182">
        <v>2</v>
      </c>
      <c r="J1182" t="s">
        <v>16</v>
      </c>
      <c r="K1182" s="8" t="s">
        <v>27</v>
      </c>
      <c r="L1182" s="11">
        <f t="shared" si="92"/>
        <v>0.22525769170701235</v>
      </c>
      <c r="M1182" s="16">
        <f t="shared" si="93"/>
        <v>0</v>
      </c>
      <c r="N1182" s="16">
        <f t="shared" si="94"/>
        <v>0</v>
      </c>
      <c r="O1182" s="7" t="str">
        <f t="shared" si="90"/>
        <v>Dec</v>
      </c>
      <c r="P1182" t="str">
        <f t="shared" si="91"/>
        <v>2023</v>
      </c>
    </row>
    <row r="1183" spans="1:16" x14ac:dyDescent="0.3">
      <c r="A1183" t="s">
        <v>1215</v>
      </c>
      <c r="B1183" s="6">
        <v>45414</v>
      </c>
      <c r="C1183" t="s">
        <v>2256</v>
      </c>
      <c r="D1183" t="s">
        <v>2269</v>
      </c>
      <c r="E1183" t="s">
        <v>14</v>
      </c>
      <c r="F1183" t="s">
        <v>38</v>
      </c>
      <c r="G1183">
        <v>47496</v>
      </c>
      <c r="H1183">
        <v>6479.91</v>
      </c>
      <c r="I1183">
        <v>5</v>
      </c>
      <c r="J1183" t="s">
        <v>35</v>
      </c>
      <c r="K1183" s="8" t="s">
        <v>17</v>
      </c>
      <c r="L1183" s="11">
        <f t="shared" si="92"/>
        <v>0.13643064679130873</v>
      </c>
      <c r="M1183" s="16">
        <f t="shared" si="93"/>
        <v>47496</v>
      </c>
      <c r="N1183" s="16">
        <f t="shared" si="94"/>
        <v>0</v>
      </c>
      <c r="O1183" s="7" t="str">
        <f t="shared" si="90"/>
        <v>May</v>
      </c>
      <c r="P1183" t="str">
        <f t="shared" si="91"/>
        <v>2024</v>
      </c>
    </row>
    <row r="1184" spans="1:16" x14ac:dyDescent="0.3">
      <c r="A1184" t="s">
        <v>1216</v>
      </c>
      <c r="B1184" s="6">
        <v>45227</v>
      </c>
      <c r="C1184" t="s">
        <v>2259</v>
      </c>
      <c r="D1184" t="s">
        <v>2266</v>
      </c>
      <c r="E1184" t="s">
        <v>8</v>
      </c>
      <c r="F1184" t="s">
        <v>31</v>
      </c>
      <c r="G1184">
        <v>44985</v>
      </c>
      <c r="H1184">
        <v>-920.98</v>
      </c>
      <c r="I1184">
        <v>1</v>
      </c>
      <c r="J1184" t="s">
        <v>16</v>
      </c>
      <c r="K1184" s="8" t="s">
        <v>11</v>
      </c>
      <c r="L1184" s="11">
        <f t="shared" si="92"/>
        <v>-2.0473046571079248E-2</v>
      </c>
      <c r="M1184" s="16">
        <f t="shared" si="93"/>
        <v>0</v>
      </c>
      <c r="N1184" s="16">
        <f t="shared" si="94"/>
        <v>1</v>
      </c>
      <c r="O1184" s="7" t="str">
        <f t="shared" si="90"/>
        <v>Oct</v>
      </c>
      <c r="P1184" t="str">
        <f t="shared" si="91"/>
        <v>2023</v>
      </c>
    </row>
    <row r="1185" spans="1:16" x14ac:dyDescent="0.3">
      <c r="A1185" t="s">
        <v>1217</v>
      </c>
      <c r="B1185" s="6">
        <v>45192</v>
      </c>
      <c r="C1185" t="s">
        <v>2257</v>
      </c>
      <c r="D1185" t="s">
        <v>2265</v>
      </c>
      <c r="E1185" t="s">
        <v>25</v>
      </c>
      <c r="F1185" t="s">
        <v>26</v>
      </c>
      <c r="G1185">
        <v>25654</v>
      </c>
      <c r="H1185">
        <v>4045.06</v>
      </c>
      <c r="I1185">
        <v>7</v>
      </c>
      <c r="J1185" t="s">
        <v>35</v>
      </c>
      <c r="K1185" s="8" t="s">
        <v>27</v>
      </c>
      <c r="L1185" s="11">
        <f t="shared" si="92"/>
        <v>0.1576775551570905</v>
      </c>
      <c r="M1185" s="16">
        <f t="shared" si="93"/>
        <v>0</v>
      </c>
      <c r="N1185" s="16">
        <f t="shared" si="94"/>
        <v>0</v>
      </c>
      <c r="O1185" s="7" t="str">
        <f t="shared" si="90"/>
        <v>Sep</v>
      </c>
      <c r="P1185" t="str">
        <f t="shared" si="91"/>
        <v>2023</v>
      </c>
    </row>
    <row r="1186" spans="1:16" x14ac:dyDescent="0.3">
      <c r="A1186" t="s">
        <v>1218</v>
      </c>
      <c r="B1186" s="6">
        <v>45369</v>
      </c>
      <c r="C1186" t="s">
        <v>2256</v>
      </c>
      <c r="D1186" t="s">
        <v>2269</v>
      </c>
      <c r="E1186" t="s">
        <v>25</v>
      </c>
      <c r="F1186" t="s">
        <v>46</v>
      </c>
      <c r="G1186">
        <v>49369</v>
      </c>
      <c r="H1186">
        <v>14892.42</v>
      </c>
      <c r="I1186">
        <v>6</v>
      </c>
      <c r="J1186" t="s">
        <v>35</v>
      </c>
      <c r="K1186" s="8" t="s">
        <v>11</v>
      </c>
      <c r="L1186" s="11">
        <f t="shared" si="92"/>
        <v>0.30165528975672995</v>
      </c>
      <c r="M1186" s="16">
        <f t="shared" si="93"/>
        <v>0</v>
      </c>
      <c r="N1186" s="16">
        <f t="shared" si="94"/>
        <v>0</v>
      </c>
      <c r="O1186" s="7" t="str">
        <f t="shared" si="90"/>
        <v>Mar</v>
      </c>
      <c r="P1186" t="str">
        <f t="shared" si="91"/>
        <v>2024</v>
      </c>
    </row>
    <row r="1187" spans="1:16" x14ac:dyDescent="0.3">
      <c r="A1187" t="s">
        <v>1219</v>
      </c>
      <c r="B1187" s="6">
        <v>45136</v>
      </c>
      <c r="C1187" t="s">
        <v>2256</v>
      </c>
      <c r="D1187" t="s">
        <v>2268</v>
      </c>
      <c r="E1187" t="s">
        <v>19</v>
      </c>
      <c r="F1187" t="s">
        <v>34</v>
      </c>
      <c r="G1187">
        <v>13774</v>
      </c>
      <c r="H1187">
        <v>-2319.0500000000002</v>
      </c>
      <c r="I1187">
        <v>3</v>
      </c>
      <c r="J1187" t="s">
        <v>16</v>
      </c>
      <c r="K1187" s="8" t="s">
        <v>11</v>
      </c>
      <c r="L1187" s="11">
        <f t="shared" si="92"/>
        <v>-0.16836430956875273</v>
      </c>
      <c r="M1187" s="16">
        <f t="shared" si="93"/>
        <v>0</v>
      </c>
      <c r="N1187" s="16">
        <f t="shared" si="94"/>
        <v>1</v>
      </c>
      <c r="O1187" s="7" t="str">
        <f t="shared" si="90"/>
        <v>Jul</v>
      </c>
      <c r="P1187" t="str">
        <f t="shared" si="91"/>
        <v>2023</v>
      </c>
    </row>
    <row r="1188" spans="1:16" x14ac:dyDescent="0.3">
      <c r="A1188" t="s">
        <v>1220</v>
      </c>
      <c r="B1188" s="6">
        <v>45025</v>
      </c>
      <c r="C1188" t="s">
        <v>2258</v>
      </c>
      <c r="D1188" t="s">
        <v>2270</v>
      </c>
      <c r="E1188" t="s">
        <v>19</v>
      </c>
      <c r="F1188" t="s">
        <v>22</v>
      </c>
      <c r="G1188">
        <v>39554</v>
      </c>
      <c r="H1188">
        <v>6705.33</v>
      </c>
      <c r="I1188">
        <v>10</v>
      </c>
      <c r="J1188" t="s">
        <v>35</v>
      </c>
      <c r="K1188" s="8" t="s">
        <v>36</v>
      </c>
      <c r="L1188" s="11">
        <f t="shared" si="92"/>
        <v>0.16952343631491126</v>
      </c>
      <c r="M1188" s="16">
        <f t="shared" si="93"/>
        <v>0</v>
      </c>
      <c r="N1188" s="16">
        <f t="shared" si="94"/>
        <v>0</v>
      </c>
      <c r="O1188" s="7" t="str">
        <f t="shared" si="90"/>
        <v>Apr</v>
      </c>
      <c r="P1188" t="str">
        <f t="shared" si="91"/>
        <v>2023</v>
      </c>
    </row>
    <row r="1189" spans="1:16" x14ac:dyDescent="0.3">
      <c r="A1189" t="s">
        <v>1221</v>
      </c>
      <c r="B1189" s="6">
        <v>45018</v>
      </c>
      <c r="C1189" t="s">
        <v>2257</v>
      </c>
      <c r="D1189" t="s">
        <v>2265</v>
      </c>
      <c r="E1189" t="s">
        <v>8</v>
      </c>
      <c r="F1189" t="s">
        <v>9</v>
      </c>
      <c r="G1189">
        <v>29535</v>
      </c>
      <c r="H1189">
        <v>-423.67</v>
      </c>
      <c r="I1189">
        <v>5</v>
      </c>
      <c r="J1189" t="s">
        <v>10</v>
      </c>
      <c r="K1189" s="8" t="s">
        <v>11</v>
      </c>
      <c r="L1189" s="11">
        <f t="shared" si="92"/>
        <v>-1.4344675808362959E-2</v>
      </c>
      <c r="M1189" s="16">
        <f t="shared" si="93"/>
        <v>0</v>
      </c>
      <c r="N1189" s="16">
        <f t="shared" si="94"/>
        <v>1</v>
      </c>
      <c r="O1189" s="7" t="str">
        <f t="shared" si="90"/>
        <v>Apr</v>
      </c>
      <c r="P1189" t="str">
        <f t="shared" si="91"/>
        <v>2023</v>
      </c>
    </row>
    <row r="1190" spans="1:16" x14ac:dyDescent="0.3">
      <c r="A1190" t="s">
        <v>1222</v>
      </c>
      <c r="B1190" s="6">
        <v>45423</v>
      </c>
      <c r="C1190" t="s">
        <v>2256</v>
      </c>
      <c r="D1190" t="s">
        <v>2269</v>
      </c>
      <c r="E1190" t="s">
        <v>8</v>
      </c>
      <c r="F1190" t="s">
        <v>29</v>
      </c>
      <c r="G1190">
        <v>39839</v>
      </c>
      <c r="H1190">
        <v>10990.28</v>
      </c>
      <c r="I1190">
        <v>10</v>
      </c>
      <c r="J1190" t="s">
        <v>16</v>
      </c>
      <c r="K1190" s="8" t="s">
        <v>11</v>
      </c>
      <c r="L1190" s="11">
        <f t="shared" si="92"/>
        <v>0.27586736614874874</v>
      </c>
      <c r="M1190" s="16">
        <f t="shared" si="93"/>
        <v>0</v>
      </c>
      <c r="N1190" s="16">
        <f t="shared" si="94"/>
        <v>0</v>
      </c>
      <c r="O1190" s="7" t="str">
        <f t="shared" si="90"/>
        <v>May</v>
      </c>
      <c r="P1190" t="str">
        <f t="shared" si="91"/>
        <v>2024</v>
      </c>
    </row>
    <row r="1191" spans="1:16" x14ac:dyDescent="0.3">
      <c r="A1191" t="s">
        <v>1223</v>
      </c>
      <c r="B1191" s="6">
        <v>44934</v>
      </c>
      <c r="C1191" t="s">
        <v>2257</v>
      </c>
      <c r="D1191" t="s">
        <v>2265</v>
      </c>
      <c r="E1191" t="s">
        <v>25</v>
      </c>
      <c r="F1191" t="s">
        <v>53</v>
      </c>
      <c r="G1191">
        <v>42494</v>
      </c>
      <c r="H1191">
        <v>9615.2199999999993</v>
      </c>
      <c r="I1191">
        <v>9</v>
      </c>
      <c r="J1191" t="s">
        <v>10</v>
      </c>
      <c r="K1191" s="8" t="s">
        <v>27</v>
      </c>
      <c r="L1191" s="11">
        <f t="shared" si="92"/>
        <v>0.22627241492916644</v>
      </c>
      <c r="M1191" s="16">
        <f t="shared" si="93"/>
        <v>0</v>
      </c>
      <c r="N1191" s="16">
        <f t="shared" si="94"/>
        <v>0</v>
      </c>
      <c r="O1191" s="7" t="str">
        <f t="shared" si="90"/>
        <v>Jan</v>
      </c>
      <c r="P1191" t="str">
        <f t="shared" si="91"/>
        <v>2023</v>
      </c>
    </row>
    <row r="1192" spans="1:16" x14ac:dyDescent="0.3">
      <c r="A1192" t="s">
        <v>1224</v>
      </c>
      <c r="B1192" s="6">
        <v>45003</v>
      </c>
      <c r="C1192" t="s">
        <v>2255</v>
      </c>
      <c r="D1192" t="s">
        <v>2262</v>
      </c>
      <c r="E1192" t="s">
        <v>14</v>
      </c>
      <c r="F1192" t="s">
        <v>51</v>
      </c>
      <c r="G1192">
        <v>14402</v>
      </c>
      <c r="H1192">
        <v>1713.66</v>
      </c>
      <c r="I1192">
        <v>5</v>
      </c>
      <c r="J1192" t="s">
        <v>35</v>
      </c>
      <c r="K1192" s="8" t="s">
        <v>36</v>
      </c>
      <c r="L1192" s="11">
        <f t="shared" si="92"/>
        <v>0.11898764060547147</v>
      </c>
      <c r="M1192" s="16">
        <f t="shared" si="93"/>
        <v>14402</v>
      </c>
      <c r="N1192" s="16">
        <f t="shared" si="94"/>
        <v>0</v>
      </c>
      <c r="O1192" s="7" t="str">
        <f t="shared" si="90"/>
        <v>Mar</v>
      </c>
      <c r="P1192" t="str">
        <f t="shared" si="91"/>
        <v>2023</v>
      </c>
    </row>
    <row r="1193" spans="1:16" x14ac:dyDescent="0.3">
      <c r="A1193" t="s">
        <v>1225</v>
      </c>
      <c r="B1193" s="6">
        <v>45463</v>
      </c>
      <c r="C1193" t="s">
        <v>2257</v>
      </c>
      <c r="D1193" t="s">
        <v>2265</v>
      </c>
      <c r="E1193" t="s">
        <v>19</v>
      </c>
      <c r="F1193" t="s">
        <v>22</v>
      </c>
      <c r="G1193">
        <v>23930</v>
      </c>
      <c r="H1193">
        <v>1471.64</v>
      </c>
      <c r="I1193">
        <v>1</v>
      </c>
      <c r="J1193" t="s">
        <v>35</v>
      </c>
      <c r="K1193" s="8" t="s">
        <v>17</v>
      </c>
      <c r="L1193" s="11">
        <f t="shared" si="92"/>
        <v>6.1497701629753453E-2</v>
      </c>
      <c r="M1193" s="16">
        <f t="shared" si="93"/>
        <v>0</v>
      </c>
      <c r="N1193" s="16">
        <f t="shared" si="94"/>
        <v>0</v>
      </c>
      <c r="O1193" s="7" t="str">
        <f t="shared" si="90"/>
        <v>Jun</v>
      </c>
      <c r="P1193" t="str">
        <f t="shared" si="91"/>
        <v>2024</v>
      </c>
    </row>
    <row r="1194" spans="1:16" x14ac:dyDescent="0.3">
      <c r="A1194" t="s">
        <v>1226</v>
      </c>
      <c r="B1194" s="6">
        <v>44932</v>
      </c>
      <c r="C1194" t="s">
        <v>2256</v>
      </c>
      <c r="D1194" t="s">
        <v>2268</v>
      </c>
      <c r="E1194" t="s">
        <v>8</v>
      </c>
      <c r="F1194" t="s">
        <v>9</v>
      </c>
      <c r="G1194">
        <v>15346</v>
      </c>
      <c r="H1194">
        <v>-586.86</v>
      </c>
      <c r="I1194">
        <v>8</v>
      </c>
      <c r="J1194" t="s">
        <v>16</v>
      </c>
      <c r="K1194" s="8" t="s">
        <v>17</v>
      </c>
      <c r="L1194" s="11">
        <f t="shared" si="92"/>
        <v>-3.824188713671315E-2</v>
      </c>
      <c r="M1194" s="16">
        <f t="shared" si="93"/>
        <v>0</v>
      </c>
      <c r="N1194" s="16">
        <f t="shared" si="94"/>
        <v>1</v>
      </c>
      <c r="O1194" s="7" t="str">
        <f t="shared" si="90"/>
        <v>Jan</v>
      </c>
      <c r="P1194" t="str">
        <f t="shared" si="91"/>
        <v>2023</v>
      </c>
    </row>
    <row r="1195" spans="1:16" x14ac:dyDescent="0.3">
      <c r="A1195" t="s">
        <v>1227</v>
      </c>
      <c r="B1195" s="6">
        <v>45546</v>
      </c>
      <c r="C1195" t="s">
        <v>2258</v>
      </c>
      <c r="D1195" t="s">
        <v>2271</v>
      </c>
      <c r="E1195" t="s">
        <v>19</v>
      </c>
      <c r="F1195" t="s">
        <v>20</v>
      </c>
      <c r="G1195">
        <v>40424</v>
      </c>
      <c r="H1195">
        <v>12435.35</v>
      </c>
      <c r="I1195">
        <v>10</v>
      </c>
      <c r="J1195" t="s">
        <v>35</v>
      </c>
      <c r="K1195" s="8" t="s">
        <v>36</v>
      </c>
      <c r="L1195" s="11">
        <f t="shared" si="92"/>
        <v>0.30762294676429847</v>
      </c>
      <c r="M1195" s="16">
        <f t="shared" si="93"/>
        <v>0</v>
      </c>
      <c r="N1195" s="16">
        <f t="shared" si="94"/>
        <v>0</v>
      </c>
      <c r="O1195" s="7" t="str">
        <f t="shared" si="90"/>
        <v>Sep</v>
      </c>
      <c r="P1195" t="str">
        <f t="shared" si="91"/>
        <v>2024</v>
      </c>
    </row>
    <row r="1196" spans="1:16" x14ac:dyDescent="0.3">
      <c r="A1196" t="s">
        <v>1228</v>
      </c>
      <c r="B1196" s="6">
        <v>45297</v>
      </c>
      <c r="C1196" t="s">
        <v>2255</v>
      </c>
      <c r="D1196" t="s">
        <v>2263</v>
      </c>
      <c r="E1196" t="s">
        <v>8</v>
      </c>
      <c r="F1196" t="s">
        <v>29</v>
      </c>
      <c r="G1196">
        <v>30728</v>
      </c>
      <c r="H1196">
        <v>7801.31</v>
      </c>
      <c r="I1196">
        <v>5</v>
      </c>
      <c r="J1196" t="s">
        <v>35</v>
      </c>
      <c r="K1196" s="8" t="s">
        <v>36</v>
      </c>
      <c r="L1196" s="11">
        <f t="shared" si="92"/>
        <v>0.25388277792241604</v>
      </c>
      <c r="M1196" s="16">
        <f t="shared" si="93"/>
        <v>0</v>
      </c>
      <c r="N1196" s="16">
        <f t="shared" si="94"/>
        <v>0</v>
      </c>
      <c r="O1196" s="7" t="str">
        <f t="shared" si="90"/>
        <v>Jan</v>
      </c>
      <c r="P1196" t="str">
        <f t="shared" si="91"/>
        <v>2024</v>
      </c>
    </row>
    <row r="1197" spans="1:16" x14ac:dyDescent="0.3">
      <c r="A1197" t="s">
        <v>1229</v>
      </c>
      <c r="B1197" s="6">
        <v>45066</v>
      </c>
      <c r="C1197" t="s">
        <v>2257</v>
      </c>
      <c r="D1197" t="s">
        <v>2264</v>
      </c>
      <c r="E1197" t="s">
        <v>19</v>
      </c>
      <c r="F1197" t="s">
        <v>22</v>
      </c>
      <c r="G1197">
        <v>44757</v>
      </c>
      <c r="H1197">
        <v>-8615.44</v>
      </c>
      <c r="I1197">
        <v>10</v>
      </c>
      <c r="J1197" t="s">
        <v>10</v>
      </c>
      <c r="K1197" s="8" t="s">
        <v>36</v>
      </c>
      <c r="L1197" s="11">
        <f t="shared" si="92"/>
        <v>-0.19249368813816833</v>
      </c>
      <c r="M1197" s="16">
        <f t="shared" si="93"/>
        <v>0</v>
      </c>
      <c r="N1197" s="16">
        <f t="shared" si="94"/>
        <v>1</v>
      </c>
      <c r="O1197" s="7" t="str">
        <f t="shared" si="90"/>
        <v>May</v>
      </c>
      <c r="P1197" t="str">
        <f t="shared" si="91"/>
        <v>2023</v>
      </c>
    </row>
    <row r="1198" spans="1:16" x14ac:dyDescent="0.3">
      <c r="A1198" t="s">
        <v>1230</v>
      </c>
      <c r="B1198" s="6">
        <v>44933</v>
      </c>
      <c r="C1198" t="s">
        <v>2257</v>
      </c>
      <c r="D1198" t="s">
        <v>2265</v>
      </c>
      <c r="E1198" t="s">
        <v>19</v>
      </c>
      <c r="F1198" t="s">
        <v>34</v>
      </c>
      <c r="G1198">
        <v>46797</v>
      </c>
      <c r="H1198">
        <v>-3403.16</v>
      </c>
      <c r="I1198">
        <v>5</v>
      </c>
      <c r="J1198" t="s">
        <v>16</v>
      </c>
      <c r="K1198" s="8" t="s">
        <v>17</v>
      </c>
      <c r="L1198" s="11">
        <f t="shared" si="92"/>
        <v>-7.2721755668098381E-2</v>
      </c>
      <c r="M1198" s="16">
        <f t="shared" si="93"/>
        <v>0</v>
      </c>
      <c r="N1198" s="16">
        <f t="shared" si="94"/>
        <v>1</v>
      </c>
      <c r="O1198" s="7" t="str">
        <f t="shared" si="90"/>
        <v>Jan</v>
      </c>
      <c r="P1198" t="str">
        <f t="shared" si="91"/>
        <v>2023</v>
      </c>
    </row>
    <row r="1199" spans="1:16" x14ac:dyDescent="0.3">
      <c r="A1199" t="s">
        <v>1231</v>
      </c>
      <c r="B1199" s="6">
        <v>45342</v>
      </c>
      <c r="C1199" t="s">
        <v>2257</v>
      </c>
      <c r="D1199" t="s">
        <v>2265</v>
      </c>
      <c r="E1199" t="s">
        <v>19</v>
      </c>
      <c r="F1199" t="s">
        <v>34</v>
      </c>
      <c r="G1199">
        <v>45378</v>
      </c>
      <c r="H1199">
        <v>686.7</v>
      </c>
      <c r="I1199">
        <v>6</v>
      </c>
      <c r="J1199" t="s">
        <v>35</v>
      </c>
      <c r="K1199" s="8" t="s">
        <v>11</v>
      </c>
      <c r="L1199" s="11">
        <f t="shared" si="92"/>
        <v>1.5132883776279256E-2</v>
      </c>
      <c r="M1199" s="16">
        <f t="shared" si="93"/>
        <v>0</v>
      </c>
      <c r="N1199" s="16">
        <f t="shared" si="94"/>
        <v>0</v>
      </c>
      <c r="O1199" s="7" t="str">
        <f t="shared" si="90"/>
        <v>Feb</v>
      </c>
      <c r="P1199" t="str">
        <f t="shared" si="91"/>
        <v>2024</v>
      </c>
    </row>
    <row r="1200" spans="1:16" x14ac:dyDescent="0.3">
      <c r="A1200" t="s">
        <v>1232</v>
      </c>
      <c r="B1200" s="6">
        <v>45180</v>
      </c>
      <c r="C1200" t="s">
        <v>2255</v>
      </c>
      <c r="D1200" t="s">
        <v>2262</v>
      </c>
      <c r="E1200" t="s">
        <v>25</v>
      </c>
      <c r="F1200" t="s">
        <v>53</v>
      </c>
      <c r="G1200">
        <v>35799</v>
      </c>
      <c r="H1200">
        <v>8105.57</v>
      </c>
      <c r="I1200">
        <v>1</v>
      </c>
      <c r="J1200" t="s">
        <v>35</v>
      </c>
      <c r="K1200" s="8" t="s">
        <v>17</v>
      </c>
      <c r="L1200" s="11">
        <f t="shared" si="92"/>
        <v>0.22641889438252463</v>
      </c>
      <c r="M1200" s="16">
        <f t="shared" si="93"/>
        <v>0</v>
      </c>
      <c r="N1200" s="16">
        <f t="shared" si="94"/>
        <v>0</v>
      </c>
      <c r="O1200" s="7" t="str">
        <f t="shared" si="90"/>
        <v>Sep</v>
      </c>
      <c r="P1200" t="str">
        <f t="shared" si="91"/>
        <v>2023</v>
      </c>
    </row>
    <row r="1201" spans="1:16" x14ac:dyDescent="0.3">
      <c r="A1201" t="s">
        <v>1233</v>
      </c>
      <c r="B1201" s="6">
        <v>44972</v>
      </c>
      <c r="C1201" t="s">
        <v>2256</v>
      </c>
      <c r="D1201" t="s">
        <v>2269</v>
      </c>
      <c r="E1201" t="s">
        <v>25</v>
      </c>
      <c r="F1201" t="s">
        <v>53</v>
      </c>
      <c r="G1201">
        <v>17432</v>
      </c>
      <c r="H1201">
        <v>-19.97</v>
      </c>
      <c r="I1201">
        <v>8</v>
      </c>
      <c r="J1201" t="s">
        <v>35</v>
      </c>
      <c r="K1201" s="8" t="s">
        <v>27</v>
      </c>
      <c r="L1201" s="11">
        <f t="shared" si="92"/>
        <v>-1.1455943093162E-3</v>
      </c>
      <c r="M1201" s="16">
        <f t="shared" si="93"/>
        <v>0</v>
      </c>
      <c r="N1201" s="16">
        <f t="shared" si="94"/>
        <v>1</v>
      </c>
      <c r="O1201" s="7" t="str">
        <f t="shared" si="90"/>
        <v>Feb</v>
      </c>
      <c r="P1201" t="str">
        <f t="shared" si="91"/>
        <v>2023</v>
      </c>
    </row>
    <row r="1202" spans="1:16" x14ac:dyDescent="0.3">
      <c r="A1202" t="s">
        <v>1234</v>
      </c>
      <c r="B1202" s="6">
        <v>45276</v>
      </c>
      <c r="C1202" t="s">
        <v>2257</v>
      </c>
      <c r="D1202" t="s">
        <v>2265</v>
      </c>
      <c r="E1202" t="s">
        <v>8</v>
      </c>
      <c r="F1202" t="s">
        <v>31</v>
      </c>
      <c r="G1202">
        <v>32116</v>
      </c>
      <c r="H1202">
        <v>-2924.59</v>
      </c>
      <c r="I1202">
        <v>5</v>
      </c>
      <c r="J1202" t="s">
        <v>16</v>
      </c>
      <c r="K1202" s="8" t="s">
        <v>11</v>
      </c>
      <c r="L1202" s="11">
        <f t="shared" si="92"/>
        <v>-9.1063332918171633E-2</v>
      </c>
      <c r="M1202" s="16">
        <f t="shared" si="93"/>
        <v>0</v>
      </c>
      <c r="N1202" s="16">
        <f t="shared" si="94"/>
        <v>1</v>
      </c>
      <c r="O1202" s="7" t="str">
        <f t="shared" si="90"/>
        <v>Dec</v>
      </c>
      <c r="P1202" t="str">
        <f t="shared" si="91"/>
        <v>2023</v>
      </c>
    </row>
    <row r="1203" spans="1:16" x14ac:dyDescent="0.3">
      <c r="A1203" t="s">
        <v>1235</v>
      </c>
      <c r="B1203" s="6">
        <v>45036</v>
      </c>
      <c r="C1203" t="s">
        <v>2256</v>
      </c>
      <c r="D1203" t="s">
        <v>2268</v>
      </c>
      <c r="E1203" t="s">
        <v>19</v>
      </c>
      <c r="F1203" t="s">
        <v>20</v>
      </c>
      <c r="G1203">
        <v>47645</v>
      </c>
      <c r="H1203">
        <v>-4593.3999999999996</v>
      </c>
      <c r="I1203">
        <v>3</v>
      </c>
      <c r="J1203" t="s">
        <v>10</v>
      </c>
      <c r="K1203" s="8" t="s">
        <v>11</v>
      </c>
      <c r="L1203" s="11">
        <f t="shared" si="92"/>
        <v>-9.6408857172840798E-2</v>
      </c>
      <c r="M1203" s="16">
        <f t="shared" si="93"/>
        <v>0</v>
      </c>
      <c r="N1203" s="16">
        <f t="shared" si="94"/>
        <v>1</v>
      </c>
      <c r="O1203" s="7" t="str">
        <f t="shared" si="90"/>
        <v>Apr</v>
      </c>
      <c r="P1203" t="str">
        <f t="shared" si="91"/>
        <v>2023</v>
      </c>
    </row>
    <row r="1204" spans="1:16" x14ac:dyDescent="0.3">
      <c r="A1204" t="s">
        <v>1236</v>
      </c>
      <c r="B1204" s="6">
        <v>45355</v>
      </c>
      <c r="C1204" t="s">
        <v>2258</v>
      </c>
      <c r="D1204" t="s">
        <v>2271</v>
      </c>
      <c r="E1204" t="s">
        <v>19</v>
      </c>
      <c r="F1204" t="s">
        <v>20</v>
      </c>
      <c r="G1204">
        <v>44426</v>
      </c>
      <c r="H1204">
        <v>11507.26</v>
      </c>
      <c r="I1204">
        <v>8</v>
      </c>
      <c r="J1204" t="s">
        <v>16</v>
      </c>
      <c r="K1204" s="8" t="s">
        <v>27</v>
      </c>
      <c r="L1204" s="11">
        <f t="shared" si="92"/>
        <v>0.2590208436501148</v>
      </c>
      <c r="M1204" s="16">
        <f t="shared" si="93"/>
        <v>0</v>
      </c>
      <c r="N1204" s="16">
        <f t="shared" si="94"/>
        <v>0</v>
      </c>
      <c r="O1204" s="7" t="str">
        <f t="shared" si="90"/>
        <v>Mar</v>
      </c>
      <c r="P1204" t="str">
        <f t="shared" si="91"/>
        <v>2024</v>
      </c>
    </row>
    <row r="1205" spans="1:16" x14ac:dyDescent="0.3">
      <c r="A1205" t="s">
        <v>1237</v>
      </c>
      <c r="B1205" s="6">
        <v>44981</v>
      </c>
      <c r="C1205" t="s">
        <v>2258</v>
      </c>
      <c r="D1205" t="s">
        <v>2271</v>
      </c>
      <c r="E1205" t="s">
        <v>25</v>
      </c>
      <c r="F1205" t="s">
        <v>26</v>
      </c>
      <c r="G1205">
        <v>24007</v>
      </c>
      <c r="H1205">
        <v>2554.75</v>
      </c>
      <c r="I1205">
        <v>3</v>
      </c>
      <c r="J1205" t="s">
        <v>10</v>
      </c>
      <c r="K1205" s="8" t="s">
        <v>36</v>
      </c>
      <c r="L1205" s="11">
        <f t="shared" si="92"/>
        <v>0.10641687841046361</v>
      </c>
      <c r="M1205" s="16">
        <f t="shared" si="93"/>
        <v>0</v>
      </c>
      <c r="N1205" s="16">
        <f t="shared" si="94"/>
        <v>0</v>
      </c>
      <c r="O1205" s="7" t="str">
        <f t="shared" si="90"/>
        <v>Feb</v>
      </c>
      <c r="P1205" t="str">
        <f t="shared" si="91"/>
        <v>2023</v>
      </c>
    </row>
    <row r="1206" spans="1:16" x14ac:dyDescent="0.3">
      <c r="A1206" t="s">
        <v>1238</v>
      </c>
      <c r="B1206" s="6">
        <v>45240</v>
      </c>
      <c r="C1206" t="s">
        <v>2256</v>
      </c>
      <c r="D1206" t="s">
        <v>2268</v>
      </c>
      <c r="E1206" t="s">
        <v>14</v>
      </c>
      <c r="F1206" t="s">
        <v>15</v>
      </c>
      <c r="G1206">
        <v>28730</v>
      </c>
      <c r="H1206">
        <v>4740.96</v>
      </c>
      <c r="I1206">
        <v>7</v>
      </c>
      <c r="J1206" t="s">
        <v>35</v>
      </c>
      <c r="K1206" s="8" t="s">
        <v>36</v>
      </c>
      <c r="L1206" s="11">
        <f t="shared" si="92"/>
        <v>0.16501775147928993</v>
      </c>
      <c r="M1206" s="16">
        <f t="shared" si="93"/>
        <v>28730</v>
      </c>
      <c r="N1206" s="16">
        <f t="shared" si="94"/>
        <v>0</v>
      </c>
      <c r="O1206" s="7" t="str">
        <f t="shared" si="90"/>
        <v>Nov</v>
      </c>
      <c r="P1206" t="str">
        <f t="shared" si="91"/>
        <v>2023</v>
      </c>
    </row>
    <row r="1207" spans="1:16" x14ac:dyDescent="0.3">
      <c r="A1207" t="s">
        <v>1239</v>
      </c>
      <c r="B1207" s="6">
        <v>45057</v>
      </c>
      <c r="C1207" t="s">
        <v>2257</v>
      </c>
      <c r="D1207" t="s">
        <v>2265</v>
      </c>
      <c r="E1207" t="s">
        <v>14</v>
      </c>
      <c r="F1207" t="s">
        <v>38</v>
      </c>
      <c r="G1207">
        <v>22074</v>
      </c>
      <c r="H1207">
        <v>-412.81</v>
      </c>
      <c r="I1207">
        <v>7</v>
      </c>
      <c r="J1207" t="s">
        <v>35</v>
      </c>
      <c r="K1207" s="8" t="s">
        <v>11</v>
      </c>
      <c r="L1207" s="11">
        <f t="shared" si="92"/>
        <v>-1.870118691673462E-2</v>
      </c>
      <c r="M1207" s="16">
        <f t="shared" si="93"/>
        <v>22074</v>
      </c>
      <c r="N1207" s="16">
        <f t="shared" si="94"/>
        <v>1</v>
      </c>
      <c r="O1207" s="7" t="str">
        <f t="shared" si="90"/>
        <v>May</v>
      </c>
      <c r="P1207" t="str">
        <f t="shared" si="91"/>
        <v>2023</v>
      </c>
    </row>
    <row r="1208" spans="1:16" x14ac:dyDescent="0.3">
      <c r="A1208" t="s">
        <v>1240</v>
      </c>
      <c r="B1208" s="6">
        <v>45280</v>
      </c>
      <c r="C1208" t="s">
        <v>2257</v>
      </c>
      <c r="D1208" t="s">
        <v>2265</v>
      </c>
      <c r="E1208" t="s">
        <v>19</v>
      </c>
      <c r="F1208" t="s">
        <v>34</v>
      </c>
      <c r="G1208">
        <v>14966</v>
      </c>
      <c r="H1208">
        <v>-923.61</v>
      </c>
      <c r="I1208">
        <v>6</v>
      </c>
      <c r="J1208" t="s">
        <v>16</v>
      </c>
      <c r="K1208" s="8" t="s">
        <v>11</v>
      </c>
      <c r="L1208" s="11">
        <f t="shared" si="92"/>
        <v>-6.1713884805559269E-2</v>
      </c>
      <c r="M1208" s="16">
        <f t="shared" si="93"/>
        <v>0</v>
      </c>
      <c r="N1208" s="16">
        <f t="shared" si="94"/>
        <v>1</v>
      </c>
      <c r="O1208" s="7" t="str">
        <f t="shared" si="90"/>
        <v>Dec</v>
      </c>
      <c r="P1208" t="str">
        <f t="shared" si="91"/>
        <v>2023</v>
      </c>
    </row>
    <row r="1209" spans="1:16" x14ac:dyDescent="0.3">
      <c r="A1209" t="s">
        <v>1241</v>
      </c>
      <c r="B1209" s="6">
        <v>45513</v>
      </c>
      <c r="C1209" t="s">
        <v>2259</v>
      </c>
      <c r="D1209" t="s">
        <v>2266</v>
      </c>
      <c r="E1209" t="s">
        <v>19</v>
      </c>
      <c r="F1209" t="s">
        <v>34</v>
      </c>
      <c r="G1209">
        <v>41622</v>
      </c>
      <c r="H1209">
        <v>11262.82</v>
      </c>
      <c r="I1209">
        <v>10</v>
      </c>
      <c r="J1209" t="s">
        <v>16</v>
      </c>
      <c r="K1209" s="8" t="s">
        <v>11</v>
      </c>
      <c r="L1209" s="11">
        <f t="shared" si="92"/>
        <v>0.27059776079957715</v>
      </c>
      <c r="M1209" s="16">
        <f t="shared" si="93"/>
        <v>0</v>
      </c>
      <c r="N1209" s="16">
        <f t="shared" si="94"/>
        <v>0</v>
      </c>
      <c r="O1209" s="7" t="str">
        <f t="shared" si="90"/>
        <v>Aug</v>
      </c>
      <c r="P1209" t="str">
        <f t="shared" si="91"/>
        <v>2024</v>
      </c>
    </row>
    <row r="1210" spans="1:16" x14ac:dyDescent="0.3">
      <c r="A1210" t="s">
        <v>1242</v>
      </c>
      <c r="B1210" s="6">
        <v>45492</v>
      </c>
      <c r="C1210" t="s">
        <v>2258</v>
      </c>
      <c r="D1210" t="s">
        <v>2270</v>
      </c>
      <c r="E1210" t="s">
        <v>25</v>
      </c>
      <c r="F1210" t="s">
        <v>53</v>
      </c>
      <c r="G1210">
        <v>3918</v>
      </c>
      <c r="H1210">
        <v>414.19</v>
      </c>
      <c r="I1210">
        <v>3</v>
      </c>
      <c r="J1210" t="s">
        <v>16</v>
      </c>
      <c r="K1210" s="8" t="s">
        <v>36</v>
      </c>
      <c r="L1210" s="11">
        <f t="shared" si="92"/>
        <v>0.10571465033180194</v>
      </c>
      <c r="M1210" s="16">
        <f t="shared" si="93"/>
        <v>0</v>
      </c>
      <c r="N1210" s="16">
        <f t="shared" si="94"/>
        <v>0</v>
      </c>
      <c r="O1210" s="7" t="str">
        <f t="shared" si="90"/>
        <v>Jul</v>
      </c>
      <c r="P1210" t="str">
        <f t="shared" si="91"/>
        <v>2024</v>
      </c>
    </row>
    <row r="1211" spans="1:16" x14ac:dyDescent="0.3">
      <c r="A1211" t="s">
        <v>1243</v>
      </c>
      <c r="B1211" s="6">
        <v>45046</v>
      </c>
      <c r="C1211" t="s">
        <v>2258</v>
      </c>
      <c r="D1211" t="s">
        <v>2271</v>
      </c>
      <c r="E1211" t="s">
        <v>25</v>
      </c>
      <c r="F1211" t="s">
        <v>26</v>
      </c>
      <c r="G1211">
        <v>7362</v>
      </c>
      <c r="H1211">
        <v>855.23</v>
      </c>
      <c r="I1211">
        <v>9</v>
      </c>
      <c r="J1211" t="s">
        <v>35</v>
      </c>
      <c r="K1211" s="8" t="s">
        <v>17</v>
      </c>
      <c r="L1211" s="11">
        <f t="shared" si="92"/>
        <v>0.11616816082586254</v>
      </c>
      <c r="M1211" s="16">
        <f t="shared" si="93"/>
        <v>0</v>
      </c>
      <c r="N1211" s="16">
        <f t="shared" si="94"/>
        <v>0</v>
      </c>
      <c r="O1211" s="7" t="str">
        <f t="shared" si="90"/>
        <v>Apr</v>
      </c>
      <c r="P1211" t="str">
        <f t="shared" si="91"/>
        <v>2023</v>
      </c>
    </row>
    <row r="1212" spans="1:16" x14ac:dyDescent="0.3">
      <c r="A1212" t="s">
        <v>1244</v>
      </c>
      <c r="B1212" s="6">
        <v>45333</v>
      </c>
      <c r="C1212" t="s">
        <v>2256</v>
      </c>
      <c r="D1212" t="s">
        <v>2268</v>
      </c>
      <c r="E1212" t="s">
        <v>25</v>
      </c>
      <c r="F1212" t="s">
        <v>26</v>
      </c>
      <c r="G1212">
        <v>17292</v>
      </c>
      <c r="H1212">
        <v>-1740.8</v>
      </c>
      <c r="I1212">
        <v>10</v>
      </c>
      <c r="J1212" t="s">
        <v>35</v>
      </c>
      <c r="K1212" s="8" t="s">
        <v>27</v>
      </c>
      <c r="L1212" s="11">
        <f t="shared" si="92"/>
        <v>-0.1006708304418228</v>
      </c>
      <c r="M1212" s="16">
        <f t="shared" si="93"/>
        <v>0</v>
      </c>
      <c r="N1212" s="16">
        <f t="shared" si="94"/>
        <v>1</v>
      </c>
      <c r="O1212" s="7" t="str">
        <f t="shared" si="90"/>
        <v>Feb</v>
      </c>
      <c r="P1212" t="str">
        <f t="shared" si="91"/>
        <v>2024</v>
      </c>
    </row>
    <row r="1213" spans="1:16" x14ac:dyDescent="0.3">
      <c r="A1213" t="s">
        <v>1245</v>
      </c>
      <c r="B1213" s="6">
        <v>45538</v>
      </c>
      <c r="C1213" t="s">
        <v>2255</v>
      </c>
      <c r="D1213" t="s">
        <v>2263</v>
      </c>
      <c r="E1213" t="s">
        <v>8</v>
      </c>
      <c r="F1213" t="s">
        <v>31</v>
      </c>
      <c r="G1213">
        <v>1942</v>
      </c>
      <c r="H1213">
        <v>35.380000000000003</v>
      </c>
      <c r="I1213">
        <v>9</v>
      </c>
      <c r="J1213" t="s">
        <v>10</v>
      </c>
      <c r="K1213" s="8" t="s">
        <v>36</v>
      </c>
      <c r="L1213" s="11">
        <f t="shared" si="92"/>
        <v>1.8218331616889804E-2</v>
      </c>
      <c r="M1213" s="16">
        <f t="shared" si="93"/>
        <v>0</v>
      </c>
      <c r="N1213" s="16">
        <f t="shared" si="94"/>
        <v>0</v>
      </c>
      <c r="O1213" s="7" t="str">
        <f t="shared" si="90"/>
        <v>Sep</v>
      </c>
      <c r="P1213" t="str">
        <f t="shared" si="91"/>
        <v>2024</v>
      </c>
    </row>
    <row r="1214" spans="1:16" x14ac:dyDescent="0.3">
      <c r="A1214" t="s">
        <v>1246</v>
      </c>
      <c r="B1214" s="6">
        <v>45208</v>
      </c>
      <c r="C1214" t="s">
        <v>2259</v>
      </c>
      <c r="D1214" t="s">
        <v>2266</v>
      </c>
      <c r="E1214" t="s">
        <v>14</v>
      </c>
      <c r="F1214" t="s">
        <v>15</v>
      </c>
      <c r="G1214">
        <v>26919</v>
      </c>
      <c r="H1214">
        <v>-5103.83</v>
      </c>
      <c r="I1214">
        <v>5</v>
      </c>
      <c r="J1214" t="s">
        <v>35</v>
      </c>
      <c r="K1214" s="8" t="s">
        <v>36</v>
      </c>
      <c r="L1214" s="11">
        <f t="shared" si="92"/>
        <v>-0.18959953935881718</v>
      </c>
      <c r="M1214" s="16">
        <f t="shared" si="93"/>
        <v>26919</v>
      </c>
      <c r="N1214" s="16">
        <f t="shared" si="94"/>
        <v>1</v>
      </c>
      <c r="O1214" s="7" t="str">
        <f t="shared" si="90"/>
        <v>Oct</v>
      </c>
      <c r="P1214" t="str">
        <f t="shared" si="91"/>
        <v>2023</v>
      </c>
    </row>
    <row r="1215" spans="1:16" x14ac:dyDescent="0.3">
      <c r="A1215" t="s">
        <v>1247</v>
      </c>
      <c r="B1215" s="6">
        <v>45515</v>
      </c>
      <c r="C1215" t="s">
        <v>2256</v>
      </c>
      <c r="D1215" t="s">
        <v>2269</v>
      </c>
      <c r="E1215" t="s">
        <v>8</v>
      </c>
      <c r="F1215" t="s">
        <v>29</v>
      </c>
      <c r="G1215">
        <v>24680</v>
      </c>
      <c r="H1215">
        <v>6446.78</v>
      </c>
      <c r="I1215">
        <v>6</v>
      </c>
      <c r="J1215" t="s">
        <v>10</v>
      </c>
      <c r="K1215" s="8" t="s">
        <v>27</v>
      </c>
      <c r="L1215" s="11">
        <f t="shared" si="92"/>
        <v>0.26121474878444084</v>
      </c>
      <c r="M1215" s="16">
        <f t="shared" si="93"/>
        <v>0</v>
      </c>
      <c r="N1215" s="16">
        <f t="shared" si="94"/>
        <v>0</v>
      </c>
      <c r="O1215" s="7" t="str">
        <f t="shared" si="90"/>
        <v>Aug</v>
      </c>
      <c r="P1215" t="str">
        <f t="shared" si="91"/>
        <v>2024</v>
      </c>
    </row>
    <row r="1216" spans="1:16" x14ac:dyDescent="0.3">
      <c r="A1216" t="s">
        <v>1248</v>
      </c>
      <c r="B1216" s="6">
        <v>45116</v>
      </c>
      <c r="C1216" t="s">
        <v>2258</v>
      </c>
      <c r="D1216" t="s">
        <v>2271</v>
      </c>
      <c r="E1216" t="s">
        <v>25</v>
      </c>
      <c r="F1216" t="s">
        <v>53</v>
      </c>
      <c r="G1216">
        <v>17068</v>
      </c>
      <c r="H1216">
        <v>-1094.03</v>
      </c>
      <c r="I1216">
        <v>4</v>
      </c>
      <c r="J1216" t="s">
        <v>16</v>
      </c>
      <c r="K1216" s="8" t="s">
        <v>17</v>
      </c>
      <c r="L1216" s="11">
        <f t="shared" si="92"/>
        <v>-6.4098312631825638E-2</v>
      </c>
      <c r="M1216" s="16">
        <f t="shared" si="93"/>
        <v>0</v>
      </c>
      <c r="N1216" s="16">
        <f t="shared" si="94"/>
        <v>1</v>
      </c>
      <c r="O1216" s="7" t="str">
        <f t="shared" si="90"/>
        <v>Jul</v>
      </c>
      <c r="P1216" t="str">
        <f t="shared" si="91"/>
        <v>2023</v>
      </c>
    </row>
    <row r="1217" spans="1:16" x14ac:dyDescent="0.3">
      <c r="A1217" t="s">
        <v>1249</v>
      </c>
      <c r="B1217" s="6">
        <v>44947</v>
      </c>
      <c r="C1217" t="s">
        <v>2257</v>
      </c>
      <c r="D1217" t="s">
        <v>2265</v>
      </c>
      <c r="E1217" t="s">
        <v>25</v>
      </c>
      <c r="F1217" t="s">
        <v>46</v>
      </c>
      <c r="G1217">
        <v>16473</v>
      </c>
      <c r="H1217">
        <v>2817.4</v>
      </c>
      <c r="I1217">
        <v>2</v>
      </c>
      <c r="J1217" t="s">
        <v>35</v>
      </c>
      <c r="K1217" s="8" t="s">
        <v>17</v>
      </c>
      <c r="L1217" s="11">
        <f t="shared" si="92"/>
        <v>0.17103138469009896</v>
      </c>
      <c r="M1217" s="16">
        <f t="shared" si="93"/>
        <v>0</v>
      </c>
      <c r="N1217" s="16">
        <f t="shared" si="94"/>
        <v>0</v>
      </c>
      <c r="O1217" s="7" t="str">
        <f t="shared" si="90"/>
        <v>Jan</v>
      </c>
      <c r="P1217" t="str">
        <f t="shared" si="91"/>
        <v>2023</v>
      </c>
    </row>
    <row r="1218" spans="1:16" x14ac:dyDescent="0.3">
      <c r="A1218" t="s">
        <v>1250</v>
      </c>
      <c r="B1218" s="6">
        <v>45068</v>
      </c>
      <c r="C1218" t="s">
        <v>2258</v>
      </c>
      <c r="D1218" t="s">
        <v>2271</v>
      </c>
      <c r="E1218" t="s">
        <v>25</v>
      </c>
      <c r="F1218" t="s">
        <v>46</v>
      </c>
      <c r="G1218">
        <v>46804</v>
      </c>
      <c r="H1218">
        <v>-8817.2000000000007</v>
      </c>
      <c r="I1218">
        <v>8</v>
      </c>
      <c r="J1218" t="s">
        <v>16</v>
      </c>
      <c r="K1218" s="8" t="s">
        <v>27</v>
      </c>
      <c r="L1218" s="11">
        <f t="shared" si="92"/>
        <v>-0.18838560806768653</v>
      </c>
      <c r="M1218" s="16">
        <f t="shared" si="93"/>
        <v>0</v>
      </c>
      <c r="N1218" s="16">
        <f t="shared" si="94"/>
        <v>1</v>
      </c>
      <c r="O1218" s="7" t="str">
        <f t="shared" ref="O1218:O1281" si="95">TEXT(B1218,"MMM")</f>
        <v>May</v>
      </c>
      <c r="P1218" t="str">
        <f t="shared" ref="P1218:P1281" si="96">TEXT(B1218,"YYYY")</f>
        <v>2023</v>
      </c>
    </row>
    <row r="1219" spans="1:16" x14ac:dyDescent="0.3">
      <c r="A1219" t="s">
        <v>1251</v>
      </c>
      <c r="B1219" s="6">
        <v>45374</v>
      </c>
      <c r="C1219" t="s">
        <v>2258</v>
      </c>
      <c r="D1219" t="s">
        <v>2271</v>
      </c>
      <c r="E1219" t="s">
        <v>14</v>
      </c>
      <c r="F1219" t="s">
        <v>15</v>
      </c>
      <c r="G1219">
        <v>48032</v>
      </c>
      <c r="H1219">
        <v>-3476.41</v>
      </c>
      <c r="I1219">
        <v>7</v>
      </c>
      <c r="J1219" t="s">
        <v>10</v>
      </c>
      <c r="K1219" s="8" t="s">
        <v>11</v>
      </c>
      <c r="L1219" s="11">
        <f t="shared" ref="L1219:L1282" si="97">H1219/G1219</f>
        <v>-7.2376957028647562E-2</v>
      </c>
      <c r="M1219" s="16">
        <f t="shared" ref="M1219:M1282" si="98">IF(E1219="Clothing",G1219,0)</f>
        <v>48032</v>
      </c>
      <c r="N1219" s="16">
        <f t="shared" ref="N1219:N1282" si="99">IF(H1219&lt;0,1,0)</f>
        <v>1</v>
      </c>
      <c r="O1219" s="7" t="str">
        <f t="shared" si="95"/>
        <v>Mar</v>
      </c>
      <c r="P1219" t="str">
        <f t="shared" si="96"/>
        <v>2024</v>
      </c>
    </row>
    <row r="1220" spans="1:16" x14ac:dyDescent="0.3">
      <c r="A1220" t="s">
        <v>1252</v>
      </c>
      <c r="B1220" s="6">
        <v>45280</v>
      </c>
      <c r="C1220" t="s">
        <v>2257</v>
      </c>
      <c r="D1220" t="s">
        <v>2264</v>
      </c>
      <c r="E1220" t="s">
        <v>19</v>
      </c>
      <c r="F1220" t="s">
        <v>34</v>
      </c>
      <c r="G1220">
        <v>16570</v>
      </c>
      <c r="H1220">
        <v>5685.38</v>
      </c>
      <c r="I1220">
        <v>10</v>
      </c>
      <c r="J1220" t="s">
        <v>16</v>
      </c>
      <c r="K1220" s="8" t="s">
        <v>11</v>
      </c>
      <c r="L1220" s="11">
        <f t="shared" si="97"/>
        <v>0.34311285455642726</v>
      </c>
      <c r="M1220" s="16">
        <f t="shared" si="98"/>
        <v>0</v>
      </c>
      <c r="N1220" s="16">
        <f t="shared" si="99"/>
        <v>0</v>
      </c>
      <c r="O1220" s="7" t="str">
        <f t="shared" si="95"/>
        <v>Dec</v>
      </c>
      <c r="P1220" t="str">
        <f t="shared" si="96"/>
        <v>2023</v>
      </c>
    </row>
    <row r="1221" spans="1:16" x14ac:dyDescent="0.3">
      <c r="A1221" t="s">
        <v>1253</v>
      </c>
      <c r="B1221" s="6">
        <v>45544</v>
      </c>
      <c r="C1221" t="s">
        <v>2256</v>
      </c>
      <c r="D1221" t="s">
        <v>2269</v>
      </c>
      <c r="E1221" t="s">
        <v>14</v>
      </c>
      <c r="F1221" t="s">
        <v>51</v>
      </c>
      <c r="G1221">
        <v>16956</v>
      </c>
      <c r="H1221">
        <v>2122.6</v>
      </c>
      <c r="I1221">
        <v>7</v>
      </c>
      <c r="J1221" t="s">
        <v>35</v>
      </c>
      <c r="K1221" s="8" t="s">
        <v>27</v>
      </c>
      <c r="L1221" s="11">
        <f t="shared" si="97"/>
        <v>0.12518282613824014</v>
      </c>
      <c r="M1221" s="16">
        <f t="shared" si="98"/>
        <v>16956</v>
      </c>
      <c r="N1221" s="16">
        <f t="shared" si="99"/>
        <v>0</v>
      </c>
      <c r="O1221" s="7" t="str">
        <f t="shared" si="95"/>
        <v>Sep</v>
      </c>
      <c r="P1221" t="str">
        <f t="shared" si="96"/>
        <v>2024</v>
      </c>
    </row>
    <row r="1222" spans="1:16" x14ac:dyDescent="0.3">
      <c r="A1222" t="s">
        <v>1254</v>
      </c>
      <c r="B1222" s="6">
        <v>45644</v>
      </c>
      <c r="C1222" t="s">
        <v>2259</v>
      </c>
      <c r="D1222" t="s">
        <v>2267</v>
      </c>
      <c r="E1222" t="s">
        <v>8</v>
      </c>
      <c r="F1222" t="s">
        <v>29</v>
      </c>
      <c r="G1222">
        <v>6410</v>
      </c>
      <c r="H1222">
        <v>167.57</v>
      </c>
      <c r="I1222">
        <v>9</v>
      </c>
      <c r="J1222" t="s">
        <v>35</v>
      </c>
      <c r="K1222" s="8" t="s">
        <v>11</v>
      </c>
      <c r="L1222" s="11">
        <f t="shared" si="97"/>
        <v>2.6141965678627144E-2</v>
      </c>
      <c r="M1222" s="16">
        <f t="shared" si="98"/>
        <v>0</v>
      </c>
      <c r="N1222" s="16">
        <f t="shared" si="99"/>
        <v>0</v>
      </c>
      <c r="O1222" s="7" t="str">
        <f t="shared" si="95"/>
        <v>Dec</v>
      </c>
      <c r="P1222" t="str">
        <f t="shared" si="96"/>
        <v>2024</v>
      </c>
    </row>
    <row r="1223" spans="1:16" x14ac:dyDescent="0.3">
      <c r="A1223" t="s">
        <v>1255</v>
      </c>
      <c r="B1223" s="6">
        <v>45343</v>
      </c>
      <c r="C1223" t="s">
        <v>2259</v>
      </c>
      <c r="D1223" t="s">
        <v>2267</v>
      </c>
      <c r="E1223" t="s">
        <v>19</v>
      </c>
      <c r="F1223" t="s">
        <v>22</v>
      </c>
      <c r="G1223">
        <v>7377</v>
      </c>
      <c r="H1223">
        <v>1066.8800000000001</v>
      </c>
      <c r="I1223">
        <v>9</v>
      </c>
      <c r="J1223" t="s">
        <v>16</v>
      </c>
      <c r="K1223" s="8" t="s">
        <v>27</v>
      </c>
      <c r="L1223" s="11">
        <f t="shared" si="97"/>
        <v>0.14462247526094621</v>
      </c>
      <c r="M1223" s="16">
        <f t="shared" si="98"/>
        <v>0</v>
      </c>
      <c r="N1223" s="16">
        <f t="shared" si="99"/>
        <v>0</v>
      </c>
      <c r="O1223" s="7" t="str">
        <f t="shared" si="95"/>
        <v>Feb</v>
      </c>
      <c r="P1223" t="str">
        <f t="shared" si="96"/>
        <v>2024</v>
      </c>
    </row>
    <row r="1224" spans="1:16" x14ac:dyDescent="0.3">
      <c r="A1224" t="s">
        <v>1256</v>
      </c>
      <c r="B1224" s="6">
        <v>45148</v>
      </c>
      <c r="C1224" t="s">
        <v>2259</v>
      </c>
      <c r="D1224" t="s">
        <v>2267</v>
      </c>
      <c r="E1224" t="s">
        <v>8</v>
      </c>
      <c r="F1224" t="s">
        <v>29</v>
      </c>
      <c r="G1224">
        <v>19167</v>
      </c>
      <c r="H1224">
        <v>4388.17</v>
      </c>
      <c r="I1224">
        <v>8</v>
      </c>
      <c r="J1224" t="s">
        <v>10</v>
      </c>
      <c r="K1224" s="8" t="s">
        <v>36</v>
      </c>
      <c r="L1224" s="11">
        <f t="shared" si="97"/>
        <v>0.228944018364898</v>
      </c>
      <c r="M1224" s="16">
        <f t="shared" si="98"/>
        <v>0</v>
      </c>
      <c r="N1224" s="16">
        <f t="shared" si="99"/>
        <v>0</v>
      </c>
      <c r="O1224" s="7" t="str">
        <f t="shared" si="95"/>
        <v>Aug</v>
      </c>
      <c r="P1224" t="str">
        <f t="shared" si="96"/>
        <v>2023</v>
      </c>
    </row>
    <row r="1225" spans="1:16" x14ac:dyDescent="0.3">
      <c r="A1225" t="s">
        <v>1257</v>
      </c>
      <c r="B1225" s="6">
        <v>45267</v>
      </c>
      <c r="C1225" t="s">
        <v>2256</v>
      </c>
      <c r="D1225" t="s">
        <v>2269</v>
      </c>
      <c r="E1225" t="s">
        <v>14</v>
      </c>
      <c r="F1225" t="s">
        <v>38</v>
      </c>
      <c r="G1225">
        <v>44390</v>
      </c>
      <c r="H1225">
        <v>-8529.5499999999993</v>
      </c>
      <c r="I1225">
        <v>2</v>
      </c>
      <c r="J1225" t="s">
        <v>10</v>
      </c>
      <c r="K1225" s="8" t="s">
        <v>36</v>
      </c>
      <c r="L1225" s="11">
        <f t="shared" si="97"/>
        <v>-0.1921502590673575</v>
      </c>
      <c r="M1225" s="16">
        <f t="shared" si="98"/>
        <v>44390</v>
      </c>
      <c r="N1225" s="16">
        <f t="shared" si="99"/>
        <v>1</v>
      </c>
      <c r="O1225" s="7" t="str">
        <f t="shared" si="95"/>
        <v>Dec</v>
      </c>
      <c r="P1225" t="str">
        <f t="shared" si="96"/>
        <v>2023</v>
      </c>
    </row>
    <row r="1226" spans="1:16" x14ac:dyDescent="0.3">
      <c r="A1226" t="s">
        <v>1258</v>
      </c>
      <c r="B1226" s="6">
        <v>45311</v>
      </c>
      <c r="C1226" t="s">
        <v>2258</v>
      </c>
      <c r="D1226" t="s">
        <v>2271</v>
      </c>
      <c r="E1226" t="s">
        <v>8</v>
      </c>
      <c r="F1226" t="s">
        <v>31</v>
      </c>
      <c r="G1226">
        <v>5201</v>
      </c>
      <c r="H1226">
        <v>1501.4</v>
      </c>
      <c r="I1226">
        <v>10</v>
      </c>
      <c r="J1226" t="s">
        <v>16</v>
      </c>
      <c r="K1226" s="8" t="s">
        <v>11</v>
      </c>
      <c r="L1226" s="11">
        <f t="shared" si="97"/>
        <v>0.28867525475870026</v>
      </c>
      <c r="M1226" s="16">
        <f t="shared" si="98"/>
        <v>0</v>
      </c>
      <c r="N1226" s="16">
        <f t="shared" si="99"/>
        <v>0</v>
      </c>
      <c r="O1226" s="7" t="str">
        <f t="shared" si="95"/>
        <v>Jan</v>
      </c>
      <c r="P1226" t="str">
        <f t="shared" si="96"/>
        <v>2024</v>
      </c>
    </row>
    <row r="1227" spans="1:16" x14ac:dyDescent="0.3">
      <c r="A1227" t="s">
        <v>1259</v>
      </c>
      <c r="B1227" s="6">
        <v>45062</v>
      </c>
      <c r="C1227" t="s">
        <v>2256</v>
      </c>
      <c r="D1227" t="s">
        <v>2269</v>
      </c>
      <c r="E1227" t="s">
        <v>8</v>
      </c>
      <c r="F1227" t="s">
        <v>29</v>
      </c>
      <c r="G1227">
        <v>42612</v>
      </c>
      <c r="H1227">
        <v>11557.03</v>
      </c>
      <c r="I1227">
        <v>3</v>
      </c>
      <c r="J1227" t="s">
        <v>10</v>
      </c>
      <c r="K1227" s="8" t="s">
        <v>17</v>
      </c>
      <c r="L1227" s="11">
        <f t="shared" si="97"/>
        <v>0.27121538533746364</v>
      </c>
      <c r="M1227" s="16">
        <f t="shared" si="98"/>
        <v>0</v>
      </c>
      <c r="N1227" s="16">
        <f t="shared" si="99"/>
        <v>0</v>
      </c>
      <c r="O1227" s="7" t="str">
        <f t="shared" si="95"/>
        <v>May</v>
      </c>
      <c r="P1227" t="str">
        <f t="shared" si="96"/>
        <v>2023</v>
      </c>
    </row>
    <row r="1228" spans="1:16" x14ac:dyDescent="0.3">
      <c r="A1228" t="s">
        <v>1260</v>
      </c>
      <c r="B1228" s="6">
        <v>45046</v>
      </c>
      <c r="C1228" t="s">
        <v>2255</v>
      </c>
      <c r="D1228" t="s">
        <v>2262</v>
      </c>
      <c r="E1228" t="s">
        <v>8</v>
      </c>
      <c r="F1228" t="s">
        <v>31</v>
      </c>
      <c r="G1228">
        <v>34911</v>
      </c>
      <c r="H1228">
        <v>4663.37</v>
      </c>
      <c r="I1228">
        <v>2</v>
      </c>
      <c r="J1228" t="s">
        <v>10</v>
      </c>
      <c r="K1228" s="8" t="s">
        <v>17</v>
      </c>
      <c r="L1228" s="11">
        <f t="shared" si="97"/>
        <v>0.13357881470023775</v>
      </c>
      <c r="M1228" s="16">
        <f t="shared" si="98"/>
        <v>0</v>
      </c>
      <c r="N1228" s="16">
        <f t="shared" si="99"/>
        <v>0</v>
      </c>
      <c r="O1228" s="7" t="str">
        <f t="shared" si="95"/>
        <v>Apr</v>
      </c>
      <c r="P1228" t="str">
        <f t="shared" si="96"/>
        <v>2023</v>
      </c>
    </row>
    <row r="1229" spans="1:16" x14ac:dyDescent="0.3">
      <c r="A1229" t="s">
        <v>1261</v>
      </c>
      <c r="B1229" s="6">
        <v>45622</v>
      </c>
      <c r="C1229" t="s">
        <v>2257</v>
      </c>
      <c r="D1229" t="s">
        <v>2265</v>
      </c>
      <c r="E1229" t="s">
        <v>19</v>
      </c>
      <c r="F1229" t="s">
        <v>20</v>
      </c>
      <c r="G1229">
        <v>31950</v>
      </c>
      <c r="H1229">
        <v>-5941.8</v>
      </c>
      <c r="I1229">
        <v>7</v>
      </c>
      <c r="J1229" t="s">
        <v>35</v>
      </c>
      <c r="K1229" s="8" t="s">
        <v>27</v>
      </c>
      <c r="L1229" s="11">
        <f t="shared" si="97"/>
        <v>-0.18597183098591549</v>
      </c>
      <c r="M1229" s="16">
        <f t="shared" si="98"/>
        <v>0</v>
      </c>
      <c r="N1229" s="16">
        <f t="shared" si="99"/>
        <v>1</v>
      </c>
      <c r="O1229" s="7" t="str">
        <f t="shared" si="95"/>
        <v>Nov</v>
      </c>
      <c r="P1229" t="str">
        <f t="shared" si="96"/>
        <v>2024</v>
      </c>
    </row>
    <row r="1230" spans="1:16" x14ac:dyDescent="0.3">
      <c r="A1230" t="s">
        <v>1262</v>
      </c>
      <c r="B1230" s="6">
        <v>45142</v>
      </c>
      <c r="C1230" t="s">
        <v>2256</v>
      </c>
      <c r="D1230" t="s">
        <v>2268</v>
      </c>
      <c r="E1230" t="s">
        <v>19</v>
      </c>
      <c r="F1230" t="s">
        <v>20</v>
      </c>
      <c r="G1230">
        <v>35362</v>
      </c>
      <c r="H1230">
        <v>11940.47</v>
      </c>
      <c r="I1230">
        <v>1</v>
      </c>
      <c r="J1230" t="s">
        <v>16</v>
      </c>
      <c r="K1230" s="8" t="s">
        <v>11</v>
      </c>
      <c r="L1230" s="11">
        <f t="shared" si="97"/>
        <v>0.33766387647757479</v>
      </c>
      <c r="M1230" s="16">
        <f t="shared" si="98"/>
        <v>0</v>
      </c>
      <c r="N1230" s="16">
        <f t="shared" si="99"/>
        <v>0</v>
      </c>
      <c r="O1230" s="7" t="str">
        <f t="shared" si="95"/>
        <v>Aug</v>
      </c>
      <c r="P1230" t="str">
        <f t="shared" si="96"/>
        <v>2023</v>
      </c>
    </row>
    <row r="1231" spans="1:16" x14ac:dyDescent="0.3">
      <c r="A1231" t="s">
        <v>1263</v>
      </c>
      <c r="B1231" s="6">
        <v>45401</v>
      </c>
      <c r="C1231" t="s">
        <v>2259</v>
      </c>
      <c r="D1231" t="s">
        <v>2267</v>
      </c>
      <c r="E1231" t="s">
        <v>14</v>
      </c>
      <c r="F1231" t="s">
        <v>15</v>
      </c>
      <c r="G1231">
        <v>28466</v>
      </c>
      <c r="H1231">
        <v>7003.71</v>
      </c>
      <c r="I1231">
        <v>4</v>
      </c>
      <c r="J1231" t="s">
        <v>10</v>
      </c>
      <c r="K1231" s="8" t="s">
        <v>27</v>
      </c>
      <c r="L1231" s="11">
        <f t="shared" si="97"/>
        <v>0.24603772922082484</v>
      </c>
      <c r="M1231" s="16">
        <f t="shared" si="98"/>
        <v>28466</v>
      </c>
      <c r="N1231" s="16">
        <f t="shared" si="99"/>
        <v>0</v>
      </c>
      <c r="O1231" s="7" t="str">
        <f t="shared" si="95"/>
        <v>Apr</v>
      </c>
      <c r="P1231" t="str">
        <f t="shared" si="96"/>
        <v>2024</v>
      </c>
    </row>
    <row r="1232" spans="1:16" x14ac:dyDescent="0.3">
      <c r="A1232" t="s">
        <v>1264</v>
      </c>
      <c r="B1232" s="6">
        <v>45230</v>
      </c>
      <c r="C1232" t="s">
        <v>2256</v>
      </c>
      <c r="D1232" t="s">
        <v>2268</v>
      </c>
      <c r="E1232" t="s">
        <v>14</v>
      </c>
      <c r="F1232" t="s">
        <v>51</v>
      </c>
      <c r="G1232">
        <v>16425</v>
      </c>
      <c r="H1232">
        <v>4673.47</v>
      </c>
      <c r="I1232">
        <v>5</v>
      </c>
      <c r="J1232" t="s">
        <v>35</v>
      </c>
      <c r="K1232" s="8" t="s">
        <v>17</v>
      </c>
      <c r="L1232" s="11">
        <f t="shared" si="97"/>
        <v>0.28453394216133943</v>
      </c>
      <c r="M1232" s="16">
        <f t="shared" si="98"/>
        <v>16425</v>
      </c>
      <c r="N1232" s="16">
        <f t="shared" si="99"/>
        <v>0</v>
      </c>
      <c r="O1232" s="7" t="str">
        <f t="shared" si="95"/>
        <v>Oct</v>
      </c>
      <c r="P1232" t="str">
        <f t="shared" si="96"/>
        <v>2023</v>
      </c>
    </row>
    <row r="1233" spans="1:16" x14ac:dyDescent="0.3">
      <c r="A1233" t="s">
        <v>1265</v>
      </c>
      <c r="B1233" s="6">
        <v>45393</v>
      </c>
      <c r="C1233" t="s">
        <v>2256</v>
      </c>
      <c r="D1233" t="s">
        <v>2269</v>
      </c>
      <c r="E1233" t="s">
        <v>25</v>
      </c>
      <c r="F1233" t="s">
        <v>46</v>
      </c>
      <c r="G1233">
        <v>43442</v>
      </c>
      <c r="H1233">
        <v>-844.43</v>
      </c>
      <c r="I1233">
        <v>8</v>
      </c>
      <c r="J1233" t="s">
        <v>35</v>
      </c>
      <c r="K1233" s="8" t="s">
        <v>11</v>
      </c>
      <c r="L1233" s="11">
        <f t="shared" si="97"/>
        <v>-1.9438101376548039E-2</v>
      </c>
      <c r="M1233" s="16">
        <f t="shared" si="98"/>
        <v>0</v>
      </c>
      <c r="N1233" s="16">
        <f t="shared" si="99"/>
        <v>1</v>
      </c>
      <c r="O1233" s="7" t="str">
        <f t="shared" si="95"/>
        <v>Apr</v>
      </c>
      <c r="P1233" t="str">
        <f t="shared" si="96"/>
        <v>2024</v>
      </c>
    </row>
    <row r="1234" spans="1:16" x14ac:dyDescent="0.3">
      <c r="A1234" t="s">
        <v>1266</v>
      </c>
      <c r="B1234" s="6">
        <v>45563</v>
      </c>
      <c r="C1234" t="s">
        <v>2255</v>
      </c>
      <c r="D1234" t="s">
        <v>2263</v>
      </c>
      <c r="E1234" t="s">
        <v>19</v>
      </c>
      <c r="F1234" t="s">
        <v>34</v>
      </c>
      <c r="G1234">
        <v>4169</v>
      </c>
      <c r="H1234">
        <v>-502.76</v>
      </c>
      <c r="I1234">
        <v>10</v>
      </c>
      <c r="J1234" t="s">
        <v>16</v>
      </c>
      <c r="K1234" s="8" t="s">
        <v>11</v>
      </c>
      <c r="L1234" s="11">
        <f t="shared" si="97"/>
        <v>-0.12059486687455025</v>
      </c>
      <c r="M1234" s="16">
        <f t="shared" si="98"/>
        <v>0</v>
      </c>
      <c r="N1234" s="16">
        <f t="shared" si="99"/>
        <v>1</v>
      </c>
      <c r="O1234" s="7" t="str">
        <f t="shared" si="95"/>
        <v>Sep</v>
      </c>
      <c r="P1234" t="str">
        <f t="shared" si="96"/>
        <v>2024</v>
      </c>
    </row>
    <row r="1235" spans="1:16" x14ac:dyDescent="0.3">
      <c r="A1235" t="s">
        <v>1267</v>
      </c>
      <c r="B1235" s="6">
        <v>45444</v>
      </c>
      <c r="C1235" t="s">
        <v>2258</v>
      </c>
      <c r="D1235" t="s">
        <v>2270</v>
      </c>
      <c r="E1235" t="s">
        <v>19</v>
      </c>
      <c r="F1235" t="s">
        <v>20</v>
      </c>
      <c r="G1235">
        <v>33794</v>
      </c>
      <c r="H1235">
        <v>10418.27</v>
      </c>
      <c r="I1235">
        <v>7</v>
      </c>
      <c r="J1235" t="s">
        <v>16</v>
      </c>
      <c r="K1235" s="8" t="s">
        <v>36</v>
      </c>
      <c r="L1235" s="11">
        <f t="shared" si="97"/>
        <v>0.30828756584008998</v>
      </c>
      <c r="M1235" s="16">
        <f t="shared" si="98"/>
        <v>0</v>
      </c>
      <c r="N1235" s="16">
        <f t="shared" si="99"/>
        <v>0</v>
      </c>
      <c r="O1235" s="7" t="str">
        <f t="shared" si="95"/>
        <v>Jun</v>
      </c>
      <c r="P1235" t="str">
        <f t="shared" si="96"/>
        <v>2024</v>
      </c>
    </row>
    <row r="1236" spans="1:16" x14ac:dyDescent="0.3">
      <c r="A1236" t="s">
        <v>1268</v>
      </c>
      <c r="B1236" s="6">
        <v>45502</v>
      </c>
      <c r="C1236" t="s">
        <v>2257</v>
      </c>
      <c r="D1236" t="s">
        <v>2265</v>
      </c>
      <c r="E1236" t="s">
        <v>25</v>
      </c>
      <c r="F1236" t="s">
        <v>53</v>
      </c>
      <c r="G1236">
        <v>29737</v>
      </c>
      <c r="H1236">
        <v>-5478.45</v>
      </c>
      <c r="I1236">
        <v>5</v>
      </c>
      <c r="J1236" t="s">
        <v>10</v>
      </c>
      <c r="K1236" s="8" t="s">
        <v>11</v>
      </c>
      <c r="L1236" s="11">
        <f t="shared" si="97"/>
        <v>-0.18423008373406866</v>
      </c>
      <c r="M1236" s="16">
        <f t="shared" si="98"/>
        <v>0</v>
      </c>
      <c r="N1236" s="16">
        <f t="shared" si="99"/>
        <v>1</v>
      </c>
      <c r="O1236" s="7" t="str">
        <f t="shared" si="95"/>
        <v>Jul</v>
      </c>
      <c r="P1236" t="str">
        <f t="shared" si="96"/>
        <v>2024</v>
      </c>
    </row>
    <row r="1237" spans="1:16" x14ac:dyDescent="0.3">
      <c r="A1237" t="s">
        <v>1269</v>
      </c>
      <c r="B1237" s="6">
        <v>45574</v>
      </c>
      <c r="C1237" t="s">
        <v>2255</v>
      </c>
      <c r="D1237" t="s">
        <v>2263</v>
      </c>
      <c r="E1237" t="s">
        <v>14</v>
      </c>
      <c r="F1237" t="s">
        <v>15</v>
      </c>
      <c r="G1237">
        <v>12650</v>
      </c>
      <c r="H1237">
        <v>2243.8200000000002</v>
      </c>
      <c r="I1237">
        <v>3</v>
      </c>
      <c r="J1237" t="s">
        <v>35</v>
      </c>
      <c r="K1237" s="8" t="s">
        <v>27</v>
      </c>
      <c r="L1237" s="11">
        <f t="shared" si="97"/>
        <v>0.17737707509881423</v>
      </c>
      <c r="M1237" s="16">
        <f t="shared" si="98"/>
        <v>12650</v>
      </c>
      <c r="N1237" s="16">
        <f t="shared" si="99"/>
        <v>0</v>
      </c>
      <c r="O1237" s="7" t="str">
        <f t="shared" si="95"/>
        <v>Oct</v>
      </c>
      <c r="P1237" t="str">
        <f t="shared" si="96"/>
        <v>2024</v>
      </c>
    </row>
    <row r="1238" spans="1:16" x14ac:dyDescent="0.3">
      <c r="A1238" t="s">
        <v>1270</v>
      </c>
      <c r="B1238" s="6">
        <v>45513</v>
      </c>
      <c r="C1238" t="s">
        <v>2259</v>
      </c>
      <c r="D1238" t="s">
        <v>2267</v>
      </c>
      <c r="E1238" t="s">
        <v>14</v>
      </c>
      <c r="F1238" t="s">
        <v>38</v>
      </c>
      <c r="G1238">
        <v>40858</v>
      </c>
      <c r="H1238">
        <v>1107.97</v>
      </c>
      <c r="I1238">
        <v>7</v>
      </c>
      <c r="J1238" t="s">
        <v>16</v>
      </c>
      <c r="K1238" s="8" t="s">
        <v>11</v>
      </c>
      <c r="L1238" s="11">
        <f t="shared" si="97"/>
        <v>2.7117577952910081E-2</v>
      </c>
      <c r="M1238" s="16">
        <f t="shared" si="98"/>
        <v>40858</v>
      </c>
      <c r="N1238" s="16">
        <f t="shared" si="99"/>
        <v>0</v>
      </c>
      <c r="O1238" s="7" t="str">
        <f t="shared" si="95"/>
        <v>Aug</v>
      </c>
      <c r="P1238" t="str">
        <f t="shared" si="96"/>
        <v>2024</v>
      </c>
    </row>
    <row r="1239" spans="1:16" x14ac:dyDescent="0.3">
      <c r="A1239" t="s">
        <v>1271</v>
      </c>
      <c r="B1239" s="6">
        <v>45344</v>
      </c>
      <c r="C1239" t="s">
        <v>2259</v>
      </c>
      <c r="D1239" t="s">
        <v>2266</v>
      </c>
      <c r="E1239" t="s">
        <v>25</v>
      </c>
      <c r="F1239" t="s">
        <v>26</v>
      </c>
      <c r="G1239">
        <v>8333</v>
      </c>
      <c r="H1239">
        <v>936.82</v>
      </c>
      <c r="I1239">
        <v>2</v>
      </c>
      <c r="J1239" t="s">
        <v>35</v>
      </c>
      <c r="K1239" s="8" t="s">
        <v>36</v>
      </c>
      <c r="L1239" s="11">
        <f t="shared" si="97"/>
        <v>0.11242289691587665</v>
      </c>
      <c r="M1239" s="16">
        <f t="shared" si="98"/>
        <v>0</v>
      </c>
      <c r="N1239" s="16">
        <f t="shared" si="99"/>
        <v>0</v>
      </c>
      <c r="O1239" s="7" t="str">
        <f t="shared" si="95"/>
        <v>Feb</v>
      </c>
      <c r="P1239" t="str">
        <f t="shared" si="96"/>
        <v>2024</v>
      </c>
    </row>
    <row r="1240" spans="1:16" x14ac:dyDescent="0.3">
      <c r="A1240" t="s">
        <v>1272</v>
      </c>
      <c r="B1240" s="6">
        <v>45519</v>
      </c>
      <c r="C1240" t="s">
        <v>2259</v>
      </c>
      <c r="D1240" t="s">
        <v>2267</v>
      </c>
      <c r="E1240" t="s">
        <v>8</v>
      </c>
      <c r="F1240" t="s">
        <v>29</v>
      </c>
      <c r="G1240">
        <v>38275</v>
      </c>
      <c r="H1240">
        <v>-3174.68</v>
      </c>
      <c r="I1240">
        <v>6</v>
      </c>
      <c r="J1240" t="s">
        <v>35</v>
      </c>
      <c r="K1240" s="8" t="s">
        <v>27</v>
      </c>
      <c r="L1240" s="11">
        <f t="shared" si="97"/>
        <v>-8.2943958197256695E-2</v>
      </c>
      <c r="M1240" s="16">
        <f t="shared" si="98"/>
        <v>0</v>
      </c>
      <c r="N1240" s="16">
        <f t="shared" si="99"/>
        <v>1</v>
      </c>
      <c r="O1240" s="7" t="str">
        <f t="shared" si="95"/>
        <v>Aug</v>
      </c>
      <c r="P1240" t="str">
        <f t="shared" si="96"/>
        <v>2024</v>
      </c>
    </row>
    <row r="1241" spans="1:16" x14ac:dyDescent="0.3">
      <c r="A1241" t="s">
        <v>1273</v>
      </c>
      <c r="B1241" s="6">
        <v>45388</v>
      </c>
      <c r="C1241" t="s">
        <v>2256</v>
      </c>
      <c r="D1241" t="s">
        <v>2269</v>
      </c>
      <c r="E1241" t="s">
        <v>25</v>
      </c>
      <c r="F1241" t="s">
        <v>26</v>
      </c>
      <c r="G1241">
        <v>43792</v>
      </c>
      <c r="H1241">
        <v>-1916.93</v>
      </c>
      <c r="I1241">
        <v>5</v>
      </c>
      <c r="J1241" t="s">
        <v>16</v>
      </c>
      <c r="K1241" s="8" t="s">
        <v>11</v>
      </c>
      <c r="L1241" s="11">
        <f t="shared" si="97"/>
        <v>-4.3773520277676288E-2</v>
      </c>
      <c r="M1241" s="16">
        <f t="shared" si="98"/>
        <v>0</v>
      </c>
      <c r="N1241" s="16">
        <f t="shared" si="99"/>
        <v>1</v>
      </c>
      <c r="O1241" s="7" t="str">
        <f t="shared" si="95"/>
        <v>Apr</v>
      </c>
      <c r="P1241" t="str">
        <f t="shared" si="96"/>
        <v>2024</v>
      </c>
    </row>
    <row r="1242" spans="1:16" x14ac:dyDescent="0.3">
      <c r="A1242" t="s">
        <v>1274</v>
      </c>
      <c r="B1242" s="6">
        <v>45413</v>
      </c>
      <c r="C1242" t="s">
        <v>2258</v>
      </c>
      <c r="D1242" t="s">
        <v>2271</v>
      </c>
      <c r="E1242" t="s">
        <v>25</v>
      </c>
      <c r="F1242" t="s">
        <v>53</v>
      </c>
      <c r="G1242">
        <v>32051</v>
      </c>
      <c r="H1242">
        <v>6955.42</v>
      </c>
      <c r="I1242">
        <v>2</v>
      </c>
      <c r="J1242" t="s">
        <v>10</v>
      </c>
      <c r="K1242" s="8" t="s">
        <v>36</v>
      </c>
      <c r="L1242" s="11">
        <f t="shared" si="97"/>
        <v>0.21701101369692052</v>
      </c>
      <c r="M1242" s="16">
        <f t="shared" si="98"/>
        <v>0</v>
      </c>
      <c r="N1242" s="16">
        <f t="shared" si="99"/>
        <v>0</v>
      </c>
      <c r="O1242" s="7" t="str">
        <f t="shared" si="95"/>
        <v>May</v>
      </c>
      <c r="P1242" t="str">
        <f t="shared" si="96"/>
        <v>2024</v>
      </c>
    </row>
    <row r="1243" spans="1:16" x14ac:dyDescent="0.3">
      <c r="A1243" t="s">
        <v>1275</v>
      </c>
      <c r="B1243" s="6">
        <v>45264</v>
      </c>
      <c r="C1243" t="s">
        <v>2255</v>
      </c>
      <c r="D1243" t="s">
        <v>2263</v>
      </c>
      <c r="E1243" t="s">
        <v>25</v>
      </c>
      <c r="F1243" t="s">
        <v>53</v>
      </c>
      <c r="G1243">
        <v>30266</v>
      </c>
      <c r="H1243">
        <v>395.9</v>
      </c>
      <c r="I1243">
        <v>9</v>
      </c>
      <c r="J1243" t="s">
        <v>10</v>
      </c>
      <c r="K1243" s="8" t="s">
        <v>27</v>
      </c>
      <c r="L1243" s="11">
        <f t="shared" si="97"/>
        <v>1.3080684596577016E-2</v>
      </c>
      <c r="M1243" s="16">
        <f t="shared" si="98"/>
        <v>0</v>
      </c>
      <c r="N1243" s="16">
        <f t="shared" si="99"/>
        <v>0</v>
      </c>
      <c r="O1243" s="7" t="str">
        <f t="shared" si="95"/>
        <v>Dec</v>
      </c>
      <c r="P1243" t="str">
        <f t="shared" si="96"/>
        <v>2023</v>
      </c>
    </row>
    <row r="1244" spans="1:16" x14ac:dyDescent="0.3">
      <c r="A1244" t="s">
        <v>1276</v>
      </c>
      <c r="B1244" s="6">
        <v>45064</v>
      </c>
      <c r="C1244" t="s">
        <v>2258</v>
      </c>
      <c r="D1244" t="s">
        <v>2271</v>
      </c>
      <c r="E1244" t="s">
        <v>25</v>
      </c>
      <c r="F1244" t="s">
        <v>26</v>
      </c>
      <c r="G1244">
        <v>4426</v>
      </c>
      <c r="H1244">
        <v>558.28</v>
      </c>
      <c r="I1244">
        <v>9</v>
      </c>
      <c r="J1244" t="s">
        <v>16</v>
      </c>
      <c r="K1244" s="8" t="s">
        <v>27</v>
      </c>
      <c r="L1244" s="11">
        <f t="shared" si="97"/>
        <v>0.12613646633529146</v>
      </c>
      <c r="M1244" s="16">
        <f t="shared" si="98"/>
        <v>0</v>
      </c>
      <c r="N1244" s="16">
        <f t="shared" si="99"/>
        <v>0</v>
      </c>
      <c r="O1244" s="7" t="str">
        <f t="shared" si="95"/>
        <v>May</v>
      </c>
      <c r="P1244" t="str">
        <f t="shared" si="96"/>
        <v>2023</v>
      </c>
    </row>
    <row r="1245" spans="1:16" x14ac:dyDescent="0.3">
      <c r="A1245" t="s">
        <v>1277</v>
      </c>
      <c r="B1245" s="6">
        <v>45241</v>
      </c>
      <c r="C1245" t="s">
        <v>2258</v>
      </c>
      <c r="D1245" t="s">
        <v>2271</v>
      </c>
      <c r="E1245" t="s">
        <v>8</v>
      </c>
      <c r="F1245" t="s">
        <v>9</v>
      </c>
      <c r="G1245">
        <v>2057</v>
      </c>
      <c r="H1245">
        <v>589.66</v>
      </c>
      <c r="I1245">
        <v>2</v>
      </c>
      <c r="J1245" t="s">
        <v>10</v>
      </c>
      <c r="K1245" s="8" t="s">
        <v>36</v>
      </c>
      <c r="L1245" s="11">
        <f t="shared" si="97"/>
        <v>0.286660184735051</v>
      </c>
      <c r="M1245" s="16">
        <f t="shared" si="98"/>
        <v>0</v>
      </c>
      <c r="N1245" s="16">
        <f t="shared" si="99"/>
        <v>0</v>
      </c>
      <c r="O1245" s="7" t="str">
        <f t="shared" si="95"/>
        <v>Nov</v>
      </c>
      <c r="P1245" t="str">
        <f t="shared" si="96"/>
        <v>2023</v>
      </c>
    </row>
    <row r="1246" spans="1:16" x14ac:dyDescent="0.3">
      <c r="A1246" t="s">
        <v>1278</v>
      </c>
      <c r="B1246" s="6">
        <v>45616</v>
      </c>
      <c r="C1246" t="s">
        <v>2259</v>
      </c>
      <c r="D1246" t="s">
        <v>2267</v>
      </c>
      <c r="E1246" t="s">
        <v>8</v>
      </c>
      <c r="F1246" t="s">
        <v>9</v>
      </c>
      <c r="G1246">
        <v>8829</v>
      </c>
      <c r="H1246">
        <v>-109.26</v>
      </c>
      <c r="I1246">
        <v>2</v>
      </c>
      <c r="J1246" t="s">
        <v>10</v>
      </c>
      <c r="K1246" s="8" t="s">
        <v>36</v>
      </c>
      <c r="L1246" s="11">
        <f t="shared" si="97"/>
        <v>-1.2375127420998982E-2</v>
      </c>
      <c r="M1246" s="16">
        <f t="shared" si="98"/>
        <v>0</v>
      </c>
      <c r="N1246" s="16">
        <f t="shared" si="99"/>
        <v>1</v>
      </c>
      <c r="O1246" s="7" t="str">
        <f t="shared" si="95"/>
        <v>Nov</v>
      </c>
      <c r="P1246" t="str">
        <f t="shared" si="96"/>
        <v>2024</v>
      </c>
    </row>
    <row r="1247" spans="1:16" x14ac:dyDescent="0.3">
      <c r="A1247" t="s">
        <v>1279</v>
      </c>
      <c r="B1247" s="6">
        <v>45431</v>
      </c>
      <c r="C1247" t="s">
        <v>2258</v>
      </c>
      <c r="D1247" t="s">
        <v>2270</v>
      </c>
      <c r="E1247" t="s">
        <v>14</v>
      </c>
      <c r="F1247" t="s">
        <v>51</v>
      </c>
      <c r="G1247">
        <v>45680</v>
      </c>
      <c r="H1247">
        <v>-6127.74</v>
      </c>
      <c r="I1247">
        <v>1</v>
      </c>
      <c r="J1247" t="s">
        <v>35</v>
      </c>
      <c r="K1247" s="8" t="s">
        <v>36</v>
      </c>
      <c r="L1247" s="11">
        <f t="shared" si="97"/>
        <v>-0.13414492119089316</v>
      </c>
      <c r="M1247" s="16">
        <f t="shared" si="98"/>
        <v>45680</v>
      </c>
      <c r="N1247" s="16">
        <f t="shared" si="99"/>
        <v>1</v>
      </c>
      <c r="O1247" s="7" t="str">
        <f t="shared" si="95"/>
        <v>May</v>
      </c>
      <c r="P1247" t="str">
        <f t="shared" si="96"/>
        <v>2024</v>
      </c>
    </row>
    <row r="1248" spans="1:16" x14ac:dyDescent="0.3">
      <c r="A1248" t="s">
        <v>1280</v>
      </c>
      <c r="B1248" s="6">
        <v>45332</v>
      </c>
      <c r="C1248" t="s">
        <v>2258</v>
      </c>
      <c r="D1248" t="s">
        <v>2271</v>
      </c>
      <c r="E1248" t="s">
        <v>25</v>
      </c>
      <c r="F1248" t="s">
        <v>46</v>
      </c>
      <c r="G1248">
        <v>28577</v>
      </c>
      <c r="H1248">
        <v>-1102.3900000000001</v>
      </c>
      <c r="I1248">
        <v>7</v>
      </c>
      <c r="J1248" t="s">
        <v>10</v>
      </c>
      <c r="K1248" s="8" t="s">
        <v>11</v>
      </c>
      <c r="L1248" s="11">
        <f t="shared" si="97"/>
        <v>-3.8576127655107255E-2</v>
      </c>
      <c r="M1248" s="16">
        <f t="shared" si="98"/>
        <v>0</v>
      </c>
      <c r="N1248" s="16">
        <f t="shared" si="99"/>
        <v>1</v>
      </c>
      <c r="O1248" s="7" t="str">
        <f t="shared" si="95"/>
        <v>Feb</v>
      </c>
      <c r="P1248" t="str">
        <f t="shared" si="96"/>
        <v>2024</v>
      </c>
    </row>
    <row r="1249" spans="1:16" x14ac:dyDescent="0.3">
      <c r="A1249" t="s">
        <v>1281</v>
      </c>
      <c r="B1249" s="6">
        <v>45322</v>
      </c>
      <c r="C1249" t="s">
        <v>2256</v>
      </c>
      <c r="D1249" t="s">
        <v>2269</v>
      </c>
      <c r="E1249" t="s">
        <v>19</v>
      </c>
      <c r="F1249" t="s">
        <v>22</v>
      </c>
      <c r="G1249">
        <v>44025</v>
      </c>
      <c r="H1249">
        <v>14808.58</v>
      </c>
      <c r="I1249">
        <v>3</v>
      </c>
      <c r="J1249" t="s">
        <v>16</v>
      </c>
      <c r="K1249" s="8" t="s">
        <v>36</v>
      </c>
      <c r="L1249" s="11">
        <f t="shared" si="97"/>
        <v>0.33636751845542306</v>
      </c>
      <c r="M1249" s="16">
        <f t="shared" si="98"/>
        <v>0</v>
      </c>
      <c r="N1249" s="16">
        <f t="shared" si="99"/>
        <v>0</v>
      </c>
      <c r="O1249" s="7" t="str">
        <f t="shared" si="95"/>
        <v>Jan</v>
      </c>
      <c r="P1249" t="str">
        <f t="shared" si="96"/>
        <v>2024</v>
      </c>
    </row>
    <row r="1250" spans="1:16" x14ac:dyDescent="0.3">
      <c r="A1250" t="s">
        <v>1282</v>
      </c>
      <c r="B1250" s="6">
        <v>45315</v>
      </c>
      <c r="C1250" t="s">
        <v>2258</v>
      </c>
      <c r="D1250" t="s">
        <v>2270</v>
      </c>
      <c r="E1250" t="s">
        <v>14</v>
      </c>
      <c r="F1250" t="s">
        <v>15</v>
      </c>
      <c r="G1250">
        <v>36343</v>
      </c>
      <c r="H1250">
        <v>11278.59</v>
      </c>
      <c r="I1250">
        <v>6</v>
      </c>
      <c r="J1250" t="s">
        <v>10</v>
      </c>
      <c r="K1250" s="8" t="s">
        <v>17</v>
      </c>
      <c r="L1250" s="11">
        <f t="shared" si="97"/>
        <v>0.3103373414412679</v>
      </c>
      <c r="M1250" s="16">
        <f t="shared" si="98"/>
        <v>36343</v>
      </c>
      <c r="N1250" s="16">
        <f t="shared" si="99"/>
        <v>0</v>
      </c>
      <c r="O1250" s="7" t="str">
        <f t="shared" si="95"/>
        <v>Jan</v>
      </c>
      <c r="P1250" t="str">
        <f t="shared" si="96"/>
        <v>2024</v>
      </c>
    </row>
    <row r="1251" spans="1:16" x14ac:dyDescent="0.3">
      <c r="A1251" t="s">
        <v>1283</v>
      </c>
      <c r="B1251" s="6">
        <v>45399</v>
      </c>
      <c r="C1251" t="s">
        <v>2257</v>
      </c>
      <c r="D1251" t="s">
        <v>2264</v>
      </c>
      <c r="E1251" t="s">
        <v>25</v>
      </c>
      <c r="F1251" t="s">
        <v>46</v>
      </c>
      <c r="G1251">
        <v>38519</v>
      </c>
      <c r="H1251">
        <v>11978.61</v>
      </c>
      <c r="I1251">
        <v>1</v>
      </c>
      <c r="J1251" t="s">
        <v>16</v>
      </c>
      <c r="K1251" s="8" t="s">
        <v>27</v>
      </c>
      <c r="L1251" s="11">
        <f t="shared" si="97"/>
        <v>0.31097925699005685</v>
      </c>
      <c r="M1251" s="16">
        <f t="shared" si="98"/>
        <v>0</v>
      </c>
      <c r="N1251" s="16">
        <f t="shared" si="99"/>
        <v>0</v>
      </c>
      <c r="O1251" s="7" t="str">
        <f t="shared" si="95"/>
        <v>Apr</v>
      </c>
      <c r="P1251" t="str">
        <f t="shared" si="96"/>
        <v>2024</v>
      </c>
    </row>
    <row r="1252" spans="1:16" x14ac:dyDescent="0.3">
      <c r="A1252" t="s">
        <v>1284</v>
      </c>
      <c r="B1252" s="6">
        <v>44995</v>
      </c>
      <c r="C1252" t="s">
        <v>2257</v>
      </c>
      <c r="D1252" t="s">
        <v>2265</v>
      </c>
      <c r="E1252" t="s">
        <v>14</v>
      </c>
      <c r="F1252" t="s">
        <v>51</v>
      </c>
      <c r="G1252">
        <v>44647</v>
      </c>
      <c r="H1252">
        <v>14475.82</v>
      </c>
      <c r="I1252">
        <v>10</v>
      </c>
      <c r="J1252" t="s">
        <v>10</v>
      </c>
      <c r="K1252" s="8" t="s">
        <v>17</v>
      </c>
      <c r="L1252" s="11">
        <f t="shared" si="97"/>
        <v>0.32422827961565165</v>
      </c>
      <c r="M1252" s="16">
        <f t="shared" si="98"/>
        <v>44647</v>
      </c>
      <c r="N1252" s="16">
        <f t="shared" si="99"/>
        <v>0</v>
      </c>
      <c r="O1252" s="7" t="str">
        <f t="shared" si="95"/>
        <v>Mar</v>
      </c>
      <c r="P1252" t="str">
        <f t="shared" si="96"/>
        <v>2023</v>
      </c>
    </row>
    <row r="1253" spans="1:16" x14ac:dyDescent="0.3">
      <c r="A1253" t="s">
        <v>1285</v>
      </c>
      <c r="B1253" s="6">
        <v>45408</v>
      </c>
      <c r="C1253" t="s">
        <v>2255</v>
      </c>
      <c r="D1253" t="s">
        <v>2263</v>
      </c>
      <c r="E1253" t="s">
        <v>8</v>
      </c>
      <c r="F1253" t="s">
        <v>29</v>
      </c>
      <c r="G1253">
        <v>28605</v>
      </c>
      <c r="H1253">
        <v>7044.44</v>
      </c>
      <c r="I1253">
        <v>1</v>
      </c>
      <c r="J1253" t="s">
        <v>35</v>
      </c>
      <c r="K1253" s="8" t="s">
        <v>27</v>
      </c>
      <c r="L1253" s="11">
        <f t="shared" si="97"/>
        <v>0.24626603740604788</v>
      </c>
      <c r="M1253" s="16">
        <f t="shared" si="98"/>
        <v>0</v>
      </c>
      <c r="N1253" s="16">
        <f t="shared" si="99"/>
        <v>0</v>
      </c>
      <c r="O1253" s="7" t="str">
        <f t="shared" si="95"/>
        <v>Apr</v>
      </c>
      <c r="P1253" t="str">
        <f t="shared" si="96"/>
        <v>2024</v>
      </c>
    </row>
    <row r="1254" spans="1:16" x14ac:dyDescent="0.3">
      <c r="A1254" t="s">
        <v>1286</v>
      </c>
      <c r="B1254" s="6">
        <v>45133</v>
      </c>
      <c r="C1254" t="s">
        <v>2257</v>
      </c>
      <c r="D1254" t="s">
        <v>2265</v>
      </c>
      <c r="E1254" t="s">
        <v>19</v>
      </c>
      <c r="F1254" t="s">
        <v>22</v>
      </c>
      <c r="G1254">
        <v>36492</v>
      </c>
      <c r="H1254">
        <v>2299.91</v>
      </c>
      <c r="I1254">
        <v>9</v>
      </c>
      <c r="J1254" t="s">
        <v>35</v>
      </c>
      <c r="K1254" s="8" t="s">
        <v>11</v>
      </c>
      <c r="L1254" s="11">
        <f t="shared" si="97"/>
        <v>6.3025046585552996E-2</v>
      </c>
      <c r="M1254" s="16">
        <f t="shared" si="98"/>
        <v>0</v>
      </c>
      <c r="N1254" s="16">
        <f t="shared" si="99"/>
        <v>0</v>
      </c>
      <c r="O1254" s="7" t="str">
        <f t="shared" si="95"/>
        <v>Jul</v>
      </c>
      <c r="P1254" t="str">
        <f t="shared" si="96"/>
        <v>2023</v>
      </c>
    </row>
    <row r="1255" spans="1:16" x14ac:dyDescent="0.3">
      <c r="A1255" t="s">
        <v>1287</v>
      </c>
      <c r="B1255" s="6">
        <v>45260</v>
      </c>
      <c r="C1255" t="s">
        <v>2256</v>
      </c>
      <c r="D1255" t="s">
        <v>2268</v>
      </c>
      <c r="E1255" t="s">
        <v>14</v>
      </c>
      <c r="F1255" t="s">
        <v>38</v>
      </c>
      <c r="G1255">
        <v>39104</v>
      </c>
      <c r="H1255">
        <v>6402.67</v>
      </c>
      <c r="I1255">
        <v>5</v>
      </c>
      <c r="J1255" t="s">
        <v>16</v>
      </c>
      <c r="K1255" s="8" t="s">
        <v>11</v>
      </c>
      <c r="L1255" s="11">
        <f t="shared" si="97"/>
        <v>0.16373440057283142</v>
      </c>
      <c r="M1255" s="16">
        <f t="shared" si="98"/>
        <v>39104</v>
      </c>
      <c r="N1255" s="16">
        <f t="shared" si="99"/>
        <v>0</v>
      </c>
      <c r="O1255" s="7" t="str">
        <f t="shared" si="95"/>
        <v>Nov</v>
      </c>
      <c r="P1255" t="str">
        <f t="shared" si="96"/>
        <v>2023</v>
      </c>
    </row>
    <row r="1256" spans="1:16" x14ac:dyDescent="0.3">
      <c r="A1256" t="s">
        <v>1288</v>
      </c>
      <c r="B1256" s="6">
        <v>45272</v>
      </c>
      <c r="C1256" t="s">
        <v>2257</v>
      </c>
      <c r="D1256" t="s">
        <v>2265</v>
      </c>
      <c r="E1256" t="s">
        <v>25</v>
      </c>
      <c r="F1256" t="s">
        <v>46</v>
      </c>
      <c r="G1256">
        <v>14474</v>
      </c>
      <c r="H1256">
        <v>1700.89</v>
      </c>
      <c r="I1256">
        <v>4</v>
      </c>
      <c r="J1256" t="s">
        <v>10</v>
      </c>
      <c r="K1256" s="8" t="s">
        <v>11</v>
      </c>
      <c r="L1256" s="11">
        <f t="shared" si="97"/>
        <v>0.11751347243332873</v>
      </c>
      <c r="M1256" s="16">
        <f t="shared" si="98"/>
        <v>0</v>
      </c>
      <c r="N1256" s="16">
        <f t="shared" si="99"/>
        <v>0</v>
      </c>
      <c r="O1256" s="7" t="str">
        <f t="shared" si="95"/>
        <v>Dec</v>
      </c>
      <c r="P1256" t="str">
        <f t="shared" si="96"/>
        <v>2023</v>
      </c>
    </row>
    <row r="1257" spans="1:16" x14ac:dyDescent="0.3">
      <c r="A1257" t="s">
        <v>1289</v>
      </c>
      <c r="B1257" s="6">
        <v>45058</v>
      </c>
      <c r="C1257" t="s">
        <v>2257</v>
      </c>
      <c r="D1257" t="s">
        <v>2264</v>
      </c>
      <c r="E1257" t="s">
        <v>25</v>
      </c>
      <c r="F1257" t="s">
        <v>53</v>
      </c>
      <c r="G1257">
        <v>31627</v>
      </c>
      <c r="H1257">
        <v>-2521.09</v>
      </c>
      <c r="I1257">
        <v>3</v>
      </c>
      <c r="J1257" t="s">
        <v>16</v>
      </c>
      <c r="K1257" s="8" t="s">
        <v>11</v>
      </c>
      <c r="L1257" s="11">
        <f t="shared" si="97"/>
        <v>-7.9713219717330128E-2</v>
      </c>
      <c r="M1257" s="16">
        <f t="shared" si="98"/>
        <v>0</v>
      </c>
      <c r="N1257" s="16">
        <f t="shared" si="99"/>
        <v>1</v>
      </c>
      <c r="O1257" s="7" t="str">
        <f t="shared" si="95"/>
        <v>May</v>
      </c>
      <c r="P1257" t="str">
        <f t="shared" si="96"/>
        <v>2023</v>
      </c>
    </row>
    <row r="1258" spans="1:16" x14ac:dyDescent="0.3">
      <c r="A1258" t="s">
        <v>1290</v>
      </c>
      <c r="B1258" s="6">
        <v>45025</v>
      </c>
      <c r="C1258" t="s">
        <v>2258</v>
      </c>
      <c r="D1258" t="s">
        <v>2271</v>
      </c>
      <c r="E1258" t="s">
        <v>14</v>
      </c>
      <c r="F1258" t="s">
        <v>15</v>
      </c>
      <c r="G1258">
        <v>11912</v>
      </c>
      <c r="H1258">
        <v>4065.71</v>
      </c>
      <c r="I1258">
        <v>8</v>
      </c>
      <c r="J1258" t="s">
        <v>10</v>
      </c>
      <c r="K1258" s="8" t="s">
        <v>36</v>
      </c>
      <c r="L1258" s="11">
        <f t="shared" si="97"/>
        <v>0.34131212222968438</v>
      </c>
      <c r="M1258" s="16">
        <f t="shared" si="98"/>
        <v>11912</v>
      </c>
      <c r="N1258" s="16">
        <f t="shared" si="99"/>
        <v>0</v>
      </c>
      <c r="O1258" s="7" t="str">
        <f t="shared" si="95"/>
        <v>Apr</v>
      </c>
      <c r="P1258" t="str">
        <f t="shared" si="96"/>
        <v>2023</v>
      </c>
    </row>
    <row r="1259" spans="1:16" x14ac:dyDescent="0.3">
      <c r="A1259" t="s">
        <v>1291</v>
      </c>
      <c r="B1259" s="6">
        <v>45133</v>
      </c>
      <c r="C1259" t="s">
        <v>2258</v>
      </c>
      <c r="D1259" t="s">
        <v>2270</v>
      </c>
      <c r="E1259" t="s">
        <v>8</v>
      </c>
      <c r="F1259" t="s">
        <v>31</v>
      </c>
      <c r="G1259">
        <v>33454</v>
      </c>
      <c r="H1259">
        <v>-4573.3100000000004</v>
      </c>
      <c r="I1259">
        <v>2</v>
      </c>
      <c r="J1259" t="s">
        <v>16</v>
      </c>
      <c r="K1259" s="8" t="s">
        <v>11</v>
      </c>
      <c r="L1259" s="11">
        <f t="shared" si="97"/>
        <v>-0.13670442996353202</v>
      </c>
      <c r="M1259" s="16">
        <f t="shared" si="98"/>
        <v>0</v>
      </c>
      <c r="N1259" s="16">
        <f t="shared" si="99"/>
        <v>1</v>
      </c>
      <c r="O1259" s="7" t="str">
        <f t="shared" si="95"/>
        <v>Jul</v>
      </c>
      <c r="P1259" t="str">
        <f t="shared" si="96"/>
        <v>2023</v>
      </c>
    </row>
    <row r="1260" spans="1:16" x14ac:dyDescent="0.3">
      <c r="A1260" t="s">
        <v>1292</v>
      </c>
      <c r="B1260" s="6">
        <v>45251</v>
      </c>
      <c r="C1260" t="s">
        <v>2256</v>
      </c>
      <c r="D1260" t="s">
        <v>2268</v>
      </c>
      <c r="E1260" t="s">
        <v>14</v>
      </c>
      <c r="F1260" t="s">
        <v>51</v>
      </c>
      <c r="G1260">
        <v>18518</v>
      </c>
      <c r="H1260">
        <v>875.78</v>
      </c>
      <c r="I1260">
        <v>6</v>
      </c>
      <c r="J1260" t="s">
        <v>16</v>
      </c>
      <c r="K1260" s="8" t="s">
        <v>11</v>
      </c>
      <c r="L1260" s="11">
        <f t="shared" si="97"/>
        <v>4.7293444216438059E-2</v>
      </c>
      <c r="M1260" s="16">
        <f t="shared" si="98"/>
        <v>18518</v>
      </c>
      <c r="N1260" s="16">
        <f t="shared" si="99"/>
        <v>0</v>
      </c>
      <c r="O1260" s="7" t="str">
        <f t="shared" si="95"/>
        <v>Nov</v>
      </c>
      <c r="P1260" t="str">
        <f t="shared" si="96"/>
        <v>2023</v>
      </c>
    </row>
    <row r="1261" spans="1:16" x14ac:dyDescent="0.3">
      <c r="A1261" t="s">
        <v>1293</v>
      </c>
      <c r="B1261" s="6">
        <v>44977</v>
      </c>
      <c r="C1261" t="s">
        <v>2256</v>
      </c>
      <c r="D1261" t="s">
        <v>2268</v>
      </c>
      <c r="E1261" t="s">
        <v>19</v>
      </c>
      <c r="F1261" t="s">
        <v>34</v>
      </c>
      <c r="G1261">
        <v>19510</v>
      </c>
      <c r="H1261">
        <v>2684.55</v>
      </c>
      <c r="I1261">
        <v>10</v>
      </c>
      <c r="J1261" t="s">
        <v>35</v>
      </c>
      <c r="K1261" s="8" t="s">
        <v>27</v>
      </c>
      <c r="L1261" s="11">
        <f t="shared" si="97"/>
        <v>0.13759866735007689</v>
      </c>
      <c r="M1261" s="16">
        <f t="shared" si="98"/>
        <v>0</v>
      </c>
      <c r="N1261" s="16">
        <f t="shared" si="99"/>
        <v>0</v>
      </c>
      <c r="O1261" s="7" t="str">
        <f t="shared" si="95"/>
        <v>Feb</v>
      </c>
      <c r="P1261" t="str">
        <f t="shared" si="96"/>
        <v>2023</v>
      </c>
    </row>
    <row r="1262" spans="1:16" x14ac:dyDescent="0.3">
      <c r="A1262" t="s">
        <v>1294</v>
      </c>
      <c r="B1262" s="6">
        <v>45149</v>
      </c>
      <c r="C1262" t="s">
        <v>2255</v>
      </c>
      <c r="D1262" t="s">
        <v>2263</v>
      </c>
      <c r="E1262" t="s">
        <v>19</v>
      </c>
      <c r="F1262" t="s">
        <v>20</v>
      </c>
      <c r="G1262">
        <v>35516</v>
      </c>
      <c r="H1262">
        <v>6126.96</v>
      </c>
      <c r="I1262">
        <v>10</v>
      </c>
      <c r="J1262" t="s">
        <v>16</v>
      </c>
      <c r="K1262" s="8" t="s">
        <v>11</v>
      </c>
      <c r="L1262" s="11">
        <f t="shared" si="97"/>
        <v>0.17251267034575965</v>
      </c>
      <c r="M1262" s="16">
        <f t="shared" si="98"/>
        <v>0</v>
      </c>
      <c r="N1262" s="16">
        <f t="shared" si="99"/>
        <v>0</v>
      </c>
      <c r="O1262" s="7" t="str">
        <f t="shared" si="95"/>
        <v>Aug</v>
      </c>
      <c r="P1262" t="str">
        <f t="shared" si="96"/>
        <v>2023</v>
      </c>
    </row>
    <row r="1263" spans="1:16" x14ac:dyDescent="0.3">
      <c r="A1263" t="s">
        <v>1295</v>
      </c>
      <c r="B1263" s="6">
        <v>45189</v>
      </c>
      <c r="C1263" t="s">
        <v>2258</v>
      </c>
      <c r="D1263" t="s">
        <v>2270</v>
      </c>
      <c r="E1263" t="s">
        <v>19</v>
      </c>
      <c r="F1263" t="s">
        <v>20</v>
      </c>
      <c r="G1263">
        <v>39703</v>
      </c>
      <c r="H1263">
        <v>-6339.92</v>
      </c>
      <c r="I1263">
        <v>8</v>
      </c>
      <c r="J1263" t="s">
        <v>35</v>
      </c>
      <c r="K1263" s="8" t="s">
        <v>17</v>
      </c>
      <c r="L1263" s="11">
        <f t="shared" si="97"/>
        <v>-0.15968365110948796</v>
      </c>
      <c r="M1263" s="16">
        <f t="shared" si="98"/>
        <v>0</v>
      </c>
      <c r="N1263" s="16">
        <f t="shared" si="99"/>
        <v>1</v>
      </c>
      <c r="O1263" s="7" t="str">
        <f t="shared" si="95"/>
        <v>Sep</v>
      </c>
      <c r="P1263" t="str">
        <f t="shared" si="96"/>
        <v>2023</v>
      </c>
    </row>
    <row r="1264" spans="1:16" x14ac:dyDescent="0.3">
      <c r="A1264" t="s">
        <v>1296</v>
      </c>
      <c r="B1264" s="6">
        <v>44994</v>
      </c>
      <c r="C1264" t="s">
        <v>2257</v>
      </c>
      <c r="D1264" t="s">
        <v>2264</v>
      </c>
      <c r="E1264" t="s">
        <v>25</v>
      </c>
      <c r="F1264" t="s">
        <v>26</v>
      </c>
      <c r="G1264">
        <v>36312</v>
      </c>
      <c r="H1264">
        <v>1676.57</v>
      </c>
      <c r="I1264">
        <v>8</v>
      </c>
      <c r="J1264" t="s">
        <v>16</v>
      </c>
      <c r="K1264" s="8" t="s">
        <v>11</v>
      </c>
      <c r="L1264" s="11">
        <f t="shared" si="97"/>
        <v>4.6171238158184622E-2</v>
      </c>
      <c r="M1264" s="16">
        <f t="shared" si="98"/>
        <v>0</v>
      </c>
      <c r="N1264" s="16">
        <f t="shared" si="99"/>
        <v>0</v>
      </c>
      <c r="O1264" s="7" t="str">
        <f t="shared" si="95"/>
        <v>Mar</v>
      </c>
      <c r="P1264" t="str">
        <f t="shared" si="96"/>
        <v>2023</v>
      </c>
    </row>
    <row r="1265" spans="1:16" x14ac:dyDescent="0.3">
      <c r="A1265" t="s">
        <v>1297</v>
      </c>
      <c r="B1265" s="6">
        <v>45190</v>
      </c>
      <c r="C1265" t="s">
        <v>2255</v>
      </c>
      <c r="D1265" t="s">
        <v>2262</v>
      </c>
      <c r="E1265" t="s">
        <v>25</v>
      </c>
      <c r="F1265" t="s">
        <v>53</v>
      </c>
      <c r="G1265">
        <v>762</v>
      </c>
      <c r="H1265">
        <v>231.63</v>
      </c>
      <c r="I1265">
        <v>7</v>
      </c>
      <c r="J1265" t="s">
        <v>10</v>
      </c>
      <c r="K1265" s="8" t="s">
        <v>11</v>
      </c>
      <c r="L1265" s="11">
        <f t="shared" si="97"/>
        <v>0.30397637795275589</v>
      </c>
      <c r="M1265" s="16">
        <f t="shared" si="98"/>
        <v>0</v>
      </c>
      <c r="N1265" s="16">
        <f t="shared" si="99"/>
        <v>0</v>
      </c>
      <c r="O1265" s="7" t="str">
        <f t="shared" si="95"/>
        <v>Sep</v>
      </c>
      <c r="P1265" t="str">
        <f t="shared" si="96"/>
        <v>2023</v>
      </c>
    </row>
    <row r="1266" spans="1:16" x14ac:dyDescent="0.3">
      <c r="A1266" t="s">
        <v>1298</v>
      </c>
      <c r="B1266" s="6">
        <v>44992</v>
      </c>
      <c r="C1266" t="s">
        <v>2259</v>
      </c>
      <c r="D1266" t="s">
        <v>2267</v>
      </c>
      <c r="E1266" t="s">
        <v>14</v>
      </c>
      <c r="F1266" t="s">
        <v>15</v>
      </c>
      <c r="G1266">
        <v>44025</v>
      </c>
      <c r="H1266">
        <v>8297.7199999999993</v>
      </c>
      <c r="I1266">
        <v>1</v>
      </c>
      <c r="J1266" t="s">
        <v>10</v>
      </c>
      <c r="K1266" s="8" t="s">
        <v>11</v>
      </c>
      <c r="L1266" s="11">
        <f t="shared" si="97"/>
        <v>0.18847745599091423</v>
      </c>
      <c r="M1266" s="16">
        <f t="shared" si="98"/>
        <v>44025</v>
      </c>
      <c r="N1266" s="16">
        <f t="shared" si="99"/>
        <v>0</v>
      </c>
      <c r="O1266" s="7" t="str">
        <f t="shared" si="95"/>
        <v>Mar</v>
      </c>
      <c r="P1266" t="str">
        <f t="shared" si="96"/>
        <v>2023</v>
      </c>
    </row>
    <row r="1267" spans="1:16" x14ac:dyDescent="0.3">
      <c r="A1267" t="s">
        <v>1299</v>
      </c>
      <c r="B1267" s="6">
        <v>45512</v>
      </c>
      <c r="C1267" t="s">
        <v>2258</v>
      </c>
      <c r="D1267" t="s">
        <v>2270</v>
      </c>
      <c r="E1267" t="s">
        <v>14</v>
      </c>
      <c r="F1267" t="s">
        <v>38</v>
      </c>
      <c r="G1267">
        <v>5900</v>
      </c>
      <c r="H1267">
        <v>1563.7</v>
      </c>
      <c r="I1267">
        <v>3</v>
      </c>
      <c r="J1267" t="s">
        <v>10</v>
      </c>
      <c r="K1267" s="8" t="s">
        <v>17</v>
      </c>
      <c r="L1267" s="11">
        <f t="shared" si="97"/>
        <v>0.26503389830508478</v>
      </c>
      <c r="M1267" s="16">
        <f t="shared" si="98"/>
        <v>5900</v>
      </c>
      <c r="N1267" s="16">
        <f t="shared" si="99"/>
        <v>0</v>
      </c>
      <c r="O1267" s="7" t="str">
        <f t="shared" si="95"/>
        <v>Aug</v>
      </c>
      <c r="P1267" t="str">
        <f t="shared" si="96"/>
        <v>2024</v>
      </c>
    </row>
    <row r="1268" spans="1:16" x14ac:dyDescent="0.3">
      <c r="A1268" t="s">
        <v>1300</v>
      </c>
      <c r="B1268" s="6">
        <v>45045</v>
      </c>
      <c r="C1268" t="s">
        <v>2258</v>
      </c>
      <c r="D1268" t="s">
        <v>2271</v>
      </c>
      <c r="E1268" t="s">
        <v>14</v>
      </c>
      <c r="F1268" t="s">
        <v>15</v>
      </c>
      <c r="G1268">
        <v>20455</v>
      </c>
      <c r="H1268">
        <v>-1990.79</v>
      </c>
      <c r="I1268">
        <v>3</v>
      </c>
      <c r="J1268" t="s">
        <v>16</v>
      </c>
      <c r="K1268" s="8" t="s">
        <v>36</v>
      </c>
      <c r="L1268" s="11">
        <f t="shared" si="97"/>
        <v>-9.7325348325592767E-2</v>
      </c>
      <c r="M1268" s="16">
        <f t="shared" si="98"/>
        <v>20455</v>
      </c>
      <c r="N1268" s="16">
        <f t="shared" si="99"/>
        <v>1</v>
      </c>
      <c r="O1268" s="7" t="str">
        <f t="shared" si="95"/>
        <v>Apr</v>
      </c>
      <c r="P1268" t="str">
        <f t="shared" si="96"/>
        <v>2023</v>
      </c>
    </row>
    <row r="1269" spans="1:16" x14ac:dyDescent="0.3">
      <c r="A1269" t="s">
        <v>1301</v>
      </c>
      <c r="B1269" s="6">
        <v>45409</v>
      </c>
      <c r="C1269" t="s">
        <v>2257</v>
      </c>
      <c r="D1269" t="s">
        <v>2265</v>
      </c>
      <c r="E1269" t="s">
        <v>8</v>
      </c>
      <c r="F1269" t="s">
        <v>9</v>
      </c>
      <c r="G1269">
        <v>15350</v>
      </c>
      <c r="H1269">
        <v>4167.29</v>
      </c>
      <c r="I1269">
        <v>7</v>
      </c>
      <c r="J1269" t="s">
        <v>35</v>
      </c>
      <c r="K1269" s="8" t="s">
        <v>36</v>
      </c>
      <c r="L1269" s="11">
        <f t="shared" si="97"/>
        <v>0.27148469055374591</v>
      </c>
      <c r="M1269" s="16">
        <f t="shared" si="98"/>
        <v>0</v>
      </c>
      <c r="N1269" s="16">
        <f t="shared" si="99"/>
        <v>0</v>
      </c>
      <c r="O1269" s="7" t="str">
        <f t="shared" si="95"/>
        <v>Apr</v>
      </c>
      <c r="P1269" t="str">
        <f t="shared" si="96"/>
        <v>2024</v>
      </c>
    </row>
    <row r="1270" spans="1:16" x14ac:dyDescent="0.3">
      <c r="A1270" t="s">
        <v>1302</v>
      </c>
      <c r="B1270" s="6">
        <v>45424</v>
      </c>
      <c r="C1270" t="s">
        <v>2255</v>
      </c>
      <c r="D1270" t="s">
        <v>2263</v>
      </c>
      <c r="E1270" t="s">
        <v>14</v>
      </c>
      <c r="F1270" t="s">
        <v>15</v>
      </c>
      <c r="G1270">
        <v>16783</v>
      </c>
      <c r="H1270">
        <v>-1702.9</v>
      </c>
      <c r="I1270">
        <v>3</v>
      </c>
      <c r="J1270" t="s">
        <v>16</v>
      </c>
      <c r="K1270" s="8" t="s">
        <v>36</v>
      </c>
      <c r="L1270" s="11">
        <f t="shared" si="97"/>
        <v>-0.10146576893284873</v>
      </c>
      <c r="M1270" s="16">
        <f t="shared" si="98"/>
        <v>16783</v>
      </c>
      <c r="N1270" s="16">
        <f t="shared" si="99"/>
        <v>1</v>
      </c>
      <c r="O1270" s="7" t="str">
        <f t="shared" si="95"/>
        <v>May</v>
      </c>
      <c r="P1270" t="str">
        <f t="shared" si="96"/>
        <v>2024</v>
      </c>
    </row>
    <row r="1271" spans="1:16" x14ac:dyDescent="0.3">
      <c r="A1271" t="s">
        <v>1303</v>
      </c>
      <c r="B1271" s="6">
        <v>44974</v>
      </c>
      <c r="C1271" t="s">
        <v>2259</v>
      </c>
      <c r="D1271" t="s">
        <v>2266</v>
      </c>
      <c r="E1271" t="s">
        <v>25</v>
      </c>
      <c r="F1271" t="s">
        <v>26</v>
      </c>
      <c r="G1271">
        <v>45414</v>
      </c>
      <c r="H1271">
        <v>-8261.9500000000007</v>
      </c>
      <c r="I1271">
        <v>4</v>
      </c>
      <c r="J1271" t="s">
        <v>35</v>
      </c>
      <c r="K1271" s="8" t="s">
        <v>11</v>
      </c>
      <c r="L1271" s="11">
        <f t="shared" si="97"/>
        <v>-0.18192517725811425</v>
      </c>
      <c r="M1271" s="16">
        <f t="shared" si="98"/>
        <v>0</v>
      </c>
      <c r="N1271" s="16">
        <f t="shared" si="99"/>
        <v>1</v>
      </c>
      <c r="O1271" s="7" t="str">
        <f t="shared" si="95"/>
        <v>Feb</v>
      </c>
      <c r="P1271" t="str">
        <f t="shared" si="96"/>
        <v>2023</v>
      </c>
    </row>
    <row r="1272" spans="1:16" x14ac:dyDescent="0.3">
      <c r="A1272" t="s">
        <v>1304</v>
      </c>
      <c r="B1272" s="6">
        <v>45254</v>
      </c>
      <c r="C1272" t="s">
        <v>2257</v>
      </c>
      <c r="D1272" t="s">
        <v>2264</v>
      </c>
      <c r="E1272" t="s">
        <v>25</v>
      </c>
      <c r="F1272" t="s">
        <v>26</v>
      </c>
      <c r="G1272">
        <v>22764</v>
      </c>
      <c r="H1272">
        <v>-4162.79</v>
      </c>
      <c r="I1272">
        <v>7</v>
      </c>
      <c r="J1272" t="s">
        <v>10</v>
      </c>
      <c r="K1272" s="8" t="s">
        <v>17</v>
      </c>
      <c r="L1272" s="11">
        <f t="shared" si="97"/>
        <v>-0.18286724652960815</v>
      </c>
      <c r="M1272" s="16">
        <f t="shared" si="98"/>
        <v>0</v>
      </c>
      <c r="N1272" s="16">
        <f t="shared" si="99"/>
        <v>1</v>
      </c>
      <c r="O1272" s="7" t="str">
        <f t="shared" si="95"/>
        <v>Nov</v>
      </c>
      <c r="P1272" t="str">
        <f t="shared" si="96"/>
        <v>2023</v>
      </c>
    </row>
    <row r="1273" spans="1:16" x14ac:dyDescent="0.3">
      <c r="A1273" t="s">
        <v>1305</v>
      </c>
      <c r="B1273" s="6">
        <v>45647</v>
      </c>
      <c r="C1273" t="s">
        <v>2257</v>
      </c>
      <c r="D1273" t="s">
        <v>2264</v>
      </c>
      <c r="E1273" t="s">
        <v>14</v>
      </c>
      <c r="F1273" t="s">
        <v>51</v>
      </c>
      <c r="G1273">
        <v>29189</v>
      </c>
      <c r="H1273">
        <v>-4386.38</v>
      </c>
      <c r="I1273">
        <v>1</v>
      </c>
      <c r="J1273" t="s">
        <v>16</v>
      </c>
      <c r="K1273" s="8" t="s">
        <v>36</v>
      </c>
      <c r="L1273" s="11">
        <f t="shared" si="97"/>
        <v>-0.15027510363493096</v>
      </c>
      <c r="M1273" s="16">
        <f t="shared" si="98"/>
        <v>29189</v>
      </c>
      <c r="N1273" s="16">
        <f t="shared" si="99"/>
        <v>1</v>
      </c>
      <c r="O1273" s="7" t="str">
        <f t="shared" si="95"/>
        <v>Dec</v>
      </c>
      <c r="P1273" t="str">
        <f t="shared" si="96"/>
        <v>2024</v>
      </c>
    </row>
    <row r="1274" spans="1:16" x14ac:dyDescent="0.3">
      <c r="A1274" t="s">
        <v>1306</v>
      </c>
      <c r="B1274" s="6">
        <v>45080</v>
      </c>
      <c r="C1274" t="s">
        <v>2259</v>
      </c>
      <c r="D1274" t="s">
        <v>2267</v>
      </c>
      <c r="E1274" t="s">
        <v>14</v>
      </c>
      <c r="F1274" t="s">
        <v>15</v>
      </c>
      <c r="G1274">
        <v>43124</v>
      </c>
      <c r="H1274">
        <v>-4022.21</v>
      </c>
      <c r="I1274">
        <v>8</v>
      </c>
      <c r="J1274" t="s">
        <v>35</v>
      </c>
      <c r="K1274" s="8" t="s">
        <v>27</v>
      </c>
      <c r="L1274" s="11">
        <f t="shared" si="97"/>
        <v>-9.3270800482330024E-2</v>
      </c>
      <c r="M1274" s="16">
        <f t="shared" si="98"/>
        <v>43124</v>
      </c>
      <c r="N1274" s="16">
        <f t="shared" si="99"/>
        <v>1</v>
      </c>
      <c r="O1274" s="7" t="str">
        <f t="shared" si="95"/>
        <v>Jun</v>
      </c>
      <c r="P1274" t="str">
        <f t="shared" si="96"/>
        <v>2023</v>
      </c>
    </row>
    <row r="1275" spans="1:16" x14ac:dyDescent="0.3">
      <c r="A1275" t="s">
        <v>1307</v>
      </c>
      <c r="B1275" s="6">
        <v>44963</v>
      </c>
      <c r="C1275" t="s">
        <v>2257</v>
      </c>
      <c r="D1275" t="s">
        <v>2265</v>
      </c>
      <c r="E1275" t="s">
        <v>14</v>
      </c>
      <c r="F1275" t="s">
        <v>38</v>
      </c>
      <c r="G1275">
        <v>16902</v>
      </c>
      <c r="H1275">
        <v>-1494.85</v>
      </c>
      <c r="I1275">
        <v>7</v>
      </c>
      <c r="J1275" t="s">
        <v>16</v>
      </c>
      <c r="K1275" s="8" t="s">
        <v>11</v>
      </c>
      <c r="L1275" s="11">
        <f t="shared" si="97"/>
        <v>-8.8442196189800024E-2</v>
      </c>
      <c r="M1275" s="16">
        <f t="shared" si="98"/>
        <v>16902</v>
      </c>
      <c r="N1275" s="16">
        <f t="shared" si="99"/>
        <v>1</v>
      </c>
      <c r="O1275" s="7" t="str">
        <f t="shared" si="95"/>
        <v>Feb</v>
      </c>
      <c r="P1275" t="str">
        <f t="shared" si="96"/>
        <v>2023</v>
      </c>
    </row>
    <row r="1276" spans="1:16" x14ac:dyDescent="0.3">
      <c r="A1276" t="s">
        <v>1308</v>
      </c>
      <c r="B1276" s="6">
        <v>45430</v>
      </c>
      <c r="C1276" t="s">
        <v>2256</v>
      </c>
      <c r="D1276" t="s">
        <v>2269</v>
      </c>
      <c r="E1276" t="s">
        <v>25</v>
      </c>
      <c r="F1276" t="s">
        <v>46</v>
      </c>
      <c r="G1276">
        <v>10013</v>
      </c>
      <c r="H1276">
        <v>-545.77</v>
      </c>
      <c r="I1276">
        <v>1</v>
      </c>
      <c r="J1276" t="s">
        <v>35</v>
      </c>
      <c r="K1276" s="8" t="s">
        <v>17</v>
      </c>
      <c r="L1276" s="11">
        <f t="shared" si="97"/>
        <v>-5.4506142015380003E-2</v>
      </c>
      <c r="M1276" s="16">
        <f t="shared" si="98"/>
        <v>0</v>
      </c>
      <c r="N1276" s="16">
        <f t="shared" si="99"/>
        <v>1</v>
      </c>
      <c r="O1276" s="7" t="str">
        <f t="shared" si="95"/>
        <v>May</v>
      </c>
      <c r="P1276" t="str">
        <f t="shared" si="96"/>
        <v>2024</v>
      </c>
    </row>
    <row r="1277" spans="1:16" x14ac:dyDescent="0.3">
      <c r="A1277" t="s">
        <v>1309</v>
      </c>
      <c r="B1277" s="6">
        <v>45209</v>
      </c>
      <c r="C1277" t="s">
        <v>2257</v>
      </c>
      <c r="D1277" t="s">
        <v>2264</v>
      </c>
      <c r="E1277" t="s">
        <v>14</v>
      </c>
      <c r="F1277" t="s">
        <v>51</v>
      </c>
      <c r="G1277">
        <v>42245</v>
      </c>
      <c r="H1277">
        <v>-7291.67</v>
      </c>
      <c r="I1277">
        <v>9</v>
      </c>
      <c r="J1277" t="s">
        <v>16</v>
      </c>
      <c r="K1277" s="8" t="s">
        <v>36</v>
      </c>
      <c r="L1277" s="11">
        <f t="shared" si="97"/>
        <v>-0.1726043318735945</v>
      </c>
      <c r="M1277" s="16">
        <f t="shared" si="98"/>
        <v>42245</v>
      </c>
      <c r="N1277" s="16">
        <f t="shared" si="99"/>
        <v>1</v>
      </c>
      <c r="O1277" s="7" t="str">
        <f t="shared" si="95"/>
        <v>Oct</v>
      </c>
      <c r="P1277" t="str">
        <f t="shared" si="96"/>
        <v>2023</v>
      </c>
    </row>
    <row r="1278" spans="1:16" x14ac:dyDescent="0.3">
      <c r="A1278" t="s">
        <v>1310</v>
      </c>
      <c r="B1278" s="6">
        <v>45251</v>
      </c>
      <c r="C1278" t="s">
        <v>2259</v>
      </c>
      <c r="D1278" t="s">
        <v>2266</v>
      </c>
      <c r="E1278" t="s">
        <v>19</v>
      </c>
      <c r="F1278" t="s">
        <v>22</v>
      </c>
      <c r="G1278">
        <v>3814</v>
      </c>
      <c r="H1278">
        <v>1305.5999999999999</v>
      </c>
      <c r="I1278">
        <v>4</v>
      </c>
      <c r="J1278" t="s">
        <v>16</v>
      </c>
      <c r="K1278" s="8" t="s">
        <v>11</v>
      </c>
      <c r="L1278" s="11">
        <f t="shared" si="97"/>
        <v>0.34231777661248031</v>
      </c>
      <c r="M1278" s="16">
        <f t="shared" si="98"/>
        <v>0</v>
      </c>
      <c r="N1278" s="16">
        <f t="shared" si="99"/>
        <v>0</v>
      </c>
      <c r="O1278" s="7" t="str">
        <f t="shared" si="95"/>
        <v>Nov</v>
      </c>
      <c r="P1278" t="str">
        <f t="shared" si="96"/>
        <v>2023</v>
      </c>
    </row>
    <row r="1279" spans="1:16" x14ac:dyDescent="0.3">
      <c r="A1279" t="s">
        <v>1311</v>
      </c>
      <c r="B1279" s="6">
        <v>45211</v>
      </c>
      <c r="C1279" t="s">
        <v>2256</v>
      </c>
      <c r="D1279" t="s">
        <v>2269</v>
      </c>
      <c r="E1279" t="s">
        <v>25</v>
      </c>
      <c r="F1279" t="s">
        <v>26</v>
      </c>
      <c r="G1279">
        <v>48419</v>
      </c>
      <c r="H1279">
        <v>14285.27</v>
      </c>
      <c r="I1279">
        <v>4</v>
      </c>
      <c r="J1279" t="s">
        <v>16</v>
      </c>
      <c r="K1279" s="8" t="s">
        <v>17</v>
      </c>
      <c r="L1279" s="11">
        <f t="shared" si="97"/>
        <v>0.29503438732728887</v>
      </c>
      <c r="M1279" s="16">
        <f t="shared" si="98"/>
        <v>0</v>
      </c>
      <c r="N1279" s="16">
        <f t="shared" si="99"/>
        <v>0</v>
      </c>
      <c r="O1279" s="7" t="str">
        <f t="shared" si="95"/>
        <v>Oct</v>
      </c>
      <c r="P1279" t="str">
        <f t="shared" si="96"/>
        <v>2023</v>
      </c>
    </row>
    <row r="1280" spans="1:16" x14ac:dyDescent="0.3">
      <c r="A1280" t="s">
        <v>1312</v>
      </c>
      <c r="B1280" s="6">
        <v>45247</v>
      </c>
      <c r="C1280" t="s">
        <v>2259</v>
      </c>
      <c r="D1280" t="s">
        <v>2267</v>
      </c>
      <c r="E1280" t="s">
        <v>14</v>
      </c>
      <c r="F1280" t="s">
        <v>15</v>
      </c>
      <c r="G1280">
        <v>43325</v>
      </c>
      <c r="H1280">
        <v>-2685.24</v>
      </c>
      <c r="I1280">
        <v>9</v>
      </c>
      <c r="J1280" t="s">
        <v>16</v>
      </c>
      <c r="K1280" s="8" t="s">
        <v>36</v>
      </c>
      <c r="L1280" s="11">
        <f t="shared" si="97"/>
        <v>-6.1978995960761681E-2</v>
      </c>
      <c r="M1280" s="16">
        <f t="shared" si="98"/>
        <v>43325</v>
      </c>
      <c r="N1280" s="16">
        <f t="shared" si="99"/>
        <v>1</v>
      </c>
      <c r="O1280" s="7" t="str">
        <f t="shared" si="95"/>
        <v>Nov</v>
      </c>
      <c r="P1280" t="str">
        <f t="shared" si="96"/>
        <v>2023</v>
      </c>
    </row>
    <row r="1281" spans="1:16" x14ac:dyDescent="0.3">
      <c r="A1281" t="s">
        <v>1313</v>
      </c>
      <c r="B1281" s="6">
        <v>45445</v>
      </c>
      <c r="C1281" t="s">
        <v>2257</v>
      </c>
      <c r="D1281" t="s">
        <v>2264</v>
      </c>
      <c r="E1281" t="s">
        <v>8</v>
      </c>
      <c r="F1281" t="s">
        <v>9</v>
      </c>
      <c r="G1281">
        <v>25016</v>
      </c>
      <c r="H1281">
        <v>-3971.27</v>
      </c>
      <c r="I1281">
        <v>1</v>
      </c>
      <c r="J1281" t="s">
        <v>10</v>
      </c>
      <c r="K1281" s="8" t="s">
        <v>27</v>
      </c>
      <c r="L1281" s="11">
        <f t="shared" si="97"/>
        <v>-0.15874920051167252</v>
      </c>
      <c r="M1281" s="16">
        <f t="shared" si="98"/>
        <v>0</v>
      </c>
      <c r="N1281" s="16">
        <f t="shared" si="99"/>
        <v>1</v>
      </c>
      <c r="O1281" s="7" t="str">
        <f t="shared" si="95"/>
        <v>Jun</v>
      </c>
      <c r="P1281" t="str">
        <f t="shared" si="96"/>
        <v>2024</v>
      </c>
    </row>
    <row r="1282" spans="1:16" x14ac:dyDescent="0.3">
      <c r="A1282" t="s">
        <v>1314</v>
      </c>
      <c r="B1282" s="6">
        <v>45302</v>
      </c>
      <c r="C1282" t="s">
        <v>2257</v>
      </c>
      <c r="D1282" t="s">
        <v>2265</v>
      </c>
      <c r="E1282" t="s">
        <v>25</v>
      </c>
      <c r="F1282" t="s">
        <v>46</v>
      </c>
      <c r="G1282">
        <v>40549</v>
      </c>
      <c r="H1282">
        <v>-120.27</v>
      </c>
      <c r="I1282">
        <v>3</v>
      </c>
      <c r="J1282" t="s">
        <v>16</v>
      </c>
      <c r="K1282" s="8" t="s">
        <v>36</v>
      </c>
      <c r="L1282" s="11">
        <f t="shared" si="97"/>
        <v>-2.9660410860933685E-3</v>
      </c>
      <c r="M1282" s="16">
        <f t="shared" si="98"/>
        <v>0</v>
      </c>
      <c r="N1282" s="16">
        <f t="shared" si="99"/>
        <v>1</v>
      </c>
      <c r="O1282" s="7" t="str">
        <f t="shared" ref="O1282:O1345" si="100">TEXT(B1282,"MMM")</f>
        <v>Jan</v>
      </c>
      <c r="P1282" t="str">
        <f t="shared" ref="P1282:P1345" si="101">TEXT(B1282,"YYYY")</f>
        <v>2024</v>
      </c>
    </row>
    <row r="1283" spans="1:16" x14ac:dyDescent="0.3">
      <c r="A1283" t="s">
        <v>1315</v>
      </c>
      <c r="B1283" s="6">
        <v>44936</v>
      </c>
      <c r="C1283" t="s">
        <v>2255</v>
      </c>
      <c r="D1283" t="s">
        <v>2262</v>
      </c>
      <c r="E1283" t="s">
        <v>14</v>
      </c>
      <c r="F1283" t="s">
        <v>38</v>
      </c>
      <c r="G1283">
        <v>35839</v>
      </c>
      <c r="H1283">
        <v>-3259.46</v>
      </c>
      <c r="I1283">
        <v>3</v>
      </c>
      <c r="J1283" t="s">
        <v>16</v>
      </c>
      <c r="K1283" s="8" t="s">
        <v>27</v>
      </c>
      <c r="L1283" s="11">
        <f t="shared" ref="L1283:L1346" si="102">H1283/G1283</f>
        <v>-9.0947292056139967E-2</v>
      </c>
      <c r="M1283" s="16">
        <f t="shared" ref="M1283:M1346" si="103">IF(E1283="Clothing",G1283,0)</f>
        <v>35839</v>
      </c>
      <c r="N1283" s="16">
        <f t="shared" ref="N1283:N1346" si="104">IF(H1283&lt;0,1,0)</f>
        <v>1</v>
      </c>
      <c r="O1283" s="7" t="str">
        <f t="shared" si="100"/>
        <v>Jan</v>
      </c>
      <c r="P1283" t="str">
        <f t="shared" si="101"/>
        <v>2023</v>
      </c>
    </row>
    <row r="1284" spans="1:16" x14ac:dyDescent="0.3">
      <c r="A1284" t="s">
        <v>1316</v>
      </c>
      <c r="B1284" s="6">
        <v>45434</v>
      </c>
      <c r="C1284" t="s">
        <v>2255</v>
      </c>
      <c r="D1284" t="s">
        <v>2262</v>
      </c>
      <c r="E1284" t="s">
        <v>8</v>
      </c>
      <c r="F1284" t="s">
        <v>31</v>
      </c>
      <c r="G1284">
        <v>44376</v>
      </c>
      <c r="H1284">
        <v>-4515.05</v>
      </c>
      <c r="I1284">
        <v>9</v>
      </c>
      <c r="J1284" t="s">
        <v>10</v>
      </c>
      <c r="K1284" s="8" t="s">
        <v>17</v>
      </c>
      <c r="L1284" s="11">
        <f t="shared" si="102"/>
        <v>-0.10174531278168379</v>
      </c>
      <c r="M1284" s="16">
        <f t="shared" si="103"/>
        <v>0</v>
      </c>
      <c r="N1284" s="16">
        <f t="shared" si="104"/>
        <v>1</v>
      </c>
      <c r="O1284" s="7" t="str">
        <f t="shared" si="100"/>
        <v>May</v>
      </c>
      <c r="P1284" t="str">
        <f t="shared" si="101"/>
        <v>2024</v>
      </c>
    </row>
    <row r="1285" spans="1:16" x14ac:dyDescent="0.3">
      <c r="A1285" t="s">
        <v>1317</v>
      </c>
      <c r="B1285" s="6">
        <v>45495</v>
      </c>
      <c r="C1285" t="s">
        <v>2257</v>
      </c>
      <c r="D1285" t="s">
        <v>2265</v>
      </c>
      <c r="E1285" t="s">
        <v>25</v>
      </c>
      <c r="F1285" t="s">
        <v>53</v>
      </c>
      <c r="G1285">
        <v>24668</v>
      </c>
      <c r="H1285">
        <v>-2167.67</v>
      </c>
      <c r="I1285">
        <v>8</v>
      </c>
      <c r="J1285" t="s">
        <v>35</v>
      </c>
      <c r="K1285" s="8" t="s">
        <v>11</v>
      </c>
      <c r="L1285" s="11">
        <f t="shared" si="102"/>
        <v>-8.7873763580347014E-2</v>
      </c>
      <c r="M1285" s="16">
        <f t="shared" si="103"/>
        <v>0</v>
      </c>
      <c r="N1285" s="16">
        <f t="shared" si="104"/>
        <v>1</v>
      </c>
      <c r="O1285" s="7" t="str">
        <f t="shared" si="100"/>
        <v>Jul</v>
      </c>
      <c r="P1285" t="str">
        <f t="shared" si="101"/>
        <v>2024</v>
      </c>
    </row>
    <row r="1286" spans="1:16" x14ac:dyDescent="0.3">
      <c r="A1286" t="s">
        <v>1318</v>
      </c>
      <c r="B1286" s="6">
        <v>45015</v>
      </c>
      <c r="C1286" t="s">
        <v>2255</v>
      </c>
      <c r="D1286" t="s">
        <v>2263</v>
      </c>
      <c r="E1286" t="s">
        <v>25</v>
      </c>
      <c r="F1286" t="s">
        <v>46</v>
      </c>
      <c r="G1286">
        <v>7937</v>
      </c>
      <c r="H1286">
        <v>2565.0700000000002</v>
      </c>
      <c r="I1286">
        <v>1</v>
      </c>
      <c r="J1286" t="s">
        <v>10</v>
      </c>
      <c r="K1286" s="8" t="s">
        <v>11</v>
      </c>
      <c r="L1286" s="11">
        <f t="shared" si="102"/>
        <v>0.32317878291545926</v>
      </c>
      <c r="M1286" s="16">
        <f t="shared" si="103"/>
        <v>0</v>
      </c>
      <c r="N1286" s="16">
        <f t="shared" si="104"/>
        <v>0</v>
      </c>
      <c r="O1286" s="7" t="str">
        <f t="shared" si="100"/>
        <v>Mar</v>
      </c>
      <c r="P1286" t="str">
        <f t="shared" si="101"/>
        <v>2023</v>
      </c>
    </row>
    <row r="1287" spans="1:16" x14ac:dyDescent="0.3">
      <c r="A1287" t="s">
        <v>1319</v>
      </c>
      <c r="B1287" s="6">
        <v>45333</v>
      </c>
      <c r="C1287" t="s">
        <v>2258</v>
      </c>
      <c r="D1287" t="s">
        <v>2270</v>
      </c>
      <c r="E1287" t="s">
        <v>14</v>
      </c>
      <c r="F1287" t="s">
        <v>38</v>
      </c>
      <c r="G1287">
        <v>31491</v>
      </c>
      <c r="H1287">
        <v>10655.81</v>
      </c>
      <c r="I1287">
        <v>6</v>
      </c>
      <c r="J1287" t="s">
        <v>35</v>
      </c>
      <c r="K1287" s="8" t="s">
        <v>17</v>
      </c>
      <c r="L1287" s="11">
        <f t="shared" si="102"/>
        <v>0.33837636150011113</v>
      </c>
      <c r="M1287" s="16">
        <f t="shared" si="103"/>
        <v>31491</v>
      </c>
      <c r="N1287" s="16">
        <f t="shared" si="104"/>
        <v>0</v>
      </c>
      <c r="O1287" s="7" t="str">
        <f t="shared" si="100"/>
        <v>Feb</v>
      </c>
      <c r="P1287" t="str">
        <f t="shared" si="101"/>
        <v>2024</v>
      </c>
    </row>
    <row r="1288" spans="1:16" x14ac:dyDescent="0.3">
      <c r="A1288" t="s">
        <v>1320</v>
      </c>
      <c r="B1288" s="6">
        <v>45064</v>
      </c>
      <c r="C1288" t="s">
        <v>2258</v>
      </c>
      <c r="D1288" t="s">
        <v>2271</v>
      </c>
      <c r="E1288" t="s">
        <v>14</v>
      </c>
      <c r="F1288" t="s">
        <v>38</v>
      </c>
      <c r="G1288">
        <v>23631</v>
      </c>
      <c r="H1288">
        <v>6928.49</v>
      </c>
      <c r="I1288">
        <v>2</v>
      </c>
      <c r="J1288" t="s">
        <v>16</v>
      </c>
      <c r="K1288" s="8" t="s">
        <v>27</v>
      </c>
      <c r="L1288" s="11">
        <f t="shared" si="102"/>
        <v>0.29319495577842664</v>
      </c>
      <c r="M1288" s="16">
        <f t="shared" si="103"/>
        <v>23631</v>
      </c>
      <c r="N1288" s="16">
        <f t="shared" si="104"/>
        <v>0</v>
      </c>
      <c r="O1288" s="7" t="str">
        <f t="shared" si="100"/>
        <v>May</v>
      </c>
      <c r="P1288" t="str">
        <f t="shared" si="101"/>
        <v>2023</v>
      </c>
    </row>
    <row r="1289" spans="1:16" x14ac:dyDescent="0.3">
      <c r="A1289" t="s">
        <v>1321</v>
      </c>
      <c r="B1289" s="6">
        <v>45195</v>
      </c>
      <c r="C1289" t="s">
        <v>2259</v>
      </c>
      <c r="D1289" t="s">
        <v>2266</v>
      </c>
      <c r="E1289" t="s">
        <v>8</v>
      </c>
      <c r="F1289" t="s">
        <v>29</v>
      </c>
      <c r="G1289">
        <v>33062</v>
      </c>
      <c r="H1289">
        <v>11278.38</v>
      </c>
      <c r="I1289">
        <v>7</v>
      </c>
      <c r="J1289" t="s">
        <v>16</v>
      </c>
      <c r="K1289" s="8" t="s">
        <v>11</v>
      </c>
      <c r="L1289" s="11">
        <f t="shared" si="102"/>
        <v>0.34112818341298162</v>
      </c>
      <c r="M1289" s="16">
        <f t="shared" si="103"/>
        <v>0</v>
      </c>
      <c r="N1289" s="16">
        <f t="shared" si="104"/>
        <v>0</v>
      </c>
      <c r="O1289" s="7" t="str">
        <f t="shared" si="100"/>
        <v>Sep</v>
      </c>
      <c r="P1289" t="str">
        <f t="shared" si="101"/>
        <v>2023</v>
      </c>
    </row>
    <row r="1290" spans="1:16" x14ac:dyDescent="0.3">
      <c r="A1290" t="s">
        <v>1322</v>
      </c>
      <c r="B1290" s="6">
        <v>44943</v>
      </c>
      <c r="C1290" t="s">
        <v>2257</v>
      </c>
      <c r="D1290" t="s">
        <v>2265</v>
      </c>
      <c r="E1290" t="s">
        <v>25</v>
      </c>
      <c r="F1290" t="s">
        <v>53</v>
      </c>
      <c r="G1290">
        <v>46119</v>
      </c>
      <c r="H1290">
        <v>-3280.89</v>
      </c>
      <c r="I1290">
        <v>1</v>
      </c>
      <c r="J1290" t="s">
        <v>10</v>
      </c>
      <c r="K1290" s="8" t="s">
        <v>36</v>
      </c>
      <c r="L1290" s="11">
        <f t="shared" si="102"/>
        <v>-7.1139660443634942E-2</v>
      </c>
      <c r="M1290" s="16">
        <f t="shared" si="103"/>
        <v>0</v>
      </c>
      <c r="N1290" s="16">
        <f t="shared" si="104"/>
        <v>1</v>
      </c>
      <c r="O1290" s="7" t="str">
        <f t="shared" si="100"/>
        <v>Jan</v>
      </c>
      <c r="P1290" t="str">
        <f t="shared" si="101"/>
        <v>2023</v>
      </c>
    </row>
    <row r="1291" spans="1:16" x14ac:dyDescent="0.3">
      <c r="A1291" t="s">
        <v>1323</v>
      </c>
      <c r="B1291" s="6">
        <v>45185</v>
      </c>
      <c r="C1291" t="s">
        <v>2258</v>
      </c>
      <c r="D1291" t="s">
        <v>2271</v>
      </c>
      <c r="E1291" t="s">
        <v>19</v>
      </c>
      <c r="F1291" t="s">
        <v>20</v>
      </c>
      <c r="G1291">
        <v>9490</v>
      </c>
      <c r="H1291">
        <v>2197.46</v>
      </c>
      <c r="I1291">
        <v>8</v>
      </c>
      <c r="J1291" t="s">
        <v>16</v>
      </c>
      <c r="K1291" s="8" t="s">
        <v>17</v>
      </c>
      <c r="L1291" s="11">
        <f t="shared" si="102"/>
        <v>0.23155532139093785</v>
      </c>
      <c r="M1291" s="16">
        <f t="shared" si="103"/>
        <v>0</v>
      </c>
      <c r="N1291" s="16">
        <f t="shared" si="104"/>
        <v>0</v>
      </c>
      <c r="O1291" s="7" t="str">
        <f t="shared" si="100"/>
        <v>Sep</v>
      </c>
      <c r="P1291" t="str">
        <f t="shared" si="101"/>
        <v>2023</v>
      </c>
    </row>
    <row r="1292" spans="1:16" x14ac:dyDescent="0.3">
      <c r="A1292" t="s">
        <v>1324</v>
      </c>
      <c r="B1292" s="6">
        <v>45585</v>
      </c>
      <c r="C1292" t="s">
        <v>2255</v>
      </c>
      <c r="D1292" t="s">
        <v>2262</v>
      </c>
      <c r="E1292" t="s">
        <v>19</v>
      </c>
      <c r="F1292" t="s">
        <v>22</v>
      </c>
      <c r="G1292">
        <v>13333</v>
      </c>
      <c r="H1292">
        <v>3967.11</v>
      </c>
      <c r="I1292">
        <v>4</v>
      </c>
      <c r="J1292" t="s">
        <v>16</v>
      </c>
      <c r="K1292" s="8" t="s">
        <v>11</v>
      </c>
      <c r="L1292" s="11">
        <f t="shared" si="102"/>
        <v>0.29754068851721294</v>
      </c>
      <c r="M1292" s="16">
        <f t="shared" si="103"/>
        <v>0</v>
      </c>
      <c r="N1292" s="16">
        <f t="shared" si="104"/>
        <v>0</v>
      </c>
      <c r="O1292" s="7" t="str">
        <f t="shared" si="100"/>
        <v>Oct</v>
      </c>
      <c r="P1292" t="str">
        <f t="shared" si="101"/>
        <v>2024</v>
      </c>
    </row>
    <row r="1293" spans="1:16" x14ac:dyDescent="0.3">
      <c r="A1293" t="s">
        <v>1325</v>
      </c>
      <c r="B1293" s="6">
        <v>45436</v>
      </c>
      <c r="C1293" t="s">
        <v>2256</v>
      </c>
      <c r="D1293" t="s">
        <v>2269</v>
      </c>
      <c r="E1293" t="s">
        <v>25</v>
      </c>
      <c r="F1293" t="s">
        <v>26</v>
      </c>
      <c r="G1293">
        <v>37856</v>
      </c>
      <c r="H1293">
        <v>9188.31</v>
      </c>
      <c r="I1293">
        <v>2</v>
      </c>
      <c r="J1293" t="s">
        <v>16</v>
      </c>
      <c r="K1293" s="8" t="s">
        <v>11</v>
      </c>
      <c r="L1293" s="11">
        <f t="shared" si="102"/>
        <v>0.24271740278951817</v>
      </c>
      <c r="M1293" s="16">
        <f t="shared" si="103"/>
        <v>0</v>
      </c>
      <c r="N1293" s="16">
        <f t="shared" si="104"/>
        <v>0</v>
      </c>
      <c r="O1293" s="7" t="str">
        <f t="shared" si="100"/>
        <v>May</v>
      </c>
      <c r="P1293" t="str">
        <f t="shared" si="101"/>
        <v>2024</v>
      </c>
    </row>
    <row r="1294" spans="1:16" x14ac:dyDescent="0.3">
      <c r="A1294" t="s">
        <v>1326</v>
      </c>
      <c r="B1294" s="6">
        <v>44930</v>
      </c>
      <c r="C1294" t="s">
        <v>2258</v>
      </c>
      <c r="D1294" t="s">
        <v>2271</v>
      </c>
      <c r="E1294" t="s">
        <v>14</v>
      </c>
      <c r="F1294" t="s">
        <v>51</v>
      </c>
      <c r="G1294">
        <v>4847</v>
      </c>
      <c r="H1294">
        <v>1477.87</v>
      </c>
      <c r="I1294">
        <v>3</v>
      </c>
      <c r="J1294" t="s">
        <v>10</v>
      </c>
      <c r="K1294" s="8" t="s">
        <v>17</v>
      </c>
      <c r="L1294" s="11">
        <f t="shared" si="102"/>
        <v>0.30490406436971318</v>
      </c>
      <c r="M1294" s="16">
        <f t="shared" si="103"/>
        <v>4847</v>
      </c>
      <c r="N1294" s="16">
        <f t="shared" si="104"/>
        <v>0</v>
      </c>
      <c r="O1294" s="7" t="str">
        <f t="shared" si="100"/>
        <v>Jan</v>
      </c>
      <c r="P1294" t="str">
        <f t="shared" si="101"/>
        <v>2023</v>
      </c>
    </row>
    <row r="1295" spans="1:16" x14ac:dyDescent="0.3">
      <c r="A1295" t="s">
        <v>1327</v>
      </c>
      <c r="B1295" s="6">
        <v>45376</v>
      </c>
      <c r="C1295" t="s">
        <v>2257</v>
      </c>
      <c r="D1295" t="s">
        <v>2265</v>
      </c>
      <c r="E1295" t="s">
        <v>25</v>
      </c>
      <c r="F1295" t="s">
        <v>46</v>
      </c>
      <c r="G1295">
        <v>33322</v>
      </c>
      <c r="H1295">
        <v>10657.56</v>
      </c>
      <c r="I1295">
        <v>3</v>
      </c>
      <c r="J1295" t="s">
        <v>10</v>
      </c>
      <c r="K1295" s="8" t="s">
        <v>27</v>
      </c>
      <c r="L1295" s="11">
        <f t="shared" si="102"/>
        <v>0.31983554408498888</v>
      </c>
      <c r="M1295" s="16">
        <f t="shared" si="103"/>
        <v>0</v>
      </c>
      <c r="N1295" s="16">
        <f t="shared" si="104"/>
        <v>0</v>
      </c>
      <c r="O1295" s="7" t="str">
        <f t="shared" si="100"/>
        <v>Mar</v>
      </c>
      <c r="P1295" t="str">
        <f t="shared" si="101"/>
        <v>2024</v>
      </c>
    </row>
    <row r="1296" spans="1:16" x14ac:dyDescent="0.3">
      <c r="A1296" t="s">
        <v>1328</v>
      </c>
      <c r="B1296" s="6">
        <v>45360</v>
      </c>
      <c r="C1296" t="s">
        <v>2256</v>
      </c>
      <c r="D1296" t="s">
        <v>2268</v>
      </c>
      <c r="E1296" t="s">
        <v>25</v>
      </c>
      <c r="F1296" t="s">
        <v>46</v>
      </c>
      <c r="G1296">
        <v>19882</v>
      </c>
      <c r="H1296">
        <v>4149.03</v>
      </c>
      <c r="I1296">
        <v>2</v>
      </c>
      <c r="J1296" t="s">
        <v>16</v>
      </c>
      <c r="K1296" s="8" t="s">
        <v>11</v>
      </c>
      <c r="L1296" s="11">
        <f t="shared" si="102"/>
        <v>0.20868272809576499</v>
      </c>
      <c r="M1296" s="16">
        <f t="shared" si="103"/>
        <v>0</v>
      </c>
      <c r="N1296" s="16">
        <f t="shared" si="104"/>
        <v>0</v>
      </c>
      <c r="O1296" s="7" t="str">
        <f t="shared" si="100"/>
        <v>Mar</v>
      </c>
      <c r="P1296" t="str">
        <f t="shared" si="101"/>
        <v>2024</v>
      </c>
    </row>
    <row r="1297" spans="1:16" x14ac:dyDescent="0.3">
      <c r="A1297" t="s">
        <v>1329</v>
      </c>
      <c r="B1297" s="6">
        <v>45244</v>
      </c>
      <c r="C1297" t="s">
        <v>2259</v>
      </c>
      <c r="D1297" t="s">
        <v>2267</v>
      </c>
      <c r="E1297" t="s">
        <v>25</v>
      </c>
      <c r="F1297" t="s">
        <v>53</v>
      </c>
      <c r="G1297">
        <v>31428</v>
      </c>
      <c r="H1297">
        <v>6432.84</v>
      </c>
      <c r="I1297">
        <v>4</v>
      </c>
      <c r="J1297" t="s">
        <v>10</v>
      </c>
      <c r="K1297" s="8" t="s">
        <v>11</v>
      </c>
      <c r="L1297" s="11">
        <f t="shared" si="102"/>
        <v>0.20468499427262316</v>
      </c>
      <c r="M1297" s="16">
        <f t="shared" si="103"/>
        <v>0</v>
      </c>
      <c r="N1297" s="16">
        <f t="shared" si="104"/>
        <v>0</v>
      </c>
      <c r="O1297" s="7" t="str">
        <f t="shared" si="100"/>
        <v>Nov</v>
      </c>
      <c r="P1297" t="str">
        <f t="shared" si="101"/>
        <v>2023</v>
      </c>
    </row>
    <row r="1298" spans="1:16" x14ac:dyDescent="0.3">
      <c r="A1298" t="s">
        <v>1330</v>
      </c>
      <c r="B1298" s="6">
        <v>45554</v>
      </c>
      <c r="C1298" t="s">
        <v>2257</v>
      </c>
      <c r="D1298" t="s">
        <v>2264</v>
      </c>
      <c r="E1298" t="s">
        <v>8</v>
      </c>
      <c r="F1298" t="s">
        <v>9</v>
      </c>
      <c r="G1298">
        <v>36151</v>
      </c>
      <c r="H1298">
        <v>-5933.31</v>
      </c>
      <c r="I1298">
        <v>5</v>
      </c>
      <c r="J1298" t="s">
        <v>16</v>
      </c>
      <c r="K1298" s="8" t="s">
        <v>27</v>
      </c>
      <c r="L1298" s="11">
        <f t="shared" si="102"/>
        <v>-0.1641257503250256</v>
      </c>
      <c r="M1298" s="16">
        <f t="shared" si="103"/>
        <v>0</v>
      </c>
      <c r="N1298" s="16">
        <f t="shared" si="104"/>
        <v>1</v>
      </c>
      <c r="O1298" s="7" t="str">
        <f t="shared" si="100"/>
        <v>Sep</v>
      </c>
      <c r="P1298" t="str">
        <f t="shared" si="101"/>
        <v>2024</v>
      </c>
    </row>
    <row r="1299" spans="1:16" x14ac:dyDescent="0.3">
      <c r="A1299" t="s">
        <v>1331</v>
      </c>
      <c r="B1299" s="6">
        <v>45103</v>
      </c>
      <c r="C1299" t="s">
        <v>2258</v>
      </c>
      <c r="D1299" t="s">
        <v>2270</v>
      </c>
      <c r="E1299" t="s">
        <v>8</v>
      </c>
      <c r="F1299" t="s">
        <v>31</v>
      </c>
      <c r="G1299">
        <v>39646</v>
      </c>
      <c r="H1299">
        <v>5099.59</v>
      </c>
      <c r="I1299">
        <v>6</v>
      </c>
      <c r="J1299" t="s">
        <v>16</v>
      </c>
      <c r="K1299" s="8" t="s">
        <v>27</v>
      </c>
      <c r="L1299" s="11">
        <f t="shared" si="102"/>
        <v>0.12862810876254857</v>
      </c>
      <c r="M1299" s="16">
        <f t="shared" si="103"/>
        <v>0</v>
      </c>
      <c r="N1299" s="16">
        <f t="shared" si="104"/>
        <v>0</v>
      </c>
      <c r="O1299" s="7" t="str">
        <f t="shared" si="100"/>
        <v>Jun</v>
      </c>
      <c r="P1299" t="str">
        <f t="shared" si="101"/>
        <v>2023</v>
      </c>
    </row>
    <row r="1300" spans="1:16" x14ac:dyDescent="0.3">
      <c r="A1300" t="s">
        <v>1332</v>
      </c>
      <c r="B1300" s="6">
        <v>45506</v>
      </c>
      <c r="C1300" t="s">
        <v>2255</v>
      </c>
      <c r="D1300" t="s">
        <v>2262</v>
      </c>
      <c r="E1300" t="s">
        <v>25</v>
      </c>
      <c r="F1300" t="s">
        <v>53</v>
      </c>
      <c r="G1300">
        <v>34307</v>
      </c>
      <c r="H1300">
        <v>-5118.68</v>
      </c>
      <c r="I1300">
        <v>9</v>
      </c>
      <c r="J1300" t="s">
        <v>16</v>
      </c>
      <c r="K1300" s="8" t="s">
        <v>17</v>
      </c>
      <c r="L1300" s="11">
        <f t="shared" si="102"/>
        <v>-0.14920220363191186</v>
      </c>
      <c r="M1300" s="16">
        <f t="shared" si="103"/>
        <v>0</v>
      </c>
      <c r="N1300" s="16">
        <f t="shared" si="104"/>
        <v>1</v>
      </c>
      <c r="O1300" s="7" t="str">
        <f t="shared" si="100"/>
        <v>Aug</v>
      </c>
      <c r="P1300" t="str">
        <f t="shared" si="101"/>
        <v>2024</v>
      </c>
    </row>
    <row r="1301" spans="1:16" x14ac:dyDescent="0.3">
      <c r="A1301" t="s">
        <v>1333</v>
      </c>
      <c r="B1301" s="6">
        <v>45189</v>
      </c>
      <c r="C1301" t="s">
        <v>2257</v>
      </c>
      <c r="D1301" t="s">
        <v>2265</v>
      </c>
      <c r="E1301" t="s">
        <v>8</v>
      </c>
      <c r="F1301" t="s">
        <v>9</v>
      </c>
      <c r="G1301">
        <v>33563</v>
      </c>
      <c r="H1301">
        <v>3656.42</v>
      </c>
      <c r="I1301">
        <v>10</v>
      </c>
      <c r="J1301" t="s">
        <v>16</v>
      </c>
      <c r="K1301" s="8" t="s">
        <v>27</v>
      </c>
      <c r="L1301" s="11">
        <f t="shared" si="102"/>
        <v>0.10894198969102882</v>
      </c>
      <c r="M1301" s="16">
        <f t="shared" si="103"/>
        <v>0</v>
      </c>
      <c r="N1301" s="16">
        <f t="shared" si="104"/>
        <v>0</v>
      </c>
      <c r="O1301" s="7" t="str">
        <f t="shared" si="100"/>
        <v>Sep</v>
      </c>
      <c r="P1301" t="str">
        <f t="shared" si="101"/>
        <v>2023</v>
      </c>
    </row>
    <row r="1302" spans="1:16" x14ac:dyDescent="0.3">
      <c r="A1302" t="s">
        <v>1334</v>
      </c>
      <c r="B1302" s="6">
        <v>45021</v>
      </c>
      <c r="C1302" t="s">
        <v>2256</v>
      </c>
      <c r="D1302" t="s">
        <v>2269</v>
      </c>
      <c r="E1302" t="s">
        <v>8</v>
      </c>
      <c r="F1302" t="s">
        <v>29</v>
      </c>
      <c r="G1302">
        <v>47888</v>
      </c>
      <c r="H1302">
        <v>-8502.64</v>
      </c>
      <c r="I1302">
        <v>5</v>
      </c>
      <c r="J1302" t="s">
        <v>35</v>
      </c>
      <c r="K1302" s="8" t="s">
        <v>17</v>
      </c>
      <c r="L1302" s="11">
        <f t="shared" si="102"/>
        <v>-0.17755262278650183</v>
      </c>
      <c r="M1302" s="16">
        <f t="shared" si="103"/>
        <v>0</v>
      </c>
      <c r="N1302" s="16">
        <f t="shared" si="104"/>
        <v>1</v>
      </c>
      <c r="O1302" s="7" t="str">
        <f t="shared" si="100"/>
        <v>Apr</v>
      </c>
      <c r="P1302" t="str">
        <f t="shared" si="101"/>
        <v>2023</v>
      </c>
    </row>
    <row r="1303" spans="1:16" x14ac:dyDescent="0.3">
      <c r="A1303" t="s">
        <v>1335</v>
      </c>
      <c r="B1303" s="6">
        <v>45561</v>
      </c>
      <c r="C1303" t="s">
        <v>2259</v>
      </c>
      <c r="D1303" t="s">
        <v>2267</v>
      </c>
      <c r="E1303" t="s">
        <v>8</v>
      </c>
      <c r="F1303" t="s">
        <v>29</v>
      </c>
      <c r="G1303">
        <v>15965</v>
      </c>
      <c r="H1303">
        <v>-374.98</v>
      </c>
      <c r="I1303">
        <v>9</v>
      </c>
      <c r="J1303" t="s">
        <v>10</v>
      </c>
      <c r="K1303" s="8" t="s">
        <v>27</v>
      </c>
      <c r="L1303" s="11">
        <f t="shared" si="102"/>
        <v>-2.3487629188850612E-2</v>
      </c>
      <c r="M1303" s="16">
        <f t="shared" si="103"/>
        <v>0</v>
      </c>
      <c r="N1303" s="16">
        <f t="shared" si="104"/>
        <v>1</v>
      </c>
      <c r="O1303" s="7" t="str">
        <f t="shared" si="100"/>
        <v>Sep</v>
      </c>
      <c r="P1303" t="str">
        <f t="shared" si="101"/>
        <v>2024</v>
      </c>
    </row>
    <row r="1304" spans="1:16" x14ac:dyDescent="0.3">
      <c r="A1304" t="s">
        <v>1336</v>
      </c>
      <c r="B1304" s="6">
        <v>45204</v>
      </c>
      <c r="C1304" t="s">
        <v>2256</v>
      </c>
      <c r="D1304" t="s">
        <v>2269</v>
      </c>
      <c r="E1304" t="s">
        <v>19</v>
      </c>
      <c r="F1304" t="s">
        <v>22</v>
      </c>
      <c r="G1304">
        <v>8874</v>
      </c>
      <c r="H1304">
        <v>291.57</v>
      </c>
      <c r="I1304">
        <v>3</v>
      </c>
      <c r="J1304" t="s">
        <v>16</v>
      </c>
      <c r="K1304" s="8" t="s">
        <v>36</v>
      </c>
      <c r="L1304" s="11">
        <f t="shared" si="102"/>
        <v>3.2856659905341444E-2</v>
      </c>
      <c r="M1304" s="16">
        <f t="shared" si="103"/>
        <v>0</v>
      </c>
      <c r="N1304" s="16">
        <f t="shared" si="104"/>
        <v>0</v>
      </c>
      <c r="O1304" s="7" t="str">
        <f t="shared" si="100"/>
        <v>Oct</v>
      </c>
      <c r="P1304" t="str">
        <f t="shared" si="101"/>
        <v>2023</v>
      </c>
    </row>
    <row r="1305" spans="1:16" x14ac:dyDescent="0.3">
      <c r="A1305" t="s">
        <v>1337</v>
      </c>
      <c r="B1305" s="6">
        <v>44954</v>
      </c>
      <c r="C1305" t="s">
        <v>2258</v>
      </c>
      <c r="D1305" t="s">
        <v>2270</v>
      </c>
      <c r="E1305" t="s">
        <v>19</v>
      </c>
      <c r="F1305" t="s">
        <v>20</v>
      </c>
      <c r="G1305">
        <v>43173</v>
      </c>
      <c r="H1305">
        <v>257.95999999999998</v>
      </c>
      <c r="I1305">
        <v>9</v>
      </c>
      <c r="J1305" t="s">
        <v>10</v>
      </c>
      <c r="K1305" s="8" t="s">
        <v>27</v>
      </c>
      <c r="L1305" s="11">
        <f t="shared" si="102"/>
        <v>5.9750306904778443E-3</v>
      </c>
      <c r="M1305" s="16">
        <f t="shared" si="103"/>
        <v>0</v>
      </c>
      <c r="N1305" s="16">
        <f t="shared" si="104"/>
        <v>0</v>
      </c>
      <c r="O1305" s="7" t="str">
        <f t="shared" si="100"/>
        <v>Jan</v>
      </c>
      <c r="P1305" t="str">
        <f t="shared" si="101"/>
        <v>2023</v>
      </c>
    </row>
    <row r="1306" spans="1:16" x14ac:dyDescent="0.3">
      <c r="A1306" t="s">
        <v>1338</v>
      </c>
      <c r="B1306" s="6">
        <v>45130</v>
      </c>
      <c r="C1306" t="s">
        <v>2255</v>
      </c>
      <c r="D1306" t="s">
        <v>2263</v>
      </c>
      <c r="E1306" t="s">
        <v>19</v>
      </c>
      <c r="F1306" t="s">
        <v>20</v>
      </c>
      <c r="G1306">
        <v>10599</v>
      </c>
      <c r="H1306">
        <v>2979.98</v>
      </c>
      <c r="I1306">
        <v>7</v>
      </c>
      <c r="J1306" t="s">
        <v>16</v>
      </c>
      <c r="K1306" s="8" t="s">
        <v>27</v>
      </c>
      <c r="L1306" s="11">
        <f t="shared" si="102"/>
        <v>0.28115671289744315</v>
      </c>
      <c r="M1306" s="16">
        <f t="shared" si="103"/>
        <v>0</v>
      </c>
      <c r="N1306" s="16">
        <f t="shared" si="104"/>
        <v>0</v>
      </c>
      <c r="O1306" s="7" t="str">
        <f t="shared" si="100"/>
        <v>Jul</v>
      </c>
      <c r="P1306" t="str">
        <f t="shared" si="101"/>
        <v>2023</v>
      </c>
    </row>
    <row r="1307" spans="1:16" x14ac:dyDescent="0.3">
      <c r="A1307" t="s">
        <v>1339</v>
      </c>
      <c r="B1307" s="6">
        <v>45219</v>
      </c>
      <c r="C1307" t="s">
        <v>2258</v>
      </c>
      <c r="D1307" t="s">
        <v>2271</v>
      </c>
      <c r="E1307" t="s">
        <v>14</v>
      </c>
      <c r="F1307" t="s">
        <v>51</v>
      </c>
      <c r="G1307">
        <v>14108</v>
      </c>
      <c r="H1307">
        <v>878.91</v>
      </c>
      <c r="I1307">
        <v>7</v>
      </c>
      <c r="J1307" t="s">
        <v>16</v>
      </c>
      <c r="K1307" s="8" t="s">
        <v>17</v>
      </c>
      <c r="L1307" s="11">
        <f t="shared" si="102"/>
        <v>6.2298695775446555E-2</v>
      </c>
      <c r="M1307" s="16">
        <f t="shared" si="103"/>
        <v>14108</v>
      </c>
      <c r="N1307" s="16">
        <f t="shared" si="104"/>
        <v>0</v>
      </c>
      <c r="O1307" s="7" t="str">
        <f t="shared" si="100"/>
        <v>Oct</v>
      </c>
      <c r="P1307" t="str">
        <f t="shared" si="101"/>
        <v>2023</v>
      </c>
    </row>
    <row r="1308" spans="1:16" x14ac:dyDescent="0.3">
      <c r="A1308" t="s">
        <v>1340</v>
      </c>
      <c r="B1308" s="6">
        <v>45242</v>
      </c>
      <c r="C1308" t="s">
        <v>2255</v>
      </c>
      <c r="D1308" t="s">
        <v>2262</v>
      </c>
      <c r="E1308" t="s">
        <v>8</v>
      </c>
      <c r="F1308" t="s">
        <v>29</v>
      </c>
      <c r="G1308">
        <v>42864</v>
      </c>
      <c r="H1308">
        <v>13595.3</v>
      </c>
      <c r="I1308">
        <v>1</v>
      </c>
      <c r="J1308" t="s">
        <v>16</v>
      </c>
      <c r="K1308" s="8" t="s">
        <v>17</v>
      </c>
      <c r="L1308" s="11">
        <f t="shared" si="102"/>
        <v>0.31717291899962669</v>
      </c>
      <c r="M1308" s="16">
        <f t="shared" si="103"/>
        <v>0</v>
      </c>
      <c r="N1308" s="16">
        <f t="shared" si="104"/>
        <v>0</v>
      </c>
      <c r="O1308" s="7" t="str">
        <f t="shared" si="100"/>
        <v>Nov</v>
      </c>
      <c r="P1308" t="str">
        <f t="shared" si="101"/>
        <v>2023</v>
      </c>
    </row>
    <row r="1309" spans="1:16" x14ac:dyDescent="0.3">
      <c r="A1309" t="s">
        <v>1341</v>
      </c>
      <c r="B1309" s="6">
        <v>45398</v>
      </c>
      <c r="C1309" t="s">
        <v>2256</v>
      </c>
      <c r="D1309" t="s">
        <v>2269</v>
      </c>
      <c r="E1309" t="s">
        <v>19</v>
      </c>
      <c r="F1309" t="s">
        <v>34</v>
      </c>
      <c r="G1309">
        <v>27149</v>
      </c>
      <c r="H1309">
        <v>-1386.5</v>
      </c>
      <c r="I1309">
        <v>4</v>
      </c>
      <c r="J1309" t="s">
        <v>16</v>
      </c>
      <c r="K1309" s="8" t="s">
        <v>17</v>
      </c>
      <c r="L1309" s="11">
        <f t="shared" si="102"/>
        <v>-5.1070020995248447E-2</v>
      </c>
      <c r="M1309" s="16">
        <f t="shared" si="103"/>
        <v>0</v>
      </c>
      <c r="N1309" s="16">
        <f t="shared" si="104"/>
        <v>1</v>
      </c>
      <c r="O1309" s="7" t="str">
        <f t="shared" si="100"/>
        <v>Apr</v>
      </c>
      <c r="P1309" t="str">
        <f t="shared" si="101"/>
        <v>2024</v>
      </c>
    </row>
    <row r="1310" spans="1:16" x14ac:dyDescent="0.3">
      <c r="A1310" t="s">
        <v>1342</v>
      </c>
      <c r="B1310" s="6">
        <v>45338</v>
      </c>
      <c r="C1310" t="s">
        <v>2258</v>
      </c>
      <c r="D1310" t="s">
        <v>2270</v>
      </c>
      <c r="E1310" t="s">
        <v>19</v>
      </c>
      <c r="F1310" t="s">
        <v>22</v>
      </c>
      <c r="G1310">
        <v>11838</v>
      </c>
      <c r="H1310">
        <v>-964.05</v>
      </c>
      <c r="I1310">
        <v>7</v>
      </c>
      <c r="J1310" t="s">
        <v>16</v>
      </c>
      <c r="K1310" s="8" t="s">
        <v>27</v>
      </c>
      <c r="L1310" s="11">
        <f t="shared" si="102"/>
        <v>-8.1436898124683216E-2</v>
      </c>
      <c r="M1310" s="16">
        <f t="shared" si="103"/>
        <v>0</v>
      </c>
      <c r="N1310" s="16">
        <f t="shared" si="104"/>
        <v>1</v>
      </c>
      <c r="O1310" s="7" t="str">
        <f t="shared" si="100"/>
        <v>Feb</v>
      </c>
      <c r="P1310" t="str">
        <f t="shared" si="101"/>
        <v>2024</v>
      </c>
    </row>
    <row r="1311" spans="1:16" x14ac:dyDescent="0.3">
      <c r="A1311" t="s">
        <v>1343</v>
      </c>
      <c r="B1311" s="6">
        <v>45544</v>
      </c>
      <c r="C1311" t="s">
        <v>2258</v>
      </c>
      <c r="D1311" t="s">
        <v>2270</v>
      </c>
      <c r="E1311" t="s">
        <v>25</v>
      </c>
      <c r="F1311" t="s">
        <v>53</v>
      </c>
      <c r="G1311">
        <v>44564</v>
      </c>
      <c r="H1311">
        <v>5052.2700000000004</v>
      </c>
      <c r="I1311">
        <v>7</v>
      </c>
      <c r="J1311" t="s">
        <v>35</v>
      </c>
      <c r="K1311" s="8" t="s">
        <v>17</v>
      </c>
      <c r="L1311" s="11">
        <f t="shared" si="102"/>
        <v>0.11337110672291537</v>
      </c>
      <c r="M1311" s="16">
        <f t="shared" si="103"/>
        <v>0</v>
      </c>
      <c r="N1311" s="16">
        <f t="shared" si="104"/>
        <v>0</v>
      </c>
      <c r="O1311" s="7" t="str">
        <f t="shared" si="100"/>
        <v>Sep</v>
      </c>
      <c r="P1311" t="str">
        <f t="shared" si="101"/>
        <v>2024</v>
      </c>
    </row>
    <row r="1312" spans="1:16" x14ac:dyDescent="0.3">
      <c r="A1312" t="s">
        <v>1344</v>
      </c>
      <c r="B1312" s="6">
        <v>45303</v>
      </c>
      <c r="C1312" t="s">
        <v>2258</v>
      </c>
      <c r="D1312" t="s">
        <v>2270</v>
      </c>
      <c r="E1312" t="s">
        <v>25</v>
      </c>
      <c r="F1312" t="s">
        <v>53</v>
      </c>
      <c r="G1312">
        <v>41032</v>
      </c>
      <c r="H1312">
        <v>11226.81</v>
      </c>
      <c r="I1312">
        <v>6</v>
      </c>
      <c r="J1312" t="s">
        <v>35</v>
      </c>
      <c r="K1312" s="8" t="s">
        <v>17</v>
      </c>
      <c r="L1312" s="11">
        <f t="shared" si="102"/>
        <v>0.27361108403197504</v>
      </c>
      <c r="M1312" s="16">
        <f t="shared" si="103"/>
        <v>0</v>
      </c>
      <c r="N1312" s="16">
        <f t="shared" si="104"/>
        <v>0</v>
      </c>
      <c r="O1312" s="7" t="str">
        <f t="shared" si="100"/>
        <v>Jan</v>
      </c>
      <c r="P1312" t="str">
        <f t="shared" si="101"/>
        <v>2024</v>
      </c>
    </row>
    <row r="1313" spans="1:16" x14ac:dyDescent="0.3">
      <c r="A1313" t="s">
        <v>1345</v>
      </c>
      <c r="B1313" s="6">
        <v>45020</v>
      </c>
      <c r="C1313" t="s">
        <v>2258</v>
      </c>
      <c r="D1313" t="s">
        <v>2271</v>
      </c>
      <c r="E1313" t="s">
        <v>25</v>
      </c>
      <c r="F1313" t="s">
        <v>46</v>
      </c>
      <c r="G1313">
        <v>34958</v>
      </c>
      <c r="H1313">
        <v>10054.049999999999</v>
      </c>
      <c r="I1313">
        <v>5</v>
      </c>
      <c r="J1313" t="s">
        <v>10</v>
      </c>
      <c r="K1313" s="8" t="s">
        <v>36</v>
      </c>
      <c r="L1313" s="11">
        <f t="shared" si="102"/>
        <v>0.28760369586360773</v>
      </c>
      <c r="M1313" s="16">
        <f t="shared" si="103"/>
        <v>0</v>
      </c>
      <c r="N1313" s="16">
        <f t="shared" si="104"/>
        <v>0</v>
      </c>
      <c r="O1313" s="7" t="str">
        <f t="shared" si="100"/>
        <v>Apr</v>
      </c>
      <c r="P1313" t="str">
        <f t="shared" si="101"/>
        <v>2023</v>
      </c>
    </row>
    <row r="1314" spans="1:16" x14ac:dyDescent="0.3">
      <c r="A1314" t="s">
        <v>1346</v>
      </c>
      <c r="B1314" s="6">
        <v>45140</v>
      </c>
      <c r="C1314" t="s">
        <v>2256</v>
      </c>
      <c r="D1314" t="s">
        <v>2269</v>
      </c>
      <c r="E1314" t="s">
        <v>25</v>
      </c>
      <c r="F1314" t="s">
        <v>53</v>
      </c>
      <c r="G1314">
        <v>37225</v>
      </c>
      <c r="H1314">
        <v>12304.98</v>
      </c>
      <c r="I1314">
        <v>5</v>
      </c>
      <c r="J1314" t="s">
        <v>10</v>
      </c>
      <c r="K1314" s="8" t="s">
        <v>27</v>
      </c>
      <c r="L1314" s="11">
        <f t="shared" si="102"/>
        <v>0.33055688381464071</v>
      </c>
      <c r="M1314" s="16">
        <f t="shared" si="103"/>
        <v>0</v>
      </c>
      <c r="N1314" s="16">
        <f t="shared" si="104"/>
        <v>0</v>
      </c>
      <c r="O1314" s="7" t="str">
        <f t="shared" si="100"/>
        <v>Aug</v>
      </c>
      <c r="P1314" t="str">
        <f t="shared" si="101"/>
        <v>2023</v>
      </c>
    </row>
    <row r="1315" spans="1:16" x14ac:dyDescent="0.3">
      <c r="A1315" t="s">
        <v>1347</v>
      </c>
      <c r="B1315" s="6">
        <v>45052</v>
      </c>
      <c r="C1315" t="s">
        <v>2258</v>
      </c>
      <c r="D1315" t="s">
        <v>2271</v>
      </c>
      <c r="E1315" t="s">
        <v>25</v>
      </c>
      <c r="F1315" t="s">
        <v>53</v>
      </c>
      <c r="G1315">
        <v>43906</v>
      </c>
      <c r="H1315">
        <v>-4097.49</v>
      </c>
      <c r="I1315">
        <v>7</v>
      </c>
      <c r="J1315" t="s">
        <v>16</v>
      </c>
      <c r="K1315" s="8" t="s">
        <v>36</v>
      </c>
      <c r="L1315" s="11">
        <f t="shared" si="102"/>
        <v>-9.3324147041406638E-2</v>
      </c>
      <c r="M1315" s="16">
        <f t="shared" si="103"/>
        <v>0</v>
      </c>
      <c r="N1315" s="16">
        <f t="shared" si="104"/>
        <v>1</v>
      </c>
      <c r="O1315" s="7" t="str">
        <f t="shared" si="100"/>
        <v>May</v>
      </c>
      <c r="P1315" t="str">
        <f t="shared" si="101"/>
        <v>2023</v>
      </c>
    </row>
    <row r="1316" spans="1:16" x14ac:dyDescent="0.3">
      <c r="A1316" t="s">
        <v>1348</v>
      </c>
      <c r="B1316" s="6">
        <v>45408</v>
      </c>
      <c r="C1316" t="s">
        <v>2255</v>
      </c>
      <c r="D1316" t="s">
        <v>2263</v>
      </c>
      <c r="E1316" t="s">
        <v>19</v>
      </c>
      <c r="F1316" t="s">
        <v>20</v>
      </c>
      <c r="G1316">
        <v>976</v>
      </c>
      <c r="H1316">
        <v>-18.05</v>
      </c>
      <c r="I1316">
        <v>1</v>
      </c>
      <c r="J1316" t="s">
        <v>35</v>
      </c>
      <c r="K1316" s="8" t="s">
        <v>17</v>
      </c>
      <c r="L1316" s="11">
        <f t="shared" si="102"/>
        <v>-1.8493852459016392E-2</v>
      </c>
      <c r="M1316" s="16">
        <f t="shared" si="103"/>
        <v>0</v>
      </c>
      <c r="N1316" s="16">
        <f t="shared" si="104"/>
        <v>1</v>
      </c>
      <c r="O1316" s="7" t="str">
        <f t="shared" si="100"/>
        <v>Apr</v>
      </c>
      <c r="P1316" t="str">
        <f t="shared" si="101"/>
        <v>2024</v>
      </c>
    </row>
    <row r="1317" spans="1:16" x14ac:dyDescent="0.3">
      <c r="A1317" t="s">
        <v>1349</v>
      </c>
      <c r="B1317" s="6">
        <v>45507</v>
      </c>
      <c r="C1317" t="s">
        <v>2256</v>
      </c>
      <c r="D1317" t="s">
        <v>2268</v>
      </c>
      <c r="E1317" t="s">
        <v>25</v>
      </c>
      <c r="F1317" t="s">
        <v>26</v>
      </c>
      <c r="G1317">
        <v>36062</v>
      </c>
      <c r="H1317">
        <v>3234.18</v>
      </c>
      <c r="I1317">
        <v>5</v>
      </c>
      <c r="J1317" t="s">
        <v>10</v>
      </c>
      <c r="K1317" s="8" t="s">
        <v>27</v>
      </c>
      <c r="L1317" s="11">
        <f t="shared" si="102"/>
        <v>8.9683877766069536E-2</v>
      </c>
      <c r="M1317" s="16">
        <f t="shared" si="103"/>
        <v>0</v>
      </c>
      <c r="N1317" s="16">
        <f t="shared" si="104"/>
        <v>0</v>
      </c>
      <c r="O1317" s="7" t="str">
        <f t="shared" si="100"/>
        <v>Aug</v>
      </c>
      <c r="P1317" t="str">
        <f t="shared" si="101"/>
        <v>2024</v>
      </c>
    </row>
    <row r="1318" spans="1:16" x14ac:dyDescent="0.3">
      <c r="A1318" t="s">
        <v>1350</v>
      </c>
      <c r="B1318" s="6">
        <v>45621</v>
      </c>
      <c r="C1318" t="s">
        <v>2259</v>
      </c>
      <c r="D1318" t="s">
        <v>2267</v>
      </c>
      <c r="E1318" t="s">
        <v>25</v>
      </c>
      <c r="F1318" t="s">
        <v>46</v>
      </c>
      <c r="G1318">
        <v>49529</v>
      </c>
      <c r="H1318">
        <v>6964.94</v>
      </c>
      <c r="I1318">
        <v>3</v>
      </c>
      <c r="J1318" t="s">
        <v>10</v>
      </c>
      <c r="K1318" s="8" t="s">
        <v>17</v>
      </c>
      <c r="L1318" s="11">
        <f t="shared" si="102"/>
        <v>0.14062347311675988</v>
      </c>
      <c r="M1318" s="16">
        <f t="shared" si="103"/>
        <v>0</v>
      </c>
      <c r="N1318" s="16">
        <f t="shared" si="104"/>
        <v>0</v>
      </c>
      <c r="O1318" s="7" t="str">
        <f t="shared" si="100"/>
        <v>Nov</v>
      </c>
      <c r="P1318" t="str">
        <f t="shared" si="101"/>
        <v>2024</v>
      </c>
    </row>
    <row r="1319" spans="1:16" x14ac:dyDescent="0.3">
      <c r="A1319" t="s">
        <v>1351</v>
      </c>
      <c r="B1319" s="6">
        <v>45014</v>
      </c>
      <c r="C1319" t="s">
        <v>2257</v>
      </c>
      <c r="D1319" t="s">
        <v>2264</v>
      </c>
      <c r="E1319" t="s">
        <v>19</v>
      </c>
      <c r="F1319" t="s">
        <v>20</v>
      </c>
      <c r="G1319">
        <v>5532</v>
      </c>
      <c r="H1319">
        <v>82.4</v>
      </c>
      <c r="I1319">
        <v>5</v>
      </c>
      <c r="J1319" t="s">
        <v>10</v>
      </c>
      <c r="K1319" s="8" t="s">
        <v>11</v>
      </c>
      <c r="L1319" s="11">
        <f t="shared" si="102"/>
        <v>1.4895155459146783E-2</v>
      </c>
      <c r="M1319" s="16">
        <f t="shared" si="103"/>
        <v>0</v>
      </c>
      <c r="N1319" s="16">
        <f t="shared" si="104"/>
        <v>0</v>
      </c>
      <c r="O1319" s="7" t="str">
        <f t="shared" si="100"/>
        <v>Mar</v>
      </c>
      <c r="P1319" t="str">
        <f t="shared" si="101"/>
        <v>2023</v>
      </c>
    </row>
    <row r="1320" spans="1:16" x14ac:dyDescent="0.3">
      <c r="A1320" t="s">
        <v>1352</v>
      </c>
      <c r="B1320" s="6">
        <v>45406</v>
      </c>
      <c r="C1320" t="s">
        <v>2258</v>
      </c>
      <c r="D1320" t="s">
        <v>2270</v>
      </c>
      <c r="E1320" t="s">
        <v>25</v>
      </c>
      <c r="F1320" t="s">
        <v>46</v>
      </c>
      <c r="G1320">
        <v>26002</v>
      </c>
      <c r="H1320">
        <v>3888.79</v>
      </c>
      <c r="I1320">
        <v>9</v>
      </c>
      <c r="J1320" t="s">
        <v>16</v>
      </c>
      <c r="K1320" s="8" t="s">
        <v>17</v>
      </c>
      <c r="L1320" s="11">
        <f t="shared" si="102"/>
        <v>0.14955734174294286</v>
      </c>
      <c r="M1320" s="16">
        <f t="shared" si="103"/>
        <v>0</v>
      </c>
      <c r="N1320" s="16">
        <f t="shared" si="104"/>
        <v>0</v>
      </c>
      <c r="O1320" s="7" t="str">
        <f t="shared" si="100"/>
        <v>Apr</v>
      </c>
      <c r="P1320" t="str">
        <f t="shared" si="101"/>
        <v>2024</v>
      </c>
    </row>
    <row r="1321" spans="1:16" x14ac:dyDescent="0.3">
      <c r="A1321" t="s">
        <v>1353</v>
      </c>
      <c r="B1321" s="6">
        <v>45263</v>
      </c>
      <c r="C1321" t="s">
        <v>2257</v>
      </c>
      <c r="D1321" t="s">
        <v>2264</v>
      </c>
      <c r="E1321" t="s">
        <v>19</v>
      </c>
      <c r="F1321" t="s">
        <v>22</v>
      </c>
      <c r="G1321">
        <v>13159</v>
      </c>
      <c r="H1321">
        <v>1577.77</v>
      </c>
      <c r="I1321">
        <v>10</v>
      </c>
      <c r="J1321" t="s">
        <v>16</v>
      </c>
      <c r="K1321" s="8" t="s">
        <v>17</v>
      </c>
      <c r="L1321" s="11">
        <f t="shared" si="102"/>
        <v>0.11990044836233756</v>
      </c>
      <c r="M1321" s="16">
        <f t="shared" si="103"/>
        <v>0</v>
      </c>
      <c r="N1321" s="16">
        <f t="shared" si="104"/>
        <v>0</v>
      </c>
      <c r="O1321" s="7" t="str">
        <f t="shared" si="100"/>
        <v>Dec</v>
      </c>
      <c r="P1321" t="str">
        <f t="shared" si="101"/>
        <v>2023</v>
      </c>
    </row>
    <row r="1322" spans="1:16" x14ac:dyDescent="0.3">
      <c r="A1322" t="s">
        <v>1354</v>
      </c>
      <c r="B1322" s="6">
        <v>45092</v>
      </c>
      <c r="C1322" t="s">
        <v>2258</v>
      </c>
      <c r="D1322" t="s">
        <v>2270</v>
      </c>
      <c r="E1322" t="s">
        <v>14</v>
      </c>
      <c r="F1322" t="s">
        <v>51</v>
      </c>
      <c r="G1322">
        <v>2354</v>
      </c>
      <c r="H1322">
        <v>169.31</v>
      </c>
      <c r="I1322">
        <v>3</v>
      </c>
      <c r="J1322" t="s">
        <v>16</v>
      </c>
      <c r="K1322" s="8" t="s">
        <v>17</v>
      </c>
      <c r="L1322" s="11">
        <f t="shared" si="102"/>
        <v>7.192438402718776E-2</v>
      </c>
      <c r="M1322" s="16">
        <f t="shared" si="103"/>
        <v>2354</v>
      </c>
      <c r="N1322" s="16">
        <f t="shared" si="104"/>
        <v>0</v>
      </c>
      <c r="O1322" s="7" t="str">
        <f t="shared" si="100"/>
        <v>Jun</v>
      </c>
      <c r="P1322" t="str">
        <f t="shared" si="101"/>
        <v>2023</v>
      </c>
    </row>
    <row r="1323" spans="1:16" x14ac:dyDescent="0.3">
      <c r="A1323" t="s">
        <v>1355</v>
      </c>
      <c r="B1323" s="6">
        <v>45453</v>
      </c>
      <c r="C1323" t="s">
        <v>2257</v>
      </c>
      <c r="D1323" t="s">
        <v>2264</v>
      </c>
      <c r="E1323" t="s">
        <v>8</v>
      </c>
      <c r="F1323" t="s">
        <v>31</v>
      </c>
      <c r="G1323">
        <v>7897</v>
      </c>
      <c r="H1323">
        <v>-569.91</v>
      </c>
      <c r="I1323">
        <v>4</v>
      </c>
      <c r="J1323" t="s">
        <v>10</v>
      </c>
      <c r="K1323" s="8" t="s">
        <v>27</v>
      </c>
      <c r="L1323" s="11">
        <f t="shared" si="102"/>
        <v>-7.2167911865265291E-2</v>
      </c>
      <c r="M1323" s="16">
        <f t="shared" si="103"/>
        <v>0</v>
      </c>
      <c r="N1323" s="16">
        <f t="shared" si="104"/>
        <v>1</v>
      </c>
      <c r="O1323" s="7" t="str">
        <f t="shared" si="100"/>
        <v>Jun</v>
      </c>
      <c r="P1323" t="str">
        <f t="shared" si="101"/>
        <v>2024</v>
      </c>
    </row>
    <row r="1324" spans="1:16" x14ac:dyDescent="0.3">
      <c r="A1324" t="s">
        <v>1356</v>
      </c>
      <c r="B1324" s="6">
        <v>45487</v>
      </c>
      <c r="C1324" t="s">
        <v>2256</v>
      </c>
      <c r="D1324" t="s">
        <v>2269</v>
      </c>
      <c r="E1324" t="s">
        <v>8</v>
      </c>
      <c r="F1324" t="s">
        <v>29</v>
      </c>
      <c r="G1324">
        <v>46705</v>
      </c>
      <c r="H1324">
        <v>-8451.52</v>
      </c>
      <c r="I1324">
        <v>7</v>
      </c>
      <c r="J1324" t="s">
        <v>10</v>
      </c>
      <c r="K1324" s="8" t="s">
        <v>17</v>
      </c>
      <c r="L1324" s="11">
        <f t="shared" si="102"/>
        <v>-0.18095535809870464</v>
      </c>
      <c r="M1324" s="16">
        <f t="shared" si="103"/>
        <v>0</v>
      </c>
      <c r="N1324" s="16">
        <f t="shared" si="104"/>
        <v>1</v>
      </c>
      <c r="O1324" s="7" t="str">
        <f t="shared" si="100"/>
        <v>Jul</v>
      </c>
      <c r="P1324" t="str">
        <f t="shared" si="101"/>
        <v>2024</v>
      </c>
    </row>
    <row r="1325" spans="1:16" x14ac:dyDescent="0.3">
      <c r="A1325" t="s">
        <v>1357</v>
      </c>
      <c r="B1325" s="6">
        <v>45189</v>
      </c>
      <c r="C1325" t="s">
        <v>2258</v>
      </c>
      <c r="D1325" t="s">
        <v>2271</v>
      </c>
      <c r="E1325" t="s">
        <v>14</v>
      </c>
      <c r="F1325" t="s">
        <v>15</v>
      </c>
      <c r="G1325">
        <v>35813</v>
      </c>
      <c r="H1325">
        <v>2542.89</v>
      </c>
      <c r="I1325">
        <v>8</v>
      </c>
      <c r="J1325" t="s">
        <v>16</v>
      </c>
      <c r="K1325" s="8" t="s">
        <v>36</v>
      </c>
      <c r="L1325" s="11">
        <f t="shared" si="102"/>
        <v>7.1004663111160743E-2</v>
      </c>
      <c r="M1325" s="16">
        <f t="shared" si="103"/>
        <v>35813</v>
      </c>
      <c r="N1325" s="16">
        <f t="shared" si="104"/>
        <v>0</v>
      </c>
      <c r="O1325" s="7" t="str">
        <f t="shared" si="100"/>
        <v>Sep</v>
      </c>
      <c r="P1325" t="str">
        <f t="shared" si="101"/>
        <v>2023</v>
      </c>
    </row>
    <row r="1326" spans="1:16" x14ac:dyDescent="0.3">
      <c r="A1326" t="s">
        <v>1358</v>
      </c>
      <c r="B1326" s="6">
        <v>45172</v>
      </c>
      <c r="C1326" t="s">
        <v>2257</v>
      </c>
      <c r="D1326" t="s">
        <v>2265</v>
      </c>
      <c r="E1326" t="s">
        <v>8</v>
      </c>
      <c r="F1326" t="s">
        <v>31</v>
      </c>
      <c r="G1326">
        <v>8287</v>
      </c>
      <c r="H1326">
        <v>905.16</v>
      </c>
      <c r="I1326">
        <v>6</v>
      </c>
      <c r="J1326" t="s">
        <v>16</v>
      </c>
      <c r="K1326" s="8" t="s">
        <v>27</v>
      </c>
      <c r="L1326" s="11">
        <f t="shared" si="102"/>
        <v>0.10922649933630987</v>
      </c>
      <c r="M1326" s="16">
        <f t="shared" si="103"/>
        <v>0</v>
      </c>
      <c r="N1326" s="16">
        <f t="shared" si="104"/>
        <v>0</v>
      </c>
      <c r="O1326" s="7" t="str">
        <f t="shared" si="100"/>
        <v>Sep</v>
      </c>
      <c r="P1326" t="str">
        <f t="shared" si="101"/>
        <v>2023</v>
      </c>
    </row>
    <row r="1327" spans="1:16" x14ac:dyDescent="0.3">
      <c r="A1327" t="s">
        <v>1359</v>
      </c>
      <c r="B1327" s="6">
        <v>45265</v>
      </c>
      <c r="C1327" t="s">
        <v>2257</v>
      </c>
      <c r="D1327" t="s">
        <v>2264</v>
      </c>
      <c r="E1327" t="s">
        <v>19</v>
      </c>
      <c r="F1327" t="s">
        <v>20</v>
      </c>
      <c r="G1327">
        <v>4611</v>
      </c>
      <c r="H1327">
        <v>195.24</v>
      </c>
      <c r="I1327">
        <v>10</v>
      </c>
      <c r="J1327" t="s">
        <v>16</v>
      </c>
      <c r="K1327" s="8" t="s">
        <v>36</v>
      </c>
      <c r="L1327" s="11">
        <f t="shared" si="102"/>
        <v>4.234222511385817E-2</v>
      </c>
      <c r="M1327" s="16">
        <f t="shared" si="103"/>
        <v>0</v>
      </c>
      <c r="N1327" s="16">
        <f t="shared" si="104"/>
        <v>0</v>
      </c>
      <c r="O1327" s="7" t="str">
        <f t="shared" si="100"/>
        <v>Dec</v>
      </c>
      <c r="P1327" t="str">
        <f t="shared" si="101"/>
        <v>2023</v>
      </c>
    </row>
    <row r="1328" spans="1:16" x14ac:dyDescent="0.3">
      <c r="A1328" t="s">
        <v>1360</v>
      </c>
      <c r="B1328" s="6">
        <v>45549</v>
      </c>
      <c r="C1328" t="s">
        <v>2255</v>
      </c>
      <c r="D1328" t="s">
        <v>2262</v>
      </c>
      <c r="E1328" t="s">
        <v>19</v>
      </c>
      <c r="F1328" t="s">
        <v>22</v>
      </c>
      <c r="G1328">
        <v>5249</v>
      </c>
      <c r="H1328">
        <v>-510.6</v>
      </c>
      <c r="I1328">
        <v>10</v>
      </c>
      <c r="J1328" t="s">
        <v>16</v>
      </c>
      <c r="K1328" s="8" t="s">
        <v>11</v>
      </c>
      <c r="L1328" s="11">
        <f t="shared" si="102"/>
        <v>-9.7275671556486948E-2</v>
      </c>
      <c r="M1328" s="16">
        <f t="shared" si="103"/>
        <v>0</v>
      </c>
      <c r="N1328" s="16">
        <f t="shared" si="104"/>
        <v>1</v>
      </c>
      <c r="O1328" s="7" t="str">
        <f t="shared" si="100"/>
        <v>Sep</v>
      </c>
      <c r="P1328" t="str">
        <f t="shared" si="101"/>
        <v>2024</v>
      </c>
    </row>
    <row r="1329" spans="1:16" x14ac:dyDescent="0.3">
      <c r="A1329" t="s">
        <v>1361</v>
      </c>
      <c r="B1329" s="6">
        <v>45101</v>
      </c>
      <c r="C1329" t="s">
        <v>2257</v>
      </c>
      <c r="D1329" t="s">
        <v>2264</v>
      </c>
      <c r="E1329" t="s">
        <v>14</v>
      </c>
      <c r="F1329" t="s">
        <v>15</v>
      </c>
      <c r="G1329">
        <v>28225</v>
      </c>
      <c r="H1329">
        <v>3512.17</v>
      </c>
      <c r="I1329">
        <v>6</v>
      </c>
      <c r="J1329" t="s">
        <v>35</v>
      </c>
      <c r="K1329" s="8" t="s">
        <v>11</v>
      </c>
      <c r="L1329" s="11">
        <f t="shared" si="102"/>
        <v>0.12443472099202835</v>
      </c>
      <c r="M1329" s="16">
        <f t="shared" si="103"/>
        <v>28225</v>
      </c>
      <c r="N1329" s="16">
        <f t="shared" si="104"/>
        <v>0</v>
      </c>
      <c r="O1329" s="7" t="str">
        <f t="shared" si="100"/>
        <v>Jun</v>
      </c>
      <c r="P1329" t="str">
        <f t="shared" si="101"/>
        <v>2023</v>
      </c>
    </row>
    <row r="1330" spans="1:16" x14ac:dyDescent="0.3">
      <c r="A1330" t="s">
        <v>1362</v>
      </c>
      <c r="B1330" s="6">
        <v>44974</v>
      </c>
      <c r="C1330" t="s">
        <v>2258</v>
      </c>
      <c r="D1330" t="s">
        <v>2271</v>
      </c>
      <c r="E1330" t="s">
        <v>25</v>
      </c>
      <c r="F1330" t="s">
        <v>53</v>
      </c>
      <c r="G1330">
        <v>4883</v>
      </c>
      <c r="H1330">
        <v>-237.75</v>
      </c>
      <c r="I1330">
        <v>2</v>
      </c>
      <c r="J1330" t="s">
        <v>10</v>
      </c>
      <c r="K1330" s="8" t="s">
        <v>36</v>
      </c>
      <c r="L1330" s="11">
        <f t="shared" si="102"/>
        <v>-4.8689330329715341E-2</v>
      </c>
      <c r="M1330" s="16">
        <f t="shared" si="103"/>
        <v>0</v>
      </c>
      <c r="N1330" s="16">
        <f t="shared" si="104"/>
        <v>1</v>
      </c>
      <c r="O1330" s="7" t="str">
        <f t="shared" si="100"/>
        <v>Feb</v>
      </c>
      <c r="P1330" t="str">
        <f t="shared" si="101"/>
        <v>2023</v>
      </c>
    </row>
    <row r="1331" spans="1:16" x14ac:dyDescent="0.3">
      <c r="A1331" t="s">
        <v>1363</v>
      </c>
      <c r="B1331" s="6">
        <v>45197</v>
      </c>
      <c r="C1331" t="s">
        <v>2255</v>
      </c>
      <c r="D1331" t="s">
        <v>2263</v>
      </c>
      <c r="E1331" t="s">
        <v>19</v>
      </c>
      <c r="F1331" t="s">
        <v>34</v>
      </c>
      <c r="G1331">
        <v>25830</v>
      </c>
      <c r="H1331">
        <v>-4140.29</v>
      </c>
      <c r="I1331">
        <v>1</v>
      </c>
      <c r="J1331" t="s">
        <v>10</v>
      </c>
      <c r="K1331" s="8" t="s">
        <v>27</v>
      </c>
      <c r="L1331" s="11">
        <f t="shared" si="102"/>
        <v>-0.16028997289972899</v>
      </c>
      <c r="M1331" s="16">
        <f t="shared" si="103"/>
        <v>0</v>
      </c>
      <c r="N1331" s="16">
        <f t="shared" si="104"/>
        <v>1</v>
      </c>
      <c r="O1331" s="7" t="str">
        <f t="shared" si="100"/>
        <v>Sep</v>
      </c>
      <c r="P1331" t="str">
        <f t="shared" si="101"/>
        <v>2023</v>
      </c>
    </row>
    <row r="1332" spans="1:16" x14ac:dyDescent="0.3">
      <c r="A1332" t="s">
        <v>1364</v>
      </c>
      <c r="B1332" s="6">
        <v>45128</v>
      </c>
      <c r="C1332" t="s">
        <v>2255</v>
      </c>
      <c r="D1332" t="s">
        <v>2263</v>
      </c>
      <c r="E1332" t="s">
        <v>14</v>
      </c>
      <c r="F1332" t="s">
        <v>51</v>
      </c>
      <c r="G1332">
        <v>42990</v>
      </c>
      <c r="H1332">
        <v>-5112.08</v>
      </c>
      <c r="I1332">
        <v>5</v>
      </c>
      <c r="J1332" t="s">
        <v>35</v>
      </c>
      <c r="K1332" s="8" t="s">
        <v>36</v>
      </c>
      <c r="L1332" s="11">
        <f t="shared" si="102"/>
        <v>-0.11891323563619446</v>
      </c>
      <c r="M1332" s="16">
        <f t="shared" si="103"/>
        <v>42990</v>
      </c>
      <c r="N1332" s="16">
        <f t="shared" si="104"/>
        <v>1</v>
      </c>
      <c r="O1332" s="7" t="str">
        <f t="shared" si="100"/>
        <v>Jul</v>
      </c>
      <c r="P1332" t="str">
        <f t="shared" si="101"/>
        <v>2023</v>
      </c>
    </row>
    <row r="1333" spans="1:16" x14ac:dyDescent="0.3">
      <c r="A1333" t="s">
        <v>1365</v>
      </c>
      <c r="B1333" s="6">
        <v>45283</v>
      </c>
      <c r="C1333" t="s">
        <v>2258</v>
      </c>
      <c r="D1333" t="s">
        <v>2270</v>
      </c>
      <c r="E1333" t="s">
        <v>19</v>
      </c>
      <c r="F1333" t="s">
        <v>20</v>
      </c>
      <c r="G1333">
        <v>42931</v>
      </c>
      <c r="H1333">
        <v>-6661.41</v>
      </c>
      <c r="I1333">
        <v>6</v>
      </c>
      <c r="J1333" t="s">
        <v>10</v>
      </c>
      <c r="K1333" s="8" t="s">
        <v>17</v>
      </c>
      <c r="L1333" s="11">
        <f t="shared" si="102"/>
        <v>-0.15516549812489808</v>
      </c>
      <c r="M1333" s="16">
        <f t="shared" si="103"/>
        <v>0</v>
      </c>
      <c r="N1333" s="16">
        <f t="shared" si="104"/>
        <v>1</v>
      </c>
      <c r="O1333" s="7" t="str">
        <f t="shared" si="100"/>
        <v>Dec</v>
      </c>
      <c r="P1333" t="str">
        <f t="shared" si="101"/>
        <v>2023</v>
      </c>
    </row>
    <row r="1334" spans="1:16" x14ac:dyDescent="0.3">
      <c r="A1334" t="s">
        <v>1366</v>
      </c>
      <c r="B1334" s="6">
        <v>45332</v>
      </c>
      <c r="C1334" t="s">
        <v>2256</v>
      </c>
      <c r="D1334" t="s">
        <v>2269</v>
      </c>
      <c r="E1334" t="s">
        <v>19</v>
      </c>
      <c r="F1334" t="s">
        <v>20</v>
      </c>
      <c r="G1334">
        <v>11993</v>
      </c>
      <c r="H1334">
        <v>-2326.14</v>
      </c>
      <c r="I1334">
        <v>9</v>
      </c>
      <c r="J1334" t="s">
        <v>35</v>
      </c>
      <c r="K1334" s="8" t="s">
        <v>11</v>
      </c>
      <c r="L1334" s="11">
        <f t="shared" si="102"/>
        <v>-0.19395814224964561</v>
      </c>
      <c r="M1334" s="16">
        <f t="shared" si="103"/>
        <v>0</v>
      </c>
      <c r="N1334" s="16">
        <f t="shared" si="104"/>
        <v>1</v>
      </c>
      <c r="O1334" s="7" t="str">
        <f t="shared" si="100"/>
        <v>Feb</v>
      </c>
      <c r="P1334" t="str">
        <f t="shared" si="101"/>
        <v>2024</v>
      </c>
    </row>
    <row r="1335" spans="1:16" x14ac:dyDescent="0.3">
      <c r="A1335" t="s">
        <v>1367</v>
      </c>
      <c r="B1335" s="6">
        <v>45240</v>
      </c>
      <c r="C1335" t="s">
        <v>2255</v>
      </c>
      <c r="D1335" t="s">
        <v>2263</v>
      </c>
      <c r="E1335" t="s">
        <v>25</v>
      </c>
      <c r="F1335" t="s">
        <v>53</v>
      </c>
      <c r="G1335">
        <v>17215</v>
      </c>
      <c r="H1335">
        <v>-2983.64</v>
      </c>
      <c r="I1335">
        <v>2</v>
      </c>
      <c r="J1335" t="s">
        <v>10</v>
      </c>
      <c r="K1335" s="8" t="s">
        <v>17</v>
      </c>
      <c r="L1335" s="11">
        <f t="shared" si="102"/>
        <v>-0.17331629392971246</v>
      </c>
      <c r="M1335" s="16">
        <f t="shared" si="103"/>
        <v>0</v>
      </c>
      <c r="N1335" s="16">
        <f t="shared" si="104"/>
        <v>1</v>
      </c>
      <c r="O1335" s="7" t="str">
        <f t="shared" si="100"/>
        <v>Nov</v>
      </c>
      <c r="P1335" t="str">
        <f t="shared" si="101"/>
        <v>2023</v>
      </c>
    </row>
    <row r="1336" spans="1:16" x14ac:dyDescent="0.3">
      <c r="A1336" t="s">
        <v>1368</v>
      </c>
      <c r="B1336" s="6">
        <v>45517</v>
      </c>
      <c r="C1336" t="s">
        <v>2259</v>
      </c>
      <c r="D1336" t="s">
        <v>2266</v>
      </c>
      <c r="E1336" t="s">
        <v>25</v>
      </c>
      <c r="F1336" t="s">
        <v>26</v>
      </c>
      <c r="G1336">
        <v>42467</v>
      </c>
      <c r="H1336">
        <v>7982.48</v>
      </c>
      <c r="I1336">
        <v>4</v>
      </c>
      <c r="J1336" t="s">
        <v>35</v>
      </c>
      <c r="K1336" s="8" t="s">
        <v>17</v>
      </c>
      <c r="L1336" s="11">
        <f t="shared" si="102"/>
        <v>0.1879690112322509</v>
      </c>
      <c r="M1336" s="16">
        <f t="shared" si="103"/>
        <v>0</v>
      </c>
      <c r="N1336" s="16">
        <f t="shared" si="104"/>
        <v>0</v>
      </c>
      <c r="O1336" s="7" t="str">
        <f t="shared" si="100"/>
        <v>Aug</v>
      </c>
      <c r="P1336" t="str">
        <f t="shared" si="101"/>
        <v>2024</v>
      </c>
    </row>
    <row r="1337" spans="1:16" x14ac:dyDescent="0.3">
      <c r="A1337" t="s">
        <v>1369</v>
      </c>
      <c r="B1337" s="6">
        <v>44961</v>
      </c>
      <c r="C1337" t="s">
        <v>2259</v>
      </c>
      <c r="D1337" t="s">
        <v>2266</v>
      </c>
      <c r="E1337" t="s">
        <v>8</v>
      </c>
      <c r="F1337" t="s">
        <v>9</v>
      </c>
      <c r="G1337">
        <v>9543</v>
      </c>
      <c r="H1337">
        <v>2024.95</v>
      </c>
      <c r="I1337">
        <v>10</v>
      </c>
      <c r="J1337" t="s">
        <v>10</v>
      </c>
      <c r="K1337" s="8" t="s">
        <v>11</v>
      </c>
      <c r="L1337" s="11">
        <f t="shared" si="102"/>
        <v>0.21219218275175522</v>
      </c>
      <c r="M1337" s="16">
        <f t="shared" si="103"/>
        <v>0</v>
      </c>
      <c r="N1337" s="16">
        <f t="shared" si="104"/>
        <v>0</v>
      </c>
      <c r="O1337" s="7" t="str">
        <f t="shared" si="100"/>
        <v>Feb</v>
      </c>
      <c r="P1337" t="str">
        <f t="shared" si="101"/>
        <v>2023</v>
      </c>
    </row>
    <row r="1338" spans="1:16" x14ac:dyDescent="0.3">
      <c r="A1338" t="s">
        <v>1370</v>
      </c>
      <c r="B1338" s="6">
        <v>45603</v>
      </c>
      <c r="C1338" t="s">
        <v>2258</v>
      </c>
      <c r="D1338" t="s">
        <v>2270</v>
      </c>
      <c r="E1338" t="s">
        <v>25</v>
      </c>
      <c r="F1338" t="s">
        <v>46</v>
      </c>
      <c r="G1338">
        <v>8404</v>
      </c>
      <c r="H1338">
        <v>-1525.32</v>
      </c>
      <c r="I1338">
        <v>9</v>
      </c>
      <c r="J1338" t="s">
        <v>10</v>
      </c>
      <c r="K1338" s="8" t="s">
        <v>27</v>
      </c>
      <c r="L1338" s="11">
        <f t="shared" si="102"/>
        <v>-0.18149928605425986</v>
      </c>
      <c r="M1338" s="16">
        <f t="shared" si="103"/>
        <v>0</v>
      </c>
      <c r="N1338" s="16">
        <f t="shared" si="104"/>
        <v>1</v>
      </c>
      <c r="O1338" s="7" t="str">
        <f t="shared" si="100"/>
        <v>Nov</v>
      </c>
      <c r="P1338" t="str">
        <f t="shared" si="101"/>
        <v>2024</v>
      </c>
    </row>
    <row r="1339" spans="1:16" x14ac:dyDescent="0.3">
      <c r="A1339" t="s">
        <v>1371</v>
      </c>
      <c r="B1339" s="6">
        <v>45122</v>
      </c>
      <c r="C1339" t="s">
        <v>2256</v>
      </c>
      <c r="D1339" t="s">
        <v>2269</v>
      </c>
      <c r="E1339" t="s">
        <v>19</v>
      </c>
      <c r="F1339" t="s">
        <v>34</v>
      </c>
      <c r="G1339">
        <v>49678</v>
      </c>
      <c r="H1339">
        <v>-1482.11</v>
      </c>
      <c r="I1339">
        <v>10</v>
      </c>
      <c r="J1339" t="s">
        <v>35</v>
      </c>
      <c r="K1339" s="8" t="s">
        <v>36</v>
      </c>
      <c r="L1339" s="11">
        <f t="shared" si="102"/>
        <v>-2.983433310519747E-2</v>
      </c>
      <c r="M1339" s="16">
        <f t="shared" si="103"/>
        <v>0</v>
      </c>
      <c r="N1339" s="16">
        <f t="shared" si="104"/>
        <v>1</v>
      </c>
      <c r="O1339" s="7" t="str">
        <f t="shared" si="100"/>
        <v>Jul</v>
      </c>
      <c r="P1339" t="str">
        <f t="shared" si="101"/>
        <v>2023</v>
      </c>
    </row>
    <row r="1340" spans="1:16" x14ac:dyDescent="0.3">
      <c r="A1340" t="s">
        <v>1372</v>
      </c>
      <c r="B1340" s="6">
        <v>45566</v>
      </c>
      <c r="C1340" t="s">
        <v>2255</v>
      </c>
      <c r="D1340" t="s">
        <v>2263</v>
      </c>
      <c r="E1340" t="s">
        <v>8</v>
      </c>
      <c r="F1340" t="s">
        <v>31</v>
      </c>
      <c r="G1340">
        <v>7690</v>
      </c>
      <c r="H1340">
        <v>1859.13</v>
      </c>
      <c r="I1340">
        <v>9</v>
      </c>
      <c r="J1340" t="s">
        <v>35</v>
      </c>
      <c r="K1340" s="8" t="s">
        <v>36</v>
      </c>
      <c r="L1340" s="11">
        <f t="shared" si="102"/>
        <v>0.24175942782834853</v>
      </c>
      <c r="M1340" s="16">
        <f t="shared" si="103"/>
        <v>0</v>
      </c>
      <c r="N1340" s="16">
        <f t="shared" si="104"/>
        <v>0</v>
      </c>
      <c r="O1340" s="7" t="str">
        <f t="shared" si="100"/>
        <v>Oct</v>
      </c>
      <c r="P1340" t="str">
        <f t="shared" si="101"/>
        <v>2024</v>
      </c>
    </row>
    <row r="1341" spans="1:16" x14ac:dyDescent="0.3">
      <c r="A1341" t="s">
        <v>1373</v>
      </c>
      <c r="B1341" s="6">
        <v>45177</v>
      </c>
      <c r="C1341" t="s">
        <v>2255</v>
      </c>
      <c r="D1341" t="s">
        <v>2262</v>
      </c>
      <c r="E1341" t="s">
        <v>19</v>
      </c>
      <c r="F1341" t="s">
        <v>34</v>
      </c>
      <c r="G1341">
        <v>1936</v>
      </c>
      <c r="H1341">
        <v>627.44000000000005</v>
      </c>
      <c r="I1341">
        <v>10</v>
      </c>
      <c r="J1341" t="s">
        <v>10</v>
      </c>
      <c r="K1341" s="8" t="s">
        <v>27</v>
      </c>
      <c r="L1341" s="11">
        <f t="shared" si="102"/>
        <v>0.3240909090909091</v>
      </c>
      <c r="M1341" s="16">
        <f t="shared" si="103"/>
        <v>0</v>
      </c>
      <c r="N1341" s="16">
        <f t="shared" si="104"/>
        <v>0</v>
      </c>
      <c r="O1341" s="7" t="str">
        <f t="shared" si="100"/>
        <v>Sep</v>
      </c>
      <c r="P1341" t="str">
        <f t="shared" si="101"/>
        <v>2023</v>
      </c>
    </row>
    <row r="1342" spans="1:16" x14ac:dyDescent="0.3">
      <c r="A1342" t="s">
        <v>1374</v>
      </c>
      <c r="B1342" s="6">
        <v>45346</v>
      </c>
      <c r="C1342" t="s">
        <v>2256</v>
      </c>
      <c r="D1342" t="s">
        <v>2269</v>
      </c>
      <c r="E1342" t="s">
        <v>25</v>
      </c>
      <c r="F1342" t="s">
        <v>53</v>
      </c>
      <c r="G1342">
        <v>8737</v>
      </c>
      <c r="H1342">
        <v>-282.11</v>
      </c>
      <c r="I1342">
        <v>10</v>
      </c>
      <c r="J1342" t="s">
        <v>16</v>
      </c>
      <c r="K1342" s="8" t="s">
        <v>17</v>
      </c>
      <c r="L1342" s="11">
        <f t="shared" si="102"/>
        <v>-3.2289115256953188E-2</v>
      </c>
      <c r="M1342" s="16">
        <f t="shared" si="103"/>
        <v>0</v>
      </c>
      <c r="N1342" s="16">
        <f t="shared" si="104"/>
        <v>1</v>
      </c>
      <c r="O1342" s="7" t="str">
        <f t="shared" si="100"/>
        <v>Feb</v>
      </c>
      <c r="P1342" t="str">
        <f t="shared" si="101"/>
        <v>2024</v>
      </c>
    </row>
    <row r="1343" spans="1:16" x14ac:dyDescent="0.3">
      <c r="A1343" t="s">
        <v>1375</v>
      </c>
      <c r="B1343" s="6">
        <v>45507</v>
      </c>
      <c r="C1343" t="s">
        <v>2259</v>
      </c>
      <c r="D1343" t="s">
        <v>2266</v>
      </c>
      <c r="E1343" t="s">
        <v>19</v>
      </c>
      <c r="F1343" t="s">
        <v>22</v>
      </c>
      <c r="G1343">
        <v>24007</v>
      </c>
      <c r="H1343">
        <v>643.96</v>
      </c>
      <c r="I1343">
        <v>8</v>
      </c>
      <c r="J1343" t="s">
        <v>10</v>
      </c>
      <c r="K1343" s="8" t="s">
        <v>27</v>
      </c>
      <c r="L1343" s="11">
        <f t="shared" si="102"/>
        <v>2.6823843045778315E-2</v>
      </c>
      <c r="M1343" s="16">
        <f t="shared" si="103"/>
        <v>0</v>
      </c>
      <c r="N1343" s="16">
        <f t="shared" si="104"/>
        <v>0</v>
      </c>
      <c r="O1343" s="7" t="str">
        <f t="shared" si="100"/>
        <v>Aug</v>
      </c>
      <c r="P1343" t="str">
        <f t="shared" si="101"/>
        <v>2024</v>
      </c>
    </row>
    <row r="1344" spans="1:16" x14ac:dyDescent="0.3">
      <c r="A1344" t="s">
        <v>1376</v>
      </c>
      <c r="B1344" s="6">
        <v>45534</v>
      </c>
      <c r="C1344" t="s">
        <v>2257</v>
      </c>
      <c r="D1344" t="s">
        <v>2265</v>
      </c>
      <c r="E1344" t="s">
        <v>8</v>
      </c>
      <c r="F1344" t="s">
        <v>9</v>
      </c>
      <c r="G1344">
        <v>16334</v>
      </c>
      <c r="H1344">
        <v>2382.64</v>
      </c>
      <c r="I1344">
        <v>8</v>
      </c>
      <c r="J1344" t="s">
        <v>10</v>
      </c>
      <c r="K1344" s="8" t="s">
        <v>11</v>
      </c>
      <c r="L1344" s="11">
        <f t="shared" si="102"/>
        <v>0.14586996449124526</v>
      </c>
      <c r="M1344" s="16">
        <f t="shared" si="103"/>
        <v>0</v>
      </c>
      <c r="N1344" s="16">
        <f t="shared" si="104"/>
        <v>0</v>
      </c>
      <c r="O1344" s="7" t="str">
        <f t="shared" si="100"/>
        <v>Aug</v>
      </c>
      <c r="P1344" t="str">
        <f t="shared" si="101"/>
        <v>2024</v>
      </c>
    </row>
    <row r="1345" spans="1:16" x14ac:dyDescent="0.3">
      <c r="A1345" t="s">
        <v>1377</v>
      </c>
      <c r="B1345" s="6">
        <v>45359</v>
      </c>
      <c r="C1345" t="s">
        <v>2257</v>
      </c>
      <c r="D1345" t="s">
        <v>2264</v>
      </c>
      <c r="E1345" t="s">
        <v>25</v>
      </c>
      <c r="F1345" t="s">
        <v>53</v>
      </c>
      <c r="G1345">
        <v>16341</v>
      </c>
      <c r="H1345">
        <v>-2587.5100000000002</v>
      </c>
      <c r="I1345">
        <v>2</v>
      </c>
      <c r="J1345" t="s">
        <v>10</v>
      </c>
      <c r="K1345" s="8" t="s">
        <v>11</v>
      </c>
      <c r="L1345" s="11">
        <f t="shared" si="102"/>
        <v>-0.15834465454990515</v>
      </c>
      <c r="M1345" s="16">
        <f t="shared" si="103"/>
        <v>0</v>
      </c>
      <c r="N1345" s="16">
        <f t="shared" si="104"/>
        <v>1</v>
      </c>
      <c r="O1345" s="7" t="str">
        <f t="shared" si="100"/>
        <v>Mar</v>
      </c>
      <c r="P1345" t="str">
        <f t="shared" si="101"/>
        <v>2024</v>
      </c>
    </row>
    <row r="1346" spans="1:16" x14ac:dyDescent="0.3">
      <c r="A1346" t="s">
        <v>1378</v>
      </c>
      <c r="B1346" s="6">
        <v>45230</v>
      </c>
      <c r="C1346" t="s">
        <v>2257</v>
      </c>
      <c r="D1346" t="s">
        <v>2265</v>
      </c>
      <c r="E1346" t="s">
        <v>14</v>
      </c>
      <c r="F1346" t="s">
        <v>51</v>
      </c>
      <c r="G1346">
        <v>5234</v>
      </c>
      <c r="H1346">
        <v>-56.4</v>
      </c>
      <c r="I1346">
        <v>9</v>
      </c>
      <c r="J1346" t="s">
        <v>35</v>
      </c>
      <c r="K1346" s="8" t="s">
        <v>17</v>
      </c>
      <c r="L1346" s="11">
        <f t="shared" si="102"/>
        <v>-1.0775697363393198E-2</v>
      </c>
      <c r="M1346" s="16">
        <f t="shared" si="103"/>
        <v>5234</v>
      </c>
      <c r="N1346" s="16">
        <f t="shared" si="104"/>
        <v>1</v>
      </c>
      <c r="O1346" s="7" t="str">
        <f t="shared" ref="O1346:O1409" si="105">TEXT(B1346,"MMM")</f>
        <v>Oct</v>
      </c>
      <c r="P1346" t="str">
        <f t="shared" ref="P1346:P1409" si="106">TEXT(B1346,"YYYY")</f>
        <v>2023</v>
      </c>
    </row>
    <row r="1347" spans="1:16" x14ac:dyDescent="0.3">
      <c r="A1347" t="s">
        <v>1379</v>
      </c>
      <c r="B1347" s="6">
        <v>45174</v>
      </c>
      <c r="C1347" t="s">
        <v>2259</v>
      </c>
      <c r="D1347" t="s">
        <v>2267</v>
      </c>
      <c r="E1347" t="s">
        <v>8</v>
      </c>
      <c r="F1347" t="s">
        <v>29</v>
      </c>
      <c r="G1347">
        <v>20708</v>
      </c>
      <c r="H1347">
        <v>671</v>
      </c>
      <c r="I1347">
        <v>8</v>
      </c>
      <c r="J1347" t="s">
        <v>10</v>
      </c>
      <c r="K1347" s="8" t="s">
        <v>27</v>
      </c>
      <c r="L1347" s="11">
        <f t="shared" ref="L1347:L1410" si="107">H1347/G1347</f>
        <v>3.240293606335716E-2</v>
      </c>
      <c r="M1347" s="16">
        <f t="shared" ref="M1347:M1410" si="108">IF(E1347="Clothing",G1347,0)</f>
        <v>0</v>
      </c>
      <c r="N1347" s="16">
        <f t="shared" ref="N1347:N1410" si="109">IF(H1347&lt;0,1,0)</f>
        <v>0</v>
      </c>
      <c r="O1347" s="7" t="str">
        <f t="shared" si="105"/>
        <v>Sep</v>
      </c>
      <c r="P1347" t="str">
        <f t="shared" si="106"/>
        <v>2023</v>
      </c>
    </row>
    <row r="1348" spans="1:16" x14ac:dyDescent="0.3">
      <c r="A1348" t="s">
        <v>1380</v>
      </c>
      <c r="B1348" s="6">
        <v>45542</v>
      </c>
      <c r="C1348" t="s">
        <v>2258</v>
      </c>
      <c r="D1348" t="s">
        <v>2271</v>
      </c>
      <c r="E1348" t="s">
        <v>25</v>
      </c>
      <c r="F1348" t="s">
        <v>26</v>
      </c>
      <c r="G1348">
        <v>41862</v>
      </c>
      <c r="H1348">
        <v>-763.27</v>
      </c>
      <c r="I1348">
        <v>1</v>
      </c>
      <c r="J1348" t="s">
        <v>35</v>
      </c>
      <c r="K1348" s="8" t="s">
        <v>27</v>
      </c>
      <c r="L1348" s="11">
        <f t="shared" si="107"/>
        <v>-1.8233003678754002E-2</v>
      </c>
      <c r="M1348" s="16">
        <f t="shared" si="108"/>
        <v>0</v>
      </c>
      <c r="N1348" s="16">
        <f t="shared" si="109"/>
        <v>1</v>
      </c>
      <c r="O1348" s="7" t="str">
        <f t="shared" si="105"/>
        <v>Sep</v>
      </c>
      <c r="P1348" t="str">
        <f t="shared" si="106"/>
        <v>2024</v>
      </c>
    </row>
    <row r="1349" spans="1:16" x14ac:dyDescent="0.3">
      <c r="A1349" t="s">
        <v>1381</v>
      </c>
      <c r="B1349" s="6">
        <v>45006</v>
      </c>
      <c r="C1349" t="s">
        <v>2255</v>
      </c>
      <c r="D1349" t="s">
        <v>2262</v>
      </c>
      <c r="E1349" t="s">
        <v>14</v>
      </c>
      <c r="F1349" t="s">
        <v>38</v>
      </c>
      <c r="G1349">
        <v>25029</v>
      </c>
      <c r="H1349">
        <v>-2216.41</v>
      </c>
      <c r="I1349">
        <v>3</v>
      </c>
      <c r="J1349" t="s">
        <v>16</v>
      </c>
      <c r="K1349" s="8" t="s">
        <v>11</v>
      </c>
      <c r="L1349" s="11">
        <f t="shared" si="107"/>
        <v>-8.8553677733828759E-2</v>
      </c>
      <c r="M1349" s="16">
        <f t="shared" si="108"/>
        <v>25029</v>
      </c>
      <c r="N1349" s="16">
        <f t="shared" si="109"/>
        <v>1</v>
      </c>
      <c r="O1349" s="7" t="str">
        <f t="shared" si="105"/>
        <v>Mar</v>
      </c>
      <c r="P1349" t="str">
        <f t="shared" si="106"/>
        <v>2023</v>
      </c>
    </row>
    <row r="1350" spans="1:16" x14ac:dyDescent="0.3">
      <c r="A1350" t="s">
        <v>1382</v>
      </c>
      <c r="B1350" s="6">
        <v>45398</v>
      </c>
      <c r="C1350" t="s">
        <v>2259</v>
      </c>
      <c r="D1350" t="s">
        <v>2266</v>
      </c>
      <c r="E1350" t="s">
        <v>25</v>
      </c>
      <c r="F1350" t="s">
        <v>53</v>
      </c>
      <c r="G1350">
        <v>44235</v>
      </c>
      <c r="H1350">
        <v>94.36</v>
      </c>
      <c r="I1350">
        <v>10</v>
      </c>
      <c r="J1350" t="s">
        <v>16</v>
      </c>
      <c r="K1350" s="8" t="s">
        <v>17</v>
      </c>
      <c r="L1350" s="11">
        <f t="shared" si="107"/>
        <v>2.1331524810670284E-3</v>
      </c>
      <c r="M1350" s="16">
        <f t="shared" si="108"/>
        <v>0</v>
      </c>
      <c r="N1350" s="16">
        <f t="shared" si="109"/>
        <v>0</v>
      </c>
      <c r="O1350" s="7" t="str">
        <f t="shared" si="105"/>
        <v>Apr</v>
      </c>
      <c r="P1350" t="str">
        <f t="shared" si="106"/>
        <v>2024</v>
      </c>
    </row>
    <row r="1351" spans="1:16" x14ac:dyDescent="0.3">
      <c r="A1351" t="s">
        <v>1383</v>
      </c>
      <c r="B1351" s="6">
        <v>45259</v>
      </c>
      <c r="C1351" t="s">
        <v>2258</v>
      </c>
      <c r="D1351" t="s">
        <v>2271</v>
      </c>
      <c r="E1351" t="s">
        <v>25</v>
      </c>
      <c r="F1351" t="s">
        <v>53</v>
      </c>
      <c r="G1351">
        <v>32422</v>
      </c>
      <c r="H1351">
        <v>7948.15</v>
      </c>
      <c r="I1351">
        <v>2</v>
      </c>
      <c r="J1351" t="s">
        <v>10</v>
      </c>
      <c r="K1351" s="8" t="s">
        <v>27</v>
      </c>
      <c r="L1351" s="11">
        <f t="shared" si="107"/>
        <v>0.24514681389180185</v>
      </c>
      <c r="M1351" s="16">
        <f t="shared" si="108"/>
        <v>0</v>
      </c>
      <c r="N1351" s="16">
        <f t="shared" si="109"/>
        <v>0</v>
      </c>
      <c r="O1351" s="7" t="str">
        <f t="shared" si="105"/>
        <v>Nov</v>
      </c>
      <c r="P1351" t="str">
        <f t="shared" si="106"/>
        <v>2023</v>
      </c>
    </row>
    <row r="1352" spans="1:16" x14ac:dyDescent="0.3">
      <c r="A1352" t="s">
        <v>1384</v>
      </c>
      <c r="B1352" s="6">
        <v>45329</v>
      </c>
      <c r="C1352" t="s">
        <v>2259</v>
      </c>
      <c r="D1352" t="s">
        <v>2266</v>
      </c>
      <c r="E1352" t="s">
        <v>14</v>
      </c>
      <c r="F1352" t="s">
        <v>38</v>
      </c>
      <c r="G1352">
        <v>36353</v>
      </c>
      <c r="H1352">
        <v>10666.43</v>
      </c>
      <c r="I1352">
        <v>6</v>
      </c>
      <c r="J1352" t="s">
        <v>10</v>
      </c>
      <c r="K1352" s="8" t="s">
        <v>36</v>
      </c>
      <c r="L1352" s="11">
        <f t="shared" si="107"/>
        <v>0.29341264819959839</v>
      </c>
      <c r="M1352" s="16">
        <f t="shared" si="108"/>
        <v>36353</v>
      </c>
      <c r="N1352" s="16">
        <f t="shared" si="109"/>
        <v>0</v>
      </c>
      <c r="O1352" s="7" t="str">
        <f t="shared" si="105"/>
        <v>Feb</v>
      </c>
      <c r="P1352" t="str">
        <f t="shared" si="106"/>
        <v>2024</v>
      </c>
    </row>
    <row r="1353" spans="1:16" x14ac:dyDescent="0.3">
      <c r="A1353" t="s">
        <v>1385</v>
      </c>
      <c r="B1353" s="6">
        <v>45325</v>
      </c>
      <c r="C1353" t="s">
        <v>2256</v>
      </c>
      <c r="D1353" t="s">
        <v>2268</v>
      </c>
      <c r="E1353" t="s">
        <v>14</v>
      </c>
      <c r="F1353" t="s">
        <v>38</v>
      </c>
      <c r="G1353">
        <v>3913</v>
      </c>
      <c r="H1353">
        <v>716.39</v>
      </c>
      <c r="I1353">
        <v>2</v>
      </c>
      <c r="J1353" t="s">
        <v>16</v>
      </c>
      <c r="K1353" s="8" t="s">
        <v>36</v>
      </c>
      <c r="L1353" s="11">
        <f t="shared" si="107"/>
        <v>0.18307947866087401</v>
      </c>
      <c r="M1353" s="16">
        <f t="shared" si="108"/>
        <v>3913</v>
      </c>
      <c r="N1353" s="16">
        <f t="shared" si="109"/>
        <v>0</v>
      </c>
      <c r="O1353" s="7" t="str">
        <f t="shared" si="105"/>
        <v>Feb</v>
      </c>
      <c r="P1353" t="str">
        <f t="shared" si="106"/>
        <v>2024</v>
      </c>
    </row>
    <row r="1354" spans="1:16" x14ac:dyDescent="0.3">
      <c r="A1354" t="s">
        <v>1386</v>
      </c>
      <c r="B1354" s="6">
        <v>45292</v>
      </c>
      <c r="C1354" t="s">
        <v>2258</v>
      </c>
      <c r="D1354" t="s">
        <v>2270</v>
      </c>
      <c r="E1354" t="s">
        <v>19</v>
      </c>
      <c r="F1354" t="s">
        <v>34</v>
      </c>
      <c r="G1354">
        <v>19020</v>
      </c>
      <c r="H1354">
        <v>-697.21</v>
      </c>
      <c r="I1354">
        <v>6</v>
      </c>
      <c r="J1354" t="s">
        <v>35</v>
      </c>
      <c r="K1354" s="8" t="s">
        <v>36</v>
      </c>
      <c r="L1354" s="11">
        <f t="shared" si="107"/>
        <v>-3.6656677181913774E-2</v>
      </c>
      <c r="M1354" s="16">
        <f t="shared" si="108"/>
        <v>0</v>
      </c>
      <c r="N1354" s="16">
        <f t="shared" si="109"/>
        <v>1</v>
      </c>
      <c r="O1354" s="7" t="str">
        <f t="shared" si="105"/>
        <v>Jan</v>
      </c>
      <c r="P1354" t="str">
        <f t="shared" si="106"/>
        <v>2024</v>
      </c>
    </row>
    <row r="1355" spans="1:16" x14ac:dyDescent="0.3">
      <c r="A1355" t="s">
        <v>1387</v>
      </c>
      <c r="B1355" s="6">
        <v>45582</v>
      </c>
      <c r="C1355" t="s">
        <v>2259</v>
      </c>
      <c r="D1355" t="s">
        <v>2267</v>
      </c>
      <c r="E1355" t="s">
        <v>25</v>
      </c>
      <c r="F1355" t="s">
        <v>26</v>
      </c>
      <c r="G1355">
        <v>16960</v>
      </c>
      <c r="H1355">
        <v>3044.08</v>
      </c>
      <c r="I1355">
        <v>5</v>
      </c>
      <c r="J1355" t="s">
        <v>16</v>
      </c>
      <c r="K1355" s="8" t="s">
        <v>27</v>
      </c>
      <c r="L1355" s="11">
        <f t="shared" si="107"/>
        <v>0.17948584905660378</v>
      </c>
      <c r="M1355" s="16">
        <f t="shared" si="108"/>
        <v>0</v>
      </c>
      <c r="N1355" s="16">
        <f t="shared" si="109"/>
        <v>0</v>
      </c>
      <c r="O1355" s="7" t="str">
        <f t="shared" si="105"/>
        <v>Oct</v>
      </c>
      <c r="P1355" t="str">
        <f t="shared" si="106"/>
        <v>2024</v>
      </c>
    </row>
    <row r="1356" spans="1:16" x14ac:dyDescent="0.3">
      <c r="A1356" t="s">
        <v>1388</v>
      </c>
      <c r="B1356" s="6">
        <v>45512</v>
      </c>
      <c r="C1356" t="s">
        <v>2259</v>
      </c>
      <c r="D1356" t="s">
        <v>2267</v>
      </c>
      <c r="E1356" t="s">
        <v>19</v>
      </c>
      <c r="F1356" t="s">
        <v>22</v>
      </c>
      <c r="G1356">
        <v>40714</v>
      </c>
      <c r="H1356">
        <v>11730.49</v>
      </c>
      <c r="I1356">
        <v>1</v>
      </c>
      <c r="J1356" t="s">
        <v>10</v>
      </c>
      <c r="K1356" s="8" t="s">
        <v>36</v>
      </c>
      <c r="L1356" s="11">
        <f t="shared" si="107"/>
        <v>0.28811932013557989</v>
      </c>
      <c r="M1356" s="16">
        <f t="shared" si="108"/>
        <v>0</v>
      </c>
      <c r="N1356" s="16">
        <f t="shared" si="109"/>
        <v>0</v>
      </c>
      <c r="O1356" s="7" t="str">
        <f t="shared" si="105"/>
        <v>Aug</v>
      </c>
      <c r="P1356" t="str">
        <f t="shared" si="106"/>
        <v>2024</v>
      </c>
    </row>
    <row r="1357" spans="1:16" x14ac:dyDescent="0.3">
      <c r="A1357" t="s">
        <v>1389</v>
      </c>
      <c r="B1357" s="6">
        <v>45243</v>
      </c>
      <c r="C1357" t="s">
        <v>2256</v>
      </c>
      <c r="D1357" t="s">
        <v>2269</v>
      </c>
      <c r="E1357" t="s">
        <v>14</v>
      </c>
      <c r="F1357" t="s">
        <v>15</v>
      </c>
      <c r="G1357">
        <v>16595</v>
      </c>
      <c r="H1357">
        <v>-2246.1</v>
      </c>
      <c r="I1357">
        <v>1</v>
      </c>
      <c r="J1357" t="s">
        <v>16</v>
      </c>
      <c r="K1357" s="8" t="s">
        <v>36</v>
      </c>
      <c r="L1357" s="11">
        <f t="shared" si="107"/>
        <v>-0.13534799638445313</v>
      </c>
      <c r="M1357" s="16">
        <f t="shared" si="108"/>
        <v>16595</v>
      </c>
      <c r="N1357" s="16">
        <f t="shared" si="109"/>
        <v>1</v>
      </c>
      <c r="O1357" s="7" t="str">
        <f t="shared" si="105"/>
        <v>Nov</v>
      </c>
      <c r="P1357" t="str">
        <f t="shared" si="106"/>
        <v>2023</v>
      </c>
    </row>
    <row r="1358" spans="1:16" x14ac:dyDescent="0.3">
      <c r="A1358" t="s">
        <v>1390</v>
      </c>
      <c r="B1358" s="6">
        <v>45630</v>
      </c>
      <c r="C1358" t="s">
        <v>2259</v>
      </c>
      <c r="D1358" t="s">
        <v>2267</v>
      </c>
      <c r="E1358" t="s">
        <v>25</v>
      </c>
      <c r="F1358" t="s">
        <v>46</v>
      </c>
      <c r="G1358">
        <v>18530</v>
      </c>
      <c r="H1358">
        <v>-1640.76</v>
      </c>
      <c r="I1358">
        <v>1</v>
      </c>
      <c r="J1358" t="s">
        <v>10</v>
      </c>
      <c r="K1358" s="8" t="s">
        <v>36</v>
      </c>
      <c r="L1358" s="11">
        <f t="shared" si="107"/>
        <v>-8.8546141392336755E-2</v>
      </c>
      <c r="M1358" s="16">
        <f t="shared" si="108"/>
        <v>0</v>
      </c>
      <c r="N1358" s="16">
        <f t="shared" si="109"/>
        <v>1</v>
      </c>
      <c r="O1358" s="7" t="str">
        <f t="shared" si="105"/>
        <v>Dec</v>
      </c>
      <c r="P1358" t="str">
        <f t="shared" si="106"/>
        <v>2024</v>
      </c>
    </row>
    <row r="1359" spans="1:16" x14ac:dyDescent="0.3">
      <c r="A1359" t="s">
        <v>1391</v>
      </c>
      <c r="B1359" s="6">
        <v>45125</v>
      </c>
      <c r="C1359" t="s">
        <v>2258</v>
      </c>
      <c r="D1359" t="s">
        <v>2271</v>
      </c>
      <c r="E1359" t="s">
        <v>19</v>
      </c>
      <c r="F1359" t="s">
        <v>22</v>
      </c>
      <c r="G1359">
        <v>9256</v>
      </c>
      <c r="H1359">
        <v>1336.13</v>
      </c>
      <c r="I1359">
        <v>5</v>
      </c>
      <c r="J1359" t="s">
        <v>10</v>
      </c>
      <c r="K1359" s="8" t="s">
        <v>36</v>
      </c>
      <c r="L1359" s="11">
        <f t="shared" si="107"/>
        <v>0.14435285220397581</v>
      </c>
      <c r="M1359" s="16">
        <f t="shared" si="108"/>
        <v>0</v>
      </c>
      <c r="N1359" s="16">
        <f t="shared" si="109"/>
        <v>0</v>
      </c>
      <c r="O1359" s="7" t="str">
        <f t="shared" si="105"/>
        <v>Jul</v>
      </c>
      <c r="P1359" t="str">
        <f t="shared" si="106"/>
        <v>2023</v>
      </c>
    </row>
    <row r="1360" spans="1:16" x14ac:dyDescent="0.3">
      <c r="A1360" t="s">
        <v>1392</v>
      </c>
      <c r="B1360" s="6">
        <v>45371</v>
      </c>
      <c r="C1360" t="s">
        <v>2258</v>
      </c>
      <c r="D1360" t="s">
        <v>2271</v>
      </c>
      <c r="E1360" t="s">
        <v>19</v>
      </c>
      <c r="F1360" t="s">
        <v>20</v>
      </c>
      <c r="G1360">
        <v>5230</v>
      </c>
      <c r="H1360">
        <v>1667.31</v>
      </c>
      <c r="I1360">
        <v>10</v>
      </c>
      <c r="J1360" t="s">
        <v>10</v>
      </c>
      <c r="K1360" s="8" t="s">
        <v>27</v>
      </c>
      <c r="L1360" s="11">
        <f t="shared" si="107"/>
        <v>0.31879732313575526</v>
      </c>
      <c r="M1360" s="16">
        <f t="shared" si="108"/>
        <v>0</v>
      </c>
      <c r="N1360" s="16">
        <f t="shared" si="109"/>
        <v>0</v>
      </c>
      <c r="O1360" s="7" t="str">
        <f t="shared" si="105"/>
        <v>Mar</v>
      </c>
      <c r="P1360" t="str">
        <f t="shared" si="106"/>
        <v>2024</v>
      </c>
    </row>
    <row r="1361" spans="1:16" x14ac:dyDescent="0.3">
      <c r="A1361" t="s">
        <v>1393</v>
      </c>
      <c r="B1361" s="6">
        <v>45192</v>
      </c>
      <c r="C1361" t="s">
        <v>2258</v>
      </c>
      <c r="D1361" t="s">
        <v>2270</v>
      </c>
      <c r="E1361" t="s">
        <v>8</v>
      </c>
      <c r="F1361" t="s">
        <v>9</v>
      </c>
      <c r="G1361">
        <v>32094</v>
      </c>
      <c r="H1361">
        <v>9657.7900000000009</v>
      </c>
      <c r="I1361">
        <v>3</v>
      </c>
      <c r="J1361" t="s">
        <v>35</v>
      </c>
      <c r="K1361" s="8" t="s">
        <v>36</v>
      </c>
      <c r="L1361" s="11">
        <f t="shared" si="107"/>
        <v>0.30092197918614072</v>
      </c>
      <c r="M1361" s="16">
        <f t="shared" si="108"/>
        <v>0</v>
      </c>
      <c r="N1361" s="16">
        <f t="shared" si="109"/>
        <v>0</v>
      </c>
      <c r="O1361" s="7" t="str">
        <f t="shared" si="105"/>
        <v>Sep</v>
      </c>
      <c r="P1361" t="str">
        <f t="shared" si="106"/>
        <v>2023</v>
      </c>
    </row>
    <row r="1362" spans="1:16" x14ac:dyDescent="0.3">
      <c r="A1362" t="s">
        <v>1394</v>
      </c>
      <c r="B1362" s="6">
        <v>45415</v>
      </c>
      <c r="C1362" t="s">
        <v>2257</v>
      </c>
      <c r="D1362" t="s">
        <v>2265</v>
      </c>
      <c r="E1362" t="s">
        <v>25</v>
      </c>
      <c r="F1362" t="s">
        <v>26</v>
      </c>
      <c r="G1362">
        <v>26856</v>
      </c>
      <c r="H1362">
        <v>-1435.97</v>
      </c>
      <c r="I1362">
        <v>6</v>
      </c>
      <c r="J1362" t="s">
        <v>35</v>
      </c>
      <c r="K1362" s="8" t="s">
        <v>36</v>
      </c>
      <c r="L1362" s="11">
        <f t="shared" si="107"/>
        <v>-5.3469243372058384E-2</v>
      </c>
      <c r="M1362" s="16">
        <f t="shared" si="108"/>
        <v>0</v>
      </c>
      <c r="N1362" s="16">
        <f t="shared" si="109"/>
        <v>1</v>
      </c>
      <c r="O1362" s="7" t="str">
        <f t="shared" si="105"/>
        <v>May</v>
      </c>
      <c r="P1362" t="str">
        <f t="shared" si="106"/>
        <v>2024</v>
      </c>
    </row>
    <row r="1363" spans="1:16" x14ac:dyDescent="0.3">
      <c r="A1363" t="s">
        <v>1395</v>
      </c>
      <c r="B1363" s="6">
        <v>45643</v>
      </c>
      <c r="C1363" t="s">
        <v>2259</v>
      </c>
      <c r="D1363" t="s">
        <v>2267</v>
      </c>
      <c r="E1363" t="s">
        <v>8</v>
      </c>
      <c r="F1363" t="s">
        <v>31</v>
      </c>
      <c r="G1363">
        <v>4546</v>
      </c>
      <c r="H1363">
        <v>-313.32</v>
      </c>
      <c r="I1363">
        <v>8</v>
      </c>
      <c r="J1363" t="s">
        <v>16</v>
      </c>
      <c r="K1363" s="8" t="s">
        <v>17</v>
      </c>
      <c r="L1363" s="11">
        <f t="shared" si="107"/>
        <v>-6.8922129344478666E-2</v>
      </c>
      <c r="M1363" s="16">
        <f t="shared" si="108"/>
        <v>0</v>
      </c>
      <c r="N1363" s="16">
        <f t="shared" si="109"/>
        <v>1</v>
      </c>
      <c r="O1363" s="7" t="str">
        <f t="shared" si="105"/>
        <v>Dec</v>
      </c>
      <c r="P1363" t="str">
        <f t="shared" si="106"/>
        <v>2024</v>
      </c>
    </row>
    <row r="1364" spans="1:16" x14ac:dyDescent="0.3">
      <c r="A1364" t="s">
        <v>1396</v>
      </c>
      <c r="B1364" s="6">
        <v>45529</v>
      </c>
      <c r="C1364" t="s">
        <v>2259</v>
      </c>
      <c r="D1364" t="s">
        <v>2267</v>
      </c>
      <c r="E1364" t="s">
        <v>8</v>
      </c>
      <c r="F1364" t="s">
        <v>9</v>
      </c>
      <c r="G1364">
        <v>45800</v>
      </c>
      <c r="H1364">
        <v>-1516.34</v>
      </c>
      <c r="I1364">
        <v>3</v>
      </c>
      <c r="J1364" t="s">
        <v>16</v>
      </c>
      <c r="K1364" s="8" t="s">
        <v>11</v>
      </c>
      <c r="L1364" s="11">
        <f t="shared" si="107"/>
        <v>-3.310786026200873E-2</v>
      </c>
      <c r="M1364" s="16">
        <f t="shared" si="108"/>
        <v>0</v>
      </c>
      <c r="N1364" s="16">
        <f t="shared" si="109"/>
        <v>1</v>
      </c>
      <c r="O1364" s="7" t="str">
        <f t="shared" si="105"/>
        <v>Aug</v>
      </c>
      <c r="P1364" t="str">
        <f t="shared" si="106"/>
        <v>2024</v>
      </c>
    </row>
    <row r="1365" spans="1:16" x14ac:dyDescent="0.3">
      <c r="A1365" t="s">
        <v>1397</v>
      </c>
      <c r="B1365" s="6">
        <v>45196</v>
      </c>
      <c r="C1365" t="s">
        <v>2257</v>
      </c>
      <c r="D1365" t="s">
        <v>2264</v>
      </c>
      <c r="E1365" t="s">
        <v>14</v>
      </c>
      <c r="F1365" t="s">
        <v>15</v>
      </c>
      <c r="G1365">
        <v>12567</v>
      </c>
      <c r="H1365">
        <v>-1611.9</v>
      </c>
      <c r="I1365">
        <v>4</v>
      </c>
      <c r="J1365" t="s">
        <v>16</v>
      </c>
      <c r="K1365" s="8" t="s">
        <v>36</v>
      </c>
      <c r="L1365" s="11">
        <f t="shared" si="107"/>
        <v>-0.12826450226784436</v>
      </c>
      <c r="M1365" s="16">
        <f t="shared" si="108"/>
        <v>12567</v>
      </c>
      <c r="N1365" s="16">
        <f t="shared" si="109"/>
        <v>1</v>
      </c>
      <c r="O1365" s="7" t="str">
        <f t="shared" si="105"/>
        <v>Sep</v>
      </c>
      <c r="P1365" t="str">
        <f t="shared" si="106"/>
        <v>2023</v>
      </c>
    </row>
    <row r="1366" spans="1:16" x14ac:dyDescent="0.3">
      <c r="A1366" t="s">
        <v>1398</v>
      </c>
      <c r="B1366" s="6">
        <v>45176</v>
      </c>
      <c r="C1366" t="s">
        <v>2256</v>
      </c>
      <c r="D1366" t="s">
        <v>2268</v>
      </c>
      <c r="E1366" t="s">
        <v>19</v>
      </c>
      <c r="F1366" t="s">
        <v>20</v>
      </c>
      <c r="G1366">
        <v>36560</v>
      </c>
      <c r="H1366">
        <v>-5611.64</v>
      </c>
      <c r="I1366">
        <v>4</v>
      </c>
      <c r="J1366" t="s">
        <v>35</v>
      </c>
      <c r="K1366" s="8" t="s">
        <v>36</v>
      </c>
      <c r="L1366" s="11">
        <f t="shared" si="107"/>
        <v>-0.15349124726477026</v>
      </c>
      <c r="M1366" s="16">
        <f t="shared" si="108"/>
        <v>0</v>
      </c>
      <c r="N1366" s="16">
        <f t="shared" si="109"/>
        <v>1</v>
      </c>
      <c r="O1366" s="7" t="str">
        <f t="shared" si="105"/>
        <v>Sep</v>
      </c>
      <c r="P1366" t="str">
        <f t="shared" si="106"/>
        <v>2023</v>
      </c>
    </row>
    <row r="1367" spans="1:16" x14ac:dyDescent="0.3">
      <c r="A1367" t="s">
        <v>1399</v>
      </c>
      <c r="B1367" s="6">
        <v>45646</v>
      </c>
      <c r="C1367" t="s">
        <v>2258</v>
      </c>
      <c r="D1367" t="s">
        <v>2271</v>
      </c>
      <c r="E1367" t="s">
        <v>8</v>
      </c>
      <c r="F1367" t="s">
        <v>29</v>
      </c>
      <c r="G1367">
        <v>48489</v>
      </c>
      <c r="H1367">
        <v>-3625.71</v>
      </c>
      <c r="I1367">
        <v>8</v>
      </c>
      <c r="J1367" t="s">
        <v>35</v>
      </c>
      <c r="K1367" s="8" t="s">
        <v>11</v>
      </c>
      <c r="L1367" s="11">
        <f t="shared" si="107"/>
        <v>-7.4773866237703393E-2</v>
      </c>
      <c r="M1367" s="16">
        <f t="shared" si="108"/>
        <v>0</v>
      </c>
      <c r="N1367" s="16">
        <f t="shared" si="109"/>
        <v>1</v>
      </c>
      <c r="O1367" s="7" t="str">
        <f t="shared" si="105"/>
        <v>Dec</v>
      </c>
      <c r="P1367" t="str">
        <f t="shared" si="106"/>
        <v>2024</v>
      </c>
    </row>
    <row r="1368" spans="1:16" x14ac:dyDescent="0.3">
      <c r="A1368" t="s">
        <v>1400</v>
      </c>
      <c r="B1368" s="6">
        <v>45633</v>
      </c>
      <c r="C1368" t="s">
        <v>2256</v>
      </c>
      <c r="D1368" t="s">
        <v>2269</v>
      </c>
      <c r="E1368" t="s">
        <v>25</v>
      </c>
      <c r="F1368" t="s">
        <v>53</v>
      </c>
      <c r="G1368">
        <v>33274</v>
      </c>
      <c r="H1368">
        <v>4354.51</v>
      </c>
      <c r="I1368">
        <v>4</v>
      </c>
      <c r="J1368" t="s">
        <v>35</v>
      </c>
      <c r="K1368" s="8" t="s">
        <v>36</v>
      </c>
      <c r="L1368" s="11">
        <f t="shared" si="107"/>
        <v>0.13086824547694897</v>
      </c>
      <c r="M1368" s="16">
        <f t="shared" si="108"/>
        <v>0</v>
      </c>
      <c r="N1368" s="16">
        <f t="shared" si="109"/>
        <v>0</v>
      </c>
      <c r="O1368" s="7" t="str">
        <f t="shared" si="105"/>
        <v>Dec</v>
      </c>
      <c r="P1368" t="str">
        <f t="shared" si="106"/>
        <v>2024</v>
      </c>
    </row>
    <row r="1369" spans="1:16" x14ac:dyDescent="0.3">
      <c r="A1369" t="s">
        <v>1401</v>
      </c>
      <c r="B1369" s="6">
        <v>45223</v>
      </c>
      <c r="C1369" t="s">
        <v>2257</v>
      </c>
      <c r="D1369" t="s">
        <v>2264</v>
      </c>
      <c r="E1369" t="s">
        <v>25</v>
      </c>
      <c r="F1369" t="s">
        <v>53</v>
      </c>
      <c r="G1369">
        <v>35981</v>
      </c>
      <c r="H1369">
        <v>7568.57</v>
      </c>
      <c r="I1369">
        <v>8</v>
      </c>
      <c r="J1369" t="s">
        <v>16</v>
      </c>
      <c r="K1369" s="8" t="s">
        <v>11</v>
      </c>
      <c r="L1369" s="11">
        <f t="shared" si="107"/>
        <v>0.21034907312192544</v>
      </c>
      <c r="M1369" s="16">
        <f t="shared" si="108"/>
        <v>0</v>
      </c>
      <c r="N1369" s="16">
        <f t="shared" si="109"/>
        <v>0</v>
      </c>
      <c r="O1369" s="7" t="str">
        <f t="shared" si="105"/>
        <v>Oct</v>
      </c>
      <c r="P1369" t="str">
        <f t="shared" si="106"/>
        <v>2023</v>
      </c>
    </row>
    <row r="1370" spans="1:16" x14ac:dyDescent="0.3">
      <c r="A1370" t="s">
        <v>1402</v>
      </c>
      <c r="B1370" s="6">
        <v>45348</v>
      </c>
      <c r="C1370" t="s">
        <v>2259</v>
      </c>
      <c r="D1370" t="s">
        <v>2266</v>
      </c>
      <c r="E1370" t="s">
        <v>14</v>
      </c>
      <c r="F1370" t="s">
        <v>51</v>
      </c>
      <c r="G1370">
        <v>5679</v>
      </c>
      <c r="H1370">
        <v>1859.53</v>
      </c>
      <c r="I1370">
        <v>5</v>
      </c>
      <c r="J1370" t="s">
        <v>10</v>
      </c>
      <c r="K1370" s="8" t="s">
        <v>17</v>
      </c>
      <c r="L1370" s="11">
        <f t="shared" si="107"/>
        <v>0.32743969008628276</v>
      </c>
      <c r="M1370" s="16">
        <f t="shared" si="108"/>
        <v>5679</v>
      </c>
      <c r="N1370" s="16">
        <f t="shared" si="109"/>
        <v>0</v>
      </c>
      <c r="O1370" s="7" t="str">
        <f t="shared" si="105"/>
        <v>Feb</v>
      </c>
      <c r="P1370" t="str">
        <f t="shared" si="106"/>
        <v>2024</v>
      </c>
    </row>
    <row r="1371" spans="1:16" x14ac:dyDescent="0.3">
      <c r="A1371" t="s">
        <v>1403</v>
      </c>
      <c r="B1371" s="6">
        <v>44960</v>
      </c>
      <c r="C1371" t="s">
        <v>2258</v>
      </c>
      <c r="D1371" t="s">
        <v>2270</v>
      </c>
      <c r="E1371" t="s">
        <v>19</v>
      </c>
      <c r="F1371" t="s">
        <v>20</v>
      </c>
      <c r="G1371">
        <v>44827</v>
      </c>
      <c r="H1371">
        <v>14446.19</v>
      </c>
      <c r="I1371">
        <v>5</v>
      </c>
      <c r="J1371" t="s">
        <v>10</v>
      </c>
      <c r="K1371" s="8" t="s">
        <v>36</v>
      </c>
      <c r="L1371" s="11">
        <f t="shared" si="107"/>
        <v>0.32226537577799097</v>
      </c>
      <c r="M1371" s="16">
        <f t="shared" si="108"/>
        <v>0</v>
      </c>
      <c r="N1371" s="16">
        <f t="shared" si="109"/>
        <v>0</v>
      </c>
      <c r="O1371" s="7" t="str">
        <f t="shared" si="105"/>
        <v>Feb</v>
      </c>
      <c r="P1371" t="str">
        <f t="shared" si="106"/>
        <v>2023</v>
      </c>
    </row>
    <row r="1372" spans="1:16" x14ac:dyDescent="0.3">
      <c r="A1372" t="s">
        <v>1404</v>
      </c>
      <c r="B1372" s="6">
        <v>45215</v>
      </c>
      <c r="C1372" t="s">
        <v>2256</v>
      </c>
      <c r="D1372" t="s">
        <v>2269</v>
      </c>
      <c r="E1372" t="s">
        <v>19</v>
      </c>
      <c r="F1372" t="s">
        <v>34</v>
      </c>
      <c r="G1372">
        <v>13806</v>
      </c>
      <c r="H1372">
        <v>3467.15</v>
      </c>
      <c r="I1372">
        <v>2</v>
      </c>
      <c r="J1372" t="s">
        <v>10</v>
      </c>
      <c r="K1372" s="8" t="s">
        <v>36</v>
      </c>
      <c r="L1372" s="11">
        <f t="shared" si="107"/>
        <v>0.251133565116616</v>
      </c>
      <c r="M1372" s="16">
        <f t="shared" si="108"/>
        <v>0</v>
      </c>
      <c r="N1372" s="16">
        <f t="shared" si="109"/>
        <v>0</v>
      </c>
      <c r="O1372" s="7" t="str">
        <f t="shared" si="105"/>
        <v>Oct</v>
      </c>
      <c r="P1372" t="str">
        <f t="shared" si="106"/>
        <v>2023</v>
      </c>
    </row>
    <row r="1373" spans="1:16" x14ac:dyDescent="0.3">
      <c r="A1373" t="s">
        <v>1405</v>
      </c>
      <c r="B1373" s="6">
        <v>45148</v>
      </c>
      <c r="C1373" t="s">
        <v>2259</v>
      </c>
      <c r="D1373" t="s">
        <v>2266</v>
      </c>
      <c r="E1373" t="s">
        <v>14</v>
      </c>
      <c r="F1373" t="s">
        <v>15</v>
      </c>
      <c r="G1373">
        <v>49504</v>
      </c>
      <c r="H1373">
        <v>-3562.3</v>
      </c>
      <c r="I1373">
        <v>3</v>
      </c>
      <c r="J1373" t="s">
        <v>35</v>
      </c>
      <c r="K1373" s="8" t="s">
        <v>27</v>
      </c>
      <c r="L1373" s="11">
        <f t="shared" si="107"/>
        <v>-7.1959841628959284E-2</v>
      </c>
      <c r="M1373" s="16">
        <f t="shared" si="108"/>
        <v>49504</v>
      </c>
      <c r="N1373" s="16">
        <f t="shared" si="109"/>
        <v>1</v>
      </c>
      <c r="O1373" s="7" t="str">
        <f t="shared" si="105"/>
        <v>Aug</v>
      </c>
      <c r="P1373" t="str">
        <f t="shared" si="106"/>
        <v>2023</v>
      </c>
    </row>
    <row r="1374" spans="1:16" x14ac:dyDescent="0.3">
      <c r="A1374" t="s">
        <v>1406</v>
      </c>
      <c r="B1374" s="6">
        <v>45082</v>
      </c>
      <c r="C1374" t="s">
        <v>2258</v>
      </c>
      <c r="D1374" t="s">
        <v>2270</v>
      </c>
      <c r="E1374" t="s">
        <v>8</v>
      </c>
      <c r="F1374" t="s">
        <v>9</v>
      </c>
      <c r="G1374">
        <v>4064</v>
      </c>
      <c r="H1374">
        <v>108.33</v>
      </c>
      <c r="I1374">
        <v>1</v>
      </c>
      <c r="J1374" t="s">
        <v>10</v>
      </c>
      <c r="K1374" s="8" t="s">
        <v>27</v>
      </c>
      <c r="L1374" s="11">
        <f t="shared" si="107"/>
        <v>2.6656003937007875E-2</v>
      </c>
      <c r="M1374" s="16">
        <f t="shared" si="108"/>
        <v>0</v>
      </c>
      <c r="N1374" s="16">
        <f t="shared" si="109"/>
        <v>0</v>
      </c>
      <c r="O1374" s="7" t="str">
        <f t="shared" si="105"/>
        <v>Jun</v>
      </c>
      <c r="P1374" t="str">
        <f t="shared" si="106"/>
        <v>2023</v>
      </c>
    </row>
    <row r="1375" spans="1:16" x14ac:dyDescent="0.3">
      <c r="A1375" t="s">
        <v>1407</v>
      </c>
      <c r="B1375" s="6">
        <v>45478</v>
      </c>
      <c r="C1375" t="s">
        <v>2257</v>
      </c>
      <c r="D1375" t="s">
        <v>2265</v>
      </c>
      <c r="E1375" t="s">
        <v>8</v>
      </c>
      <c r="F1375" t="s">
        <v>31</v>
      </c>
      <c r="G1375">
        <v>22877</v>
      </c>
      <c r="H1375">
        <v>-3017.96</v>
      </c>
      <c r="I1375">
        <v>7</v>
      </c>
      <c r="J1375" t="s">
        <v>16</v>
      </c>
      <c r="K1375" s="8" t="s">
        <v>36</v>
      </c>
      <c r="L1375" s="11">
        <f t="shared" si="107"/>
        <v>-0.13192114350657866</v>
      </c>
      <c r="M1375" s="16">
        <f t="shared" si="108"/>
        <v>0</v>
      </c>
      <c r="N1375" s="16">
        <f t="shared" si="109"/>
        <v>1</v>
      </c>
      <c r="O1375" s="7" t="str">
        <f t="shared" si="105"/>
        <v>Jul</v>
      </c>
      <c r="P1375" t="str">
        <f t="shared" si="106"/>
        <v>2024</v>
      </c>
    </row>
    <row r="1376" spans="1:16" x14ac:dyDescent="0.3">
      <c r="A1376" t="s">
        <v>1408</v>
      </c>
      <c r="B1376" s="6">
        <v>45448</v>
      </c>
      <c r="C1376" t="s">
        <v>2258</v>
      </c>
      <c r="D1376" t="s">
        <v>2270</v>
      </c>
      <c r="E1376" t="s">
        <v>8</v>
      </c>
      <c r="F1376" t="s">
        <v>31</v>
      </c>
      <c r="G1376">
        <v>14004</v>
      </c>
      <c r="H1376">
        <v>1657.6</v>
      </c>
      <c r="I1376">
        <v>10</v>
      </c>
      <c r="J1376" t="s">
        <v>10</v>
      </c>
      <c r="K1376" s="8" t="s">
        <v>36</v>
      </c>
      <c r="L1376" s="11">
        <f t="shared" si="107"/>
        <v>0.11836618109111682</v>
      </c>
      <c r="M1376" s="16">
        <f t="shared" si="108"/>
        <v>0</v>
      </c>
      <c r="N1376" s="16">
        <f t="shared" si="109"/>
        <v>0</v>
      </c>
      <c r="O1376" s="7" t="str">
        <f t="shared" si="105"/>
        <v>Jun</v>
      </c>
      <c r="P1376" t="str">
        <f t="shared" si="106"/>
        <v>2024</v>
      </c>
    </row>
    <row r="1377" spans="1:16" x14ac:dyDescent="0.3">
      <c r="A1377" t="s">
        <v>1409</v>
      </c>
      <c r="B1377" s="6">
        <v>45162</v>
      </c>
      <c r="C1377" t="s">
        <v>2255</v>
      </c>
      <c r="D1377" t="s">
        <v>2262</v>
      </c>
      <c r="E1377" t="s">
        <v>19</v>
      </c>
      <c r="F1377" t="s">
        <v>22</v>
      </c>
      <c r="G1377">
        <v>32773</v>
      </c>
      <c r="H1377">
        <v>-2597.4299999999998</v>
      </c>
      <c r="I1377">
        <v>3</v>
      </c>
      <c r="J1377" t="s">
        <v>16</v>
      </c>
      <c r="K1377" s="8" t="s">
        <v>36</v>
      </c>
      <c r="L1377" s="11">
        <f t="shared" si="107"/>
        <v>-7.9255179568547274E-2</v>
      </c>
      <c r="M1377" s="16">
        <f t="shared" si="108"/>
        <v>0</v>
      </c>
      <c r="N1377" s="16">
        <f t="shared" si="109"/>
        <v>1</v>
      </c>
      <c r="O1377" s="7" t="str">
        <f t="shared" si="105"/>
        <v>Aug</v>
      </c>
      <c r="P1377" t="str">
        <f t="shared" si="106"/>
        <v>2023</v>
      </c>
    </row>
    <row r="1378" spans="1:16" x14ac:dyDescent="0.3">
      <c r="A1378" t="s">
        <v>1410</v>
      </c>
      <c r="B1378" s="6">
        <v>44990</v>
      </c>
      <c r="C1378" t="s">
        <v>2255</v>
      </c>
      <c r="D1378" t="s">
        <v>2263</v>
      </c>
      <c r="E1378" t="s">
        <v>14</v>
      </c>
      <c r="F1378" t="s">
        <v>51</v>
      </c>
      <c r="G1378">
        <v>14616</v>
      </c>
      <c r="H1378">
        <v>-80.849999999999994</v>
      </c>
      <c r="I1378">
        <v>10</v>
      </c>
      <c r="J1378" t="s">
        <v>35</v>
      </c>
      <c r="K1378" s="8" t="s">
        <v>27</v>
      </c>
      <c r="L1378" s="11">
        <f t="shared" si="107"/>
        <v>-5.5316091954022983E-3</v>
      </c>
      <c r="M1378" s="16">
        <f t="shared" si="108"/>
        <v>14616</v>
      </c>
      <c r="N1378" s="16">
        <f t="shared" si="109"/>
        <v>1</v>
      </c>
      <c r="O1378" s="7" t="str">
        <f t="shared" si="105"/>
        <v>Mar</v>
      </c>
      <c r="P1378" t="str">
        <f t="shared" si="106"/>
        <v>2023</v>
      </c>
    </row>
    <row r="1379" spans="1:16" x14ac:dyDescent="0.3">
      <c r="A1379" t="s">
        <v>1411</v>
      </c>
      <c r="B1379" s="6">
        <v>45617</v>
      </c>
      <c r="C1379" t="s">
        <v>2257</v>
      </c>
      <c r="D1379" t="s">
        <v>2264</v>
      </c>
      <c r="E1379" t="s">
        <v>14</v>
      </c>
      <c r="F1379" t="s">
        <v>38</v>
      </c>
      <c r="G1379">
        <v>12661</v>
      </c>
      <c r="H1379">
        <v>-1821.61</v>
      </c>
      <c r="I1379">
        <v>2</v>
      </c>
      <c r="J1379" t="s">
        <v>35</v>
      </c>
      <c r="K1379" s="8" t="s">
        <v>17</v>
      </c>
      <c r="L1379" s="11">
        <f t="shared" si="107"/>
        <v>-0.14387568122581154</v>
      </c>
      <c r="M1379" s="16">
        <f t="shared" si="108"/>
        <v>12661</v>
      </c>
      <c r="N1379" s="16">
        <f t="shared" si="109"/>
        <v>1</v>
      </c>
      <c r="O1379" s="7" t="str">
        <f t="shared" si="105"/>
        <v>Nov</v>
      </c>
      <c r="P1379" t="str">
        <f t="shared" si="106"/>
        <v>2024</v>
      </c>
    </row>
    <row r="1380" spans="1:16" x14ac:dyDescent="0.3">
      <c r="A1380" t="s">
        <v>1412</v>
      </c>
      <c r="B1380" s="6">
        <v>45336</v>
      </c>
      <c r="C1380" t="s">
        <v>2255</v>
      </c>
      <c r="D1380" t="s">
        <v>2262</v>
      </c>
      <c r="E1380" t="s">
        <v>14</v>
      </c>
      <c r="F1380" t="s">
        <v>51</v>
      </c>
      <c r="G1380">
        <v>1198</v>
      </c>
      <c r="H1380">
        <v>15.89</v>
      </c>
      <c r="I1380">
        <v>6</v>
      </c>
      <c r="J1380" t="s">
        <v>16</v>
      </c>
      <c r="K1380" s="8" t="s">
        <v>27</v>
      </c>
      <c r="L1380" s="11">
        <f t="shared" si="107"/>
        <v>1.3263772954924875E-2</v>
      </c>
      <c r="M1380" s="16">
        <f t="shared" si="108"/>
        <v>1198</v>
      </c>
      <c r="N1380" s="16">
        <f t="shared" si="109"/>
        <v>0</v>
      </c>
      <c r="O1380" s="7" t="str">
        <f t="shared" si="105"/>
        <v>Feb</v>
      </c>
      <c r="P1380" t="str">
        <f t="shared" si="106"/>
        <v>2024</v>
      </c>
    </row>
    <row r="1381" spans="1:16" x14ac:dyDescent="0.3">
      <c r="A1381" t="s">
        <v>1413</v>
      </c>
      <c r="B1381" s="6">
        <v>45393</v>
      </c>
      <c r="C1381" t="s">
        <v>2255</v>
      </c>
      <c r="D1381" t="s">
        <v>2262</v>
      </c>
      <c r="E1381" t="s">
        <v>19</v>
      </c>
      <c r="F1381" t="s">
        <v>22</v>
      </c>
      <c r="G1381">
        <v>35742</v>
      </c>
      <c r="H1381">
        <v>-2335.5500000000002</v>
      </c>
      <c r="I1381">
        <v>1</v>
      </c>
      <c r="J1381" t="s">
        <v>16</v>
      </c>
      <c r="K1381" s="8" t="s">
        <v>17</v>
      </c>
      <c r="L1381" s="11">
        <f t="shared" si="107"/>
        <v>-6.5344692518605571E-2</v>
      </c>
      <c r="M1381" s="16">
        <f t="shared" si="108"/>
        <v>0</v>
      </c>
      <c r="N1381" s="16">
        <f t="shared" si="109"/>
        <v>1</v>
      </c>
      <c r="O1381" s="7" t="str">
        <f t="shared" si="105"/>
        <v>Apr</v>
      </c>
      <c r="P1381" t="str">
        <f t="shared" si="106"/>
        <v>2024</v>
      </c>
    </row>
    <row r="1382" spans="1:16" x14ac:dyDescent="0.3">
      <c r="A1382" t="s">
        <v>1414</v>
      </c>
      <c r="B1382" s="6">
        <v>44979</v>
      </c>
      <c r="C1382" t="s">
        <v>2259</v>
      </c>
      <c r="D1382" t="s">
        <v>2267</v>
      </c>
      <c r="E1382" t="s">
        <v>8</v>
      </c>
      <c r="F1382" t="s">
        <v>9</v>
      </c>
      <c r="G1382">
        <v>4133</v>
      </c>
      <c r="H1382">
        <v>77.319999999999993</v>
      </c>
      <c r="I1382">
        <v>5</v>
      </c>
      <c r="J1382" t="s">
        <v>16</v>
      </c>
      <c r="K1382" s="8" t="s">
        <v>36</v>
      </c>
      <c r="L1382" s="11">
        <f t="shared" si="107"/>
        <v>1.8707960319380594E-2</v>
      </c>
      <c r="M1382" s="16">
        <f t="shared" si="108"/>
        <v>0</v>
      </c>
      <c r="N1382" s="16">
        <f t="shared" si="109"/>
        <v>0</v>
      </c>
      <c r="O1382" s="7" t="str">
        <f t="shared" si="105"/>
        <v>Feb</v>
      </c>
      <c r="P1382" t="str">
        <f t="shared" si="106"/>
        <v>2023</v>
      </c>
    </row>
    <row r="1383" spans="1:16" x14ac:dyDescent="0.3">
      <c r="A1383" t="s">
        <v>1415</v>
      </c>
      <c r="B1383" s="6">
        <v>45157</v>
      </c>
      <c r="C1383" t="s">
        <v>2258</v>
      </c>
      <c r="D1383" t="s">
        <v>2271</v>
      </c>
      <c r="E1383" t="s">
        <v>8</v>
      </c>
      <c r="F1383" t="s">
        <v>9</v>
      </c>
      <c r="G1383">
        <v>14077</v>
      </c>
      <c r="H1383">
        <v>12.28</v>
      </c>
      <c r="I1383">
        <v>7</v>
      </c>
      <c r="J1383" t="s">
        <v>10</v>
      </c>
      <c r="K1383" s="8" t="s">
        <v>27</v>
      </c>
      <c r="L1383" s="11">
        <f t="shared" si="107"/>
        <v>8.7234495986360727E-4</v>
      </c>
      <c r="M1383" s="16">
        <f t="shared" si="108"/>
        <v>0</v>
      </c>
      <c r="N1383" s="16">
        <f t="shared" si="109"/>
        <v>0</v>
      </c>
      <c r="O1383" s="7" t="str">
        <f t="shared" si="105"/>
        <v>Aug</v>
      </c>
      <c r="P1383" t="str">
        <f t="shared" si="106"/>
        <v>2023</v>
      </c>
    </row>
    <row r="1384" spans="1:16" x14ac:dyDescent="0.3">
      <c r="A1384" t="s">
        <v>1416</v>
      </c>
      <c r="B1384" s="6">
        <v>44989</v>
      </c>
      <c r="C1384" t="s">
        <v>2258</v>
      </c>
      <c r="D1384" t="s">
        <v>2271</v>
      </c>
      <c r="E1384" t="s">
        <v>8</v>
      </c>
      <c r="F1384" t="s">
        <v>31</v>
      </c>
      <c r="G1384">
        <v>45947</v>
      </c>
      <c r="H1384">
        <v>4464.6400000000003</v>
      </c>
      <c r="I1384">
        <v>2</v>
      </c>
      <c r="J1384" t="s">
        <v>16</v>
      </c>
      <c r="K1384" s="8" t="s">
        <v>17</v>
      </c>
      <c r="L1384" s="11">
        <f t="shared" si="107"/>
        <v>9.7169347291444497E-2</v>
      </c>
      <c r="M1384" s="16">
        <f t="shared" si="108"/>
        <v>0</v>
      </c>
      <c r="N1384" s="16">
        <f t="shared" si="109"/>
        <v>0</v>
      </c>
      <c r="O1384" s="7" t="str">
        <f t="shared" si="105"/>
        <v>Mar</v>
      </c>
      <c r="P1384" t="str">
        <f t="shared" si="106"/>
        <v>2023</v>
      </c>
    </row>
    <row r="1385" spans="1:16" x14ac:dyDescent="0.3">
      <c r="A1385" t="s">
        <v>1417</v>
      </c>
      <c r="B1385" s="6">
        <v>44991</v>
      </c>
      <c r="C1385" t="s">
        <v>2259</v>
      </c>
      <c r="D1385" t="s">
        <v>2267</v>
      </c>
      <c r="E1385" t="s">
        <v>14</v>
      </c>
      <c r="F1385" t="s">
        <v>38</v>
      </c>
      <c r="G1385">
        <v>8255</v>
      </c>
      <c r="H1385">
        <v>-766.48</v>
      </c>
      <c r="I1385">
        <v>4</v>
      </c>
      <c r="J1385" t="s">
        <v>10</v>
      </c>
      <c r="K1385" s="8" t="s">
        <v>27</v>
      </c>
      <c r="L1385" s="11">
        <f t="shared" si="107"/>
        <v>-9.2850393700787404E-2</v>
      </c>
      <c r="M1385" s="16">
        <f t="shared" si="108"/>
        <v>8255</v>
      </c>
      <c r="N1385" s="16">
        <f t="shared" si="109"/>
        <v>1</v>
      </c>
      <c r="O1385" s="7" t="str">
        <f t="shared" si="105"/>
        <v>Mar</v>
      </c>
      <c r="P1385" t="str">
        <f t="shared" si="106"/>
        <v>2023</v>
      </c>
    </row>
    <row r="1386" spans="1:16" x14ac:dyDescent="0.3">
      <c r="A1386" t="s">
        <v>1418</v>
      </c>
      <c r="B1386" s="6">
        <v>45152</v>
      </c>
      <c r="C1386" t="s">
        <v>2256</v>
      </c>
      <c r="D1386" t="s">
        <v>2269</v>
      </c>
      <c r="E1386" t="s">
        <v>14</v>
      </c>
      <c r="F1386" t="s">
        <v>51</v>
      </c>
      <c r="G1386">
        <v>27293</v>
      </c>
      <c r="H1386">
        <v>3322.86</v>
      </c>
      <c r="I1386">
        <v>9</v>
      </c>
      <c r="J1386" t="s">
        <v>35</v>
      </c>
      <c r="K1386" s="8" t="s">
        <v>11</v>
      </c>
      <c r="L1386" s="11">
        <f t="shared" si="107"/>
        <v>0.12174770087568242</v>
      </c>
      <c r="M1386" s="16">
        <f t="shared" si="108"/>
        <v>27293</v>
      </c>
      <c r="N1386" s="16">
        <f t="shared" si="109"/>
        <v>0</v>
      </c>
      <c r="O1386" s="7" t="str">
        <f t="shared" si="105"/>
        <v>Aug</v>
      </c>
      <c r="P1386" t="str">
        <f t="shared" si="106"/>
        <v>2023</v>
      </c>
    </row>
    <row r="1387" spans="1:16" x14ac:dyDescent="0.3">
      <c r="A1387" t="s">
        <v>1419</v>
      </c>
      <c r="B1387" s="6">
        <v>44947</v>
      </c>
      <c r="C1387" t="s">
        <v>2258</v>
      </c>
      <c r="D1387" t="s">
        <v>2271</v>
      </c>
      <c r="E1387" t="s">
        <v>19</v>
      </c>
      <c r="F1387" t="s">
        <v>34</v>
      </c>
      <c r="G1387">
        <v>695</v>
      </c>
      <c r="H1387">
        <v>234.55</v>
      </c>
      <c r="I1387">
        <v>7</v>
      </c>
      <c r="J1387" t="s">
        <v>35</v>
      </c>
      <c r="K1387" s="8" t="s">
        <v>27</v>
      </c>
      <c r="L1387" s="11">
        <f t="shared" si="107"/>
        <v>0.33748201438848924</v>
      </c>
      <c r="M1387" s="16">
        <f t="shared" si="108"/>
        <v>0</v>
      </c>
      <c r="N1387" s="16">
        <f t="shared" si="109"/>
        <v>0</v>
      </c>
      <c r="O1387" s="7" t="str">
        <f t="shared" si="105"/>
        <v>Jan</v>
      </c>
      <c r="P1387" t="str">
        <f t="shared" si="106"/>
        <v>2023</v>
      </c>
    </row>
    <row r="1388" spans="1:16" x14ac:dyDescent="0.3">
      <c r="A1388" t="s">
        <v>1420</v>
      </c>
      <c r="B1388" s="6">
        <v>45303</v>
      </c>
      <c r="C1388" t="s">
        <v>2258</v>
      </c>
      <c r="D1388" t="s">
        <v>2271</v>
      </c>
      <c r="E1388" t="s">
        <v>8</v>
      </c>
      <c r="F1388" t="s">
        <v>9</v>
      </c>
      <c r="G1388">
        <v>20478</v>
      </c>
      <c r="H1388">
        <v>5133.6400000000003</v>
      </c>
      <c r="I1388">
        <v>6</v>
      </c>
      <c r="J1388" t="s">
        <v>16</v>
      </c>
      <c r="K1388" s="8" t="s">
        <v>11</v>
      </c>
      <c r="L1388" s="11">
        <f t="shared" si="107"/>
        <v>0.25069049711885927</v>
      </c>
      <c r="M1388" s="16">
        <f t="shared" si="108"/>
        <v>0</v>
      </c>
      <c r="N1388" s="16">
        <f t="shared" si="109"/>
        <v>0</v>
      </c>
      <c r="O1388" s="7" t="str">
        <f t="shared" si="105"/>
        <v>Jan</v>
      </c>
      <c r="P1388" t="str">
        <f t="shared" si="106"/>
        <v>2024</v>
      </c>
    </row>
    <row r="1389" spans="1:16" x14ac:dyDescent="0.3">
      <c r="A1389" t="s">
        <v>1421</v>
      </c>
      <c r="B1389" s="6">
        <v>45059</v>
      </c>
      <c r="C1389" t="s">
        <v>2257</v>
      </c>
      <c r="D1389" t="s">
        <v>2264</v>
      </c>
      <c r="E1389" t="s">
        <v>25</v>
      </c>
      <c r="F1389" t="s">
        <v>26</v>
      </c>
      <c r="G1389">
        <v>22230</v>
      </c>
      <c r="H1389">
        <v>257.68</v>
      </c>
      <c r="I1389">
        <v>6</v>
      </c>
      <c r="J1389" t="s">
        <v>16</v>
      </c>
      <c r="K1389" s="8" t="s">
        <v>11</v>
      </c>
      <c r="L1389" s="11">
        <f t="shared" si="107"/>
        <v>1.1591542959964013E-2</v>
      </c>
      <c r="M1389" s="16">
        <f t="shared" si="108"/>
        <v>0</v>
      </c>
      <c r="N1389" s="16">
        <f t="shared" si="109"/>
        <v>0</v>
      </c>
      <c r="O1389" s="7" t="str">
        <f t="shared" si="105"/>
        <v>May</v>
      </c>
      <c r="P1389" t="str">
        <f t="shared" si="106"/>
        <v>2023</v>
      </c>
    </row>
    <row r="1390" spans="1:16" x14ac:dyDescent="0.3">
      <c r="A1390" t="s">
        <v>1422</v>
      </c>
      <c r="B1390" s="6">
        <v>45461</v>
      </c>
      <c r="C1390" t="s">
        <v>2255</v>
      </c>
      <c r="D1390" t="s">
        <v>2263</v>
      </c>
      <c r="E1390" t="s">
        <v>14</v>
      </c>
      <c r="F1390" t="s">
        <v>38</v>
      </c>
      <c r="G1390">
        <v>41582</v>
      </c>
      <c r="H1390">
        <v>9932.15</v>
      </c>
      <c r="I1390">
        <v>8</v>
      </c>
      <c r="J1390" t="s">
        <v>16</v>
      </c>
      <c r="K1390" s="8" t="s">
        <v>27</v>
      </c>
      <c r="L1390" s="11">
        <f t="shared" si="107"/>
        <v>0.23885695733730941</v>
      </c>
      <c r="M1390" s="16">
        <f t="shared" si="108"/>
        <v>41582</v>
      </c>
      <c r="N1390" s="16">
        <f t="shared" si="109"/>
        <v>0</v>
      </c>
      <c r="O1390" s="7" t="str">
        <f t="shared" si="105"/>
        <v>Jun</v>
      </c>
      <c r="P1390" t="str">
        <f t="shared" si="106"/>
        <v>2024</v>
      </c>
    </row>
    <row r="1391" spans="1:16" x14ac:dyDescent="0.3">
      <c r="A1391" t="s">
        <v>1423</v>
      </c>
      <c r="B1391" s="6">
        <v>45011</v>
      </c>
      <c r="C1391" t="s">
        <v>2259</v>
      </c>
      <c r="D1391" t="s">
        <v>2266</v>
      </c>
      <c r="E1391" t="s">
        <v>8</v>
      </c>
      <c r="F1391" t="s">
        <v>9</v>
      </c>
      <c r="G1391">
        <v>45809</v>
      </c>
      <c r="H1391">
        <v>187.92</v>
      </c>
      <c r="I1391">
        <v>8</v>
      </c>
      <c r="J1391" t="s">
        <v>10</v>
      </c>
      <c r="K1391" s="8" t="s">
        <v>27</v>
      </c>
      <c r="L1391" s="11">
        <f t="shared" si="107"/>
        <v>4.1022506494357005E-3</v>
      </c>
      <c r="M1391" s="16">
        <f t="shared" si="108"/>
        <v>0</v>
      </c>
      <c r="N1391" s="16">
        <f t="shared" si="109"/>
        <v>0</v>
      </c>
      <c r="O1391" s="7" t="str">
        <f t="shared" si="105"/>
        <v>Mar</v>
      </c>
      <c r="P1391" t="str">
        <f t="shared" si="106"/>
        <v>2023</v>
      </c>
    </row>
    <row r="1392" spans="1:16" x14ac:dyDescent="0.3">
      <c r="A1392" t="s">
        <v>1424</v>
      </c>
      <c r="B1392" s="6">
        <v>45203</v>
      </c>
      <c r="C1392" t="s">
        <v>2255</v>
      </c>
      <c r="D1392" t="s">
        <v>2263</v>
      </c>
      <c r="E1392" t="s">
        <v>25</v>
      </c>
      <c r="F1392" t="s">
        <v>53</v>
      </c>
      <c r="G1392">
        <v>7768</v>
      </c>
      <c r="H1392">
        <v>646.41</v>
      </c>
      <c r="I1392">
        <v>7</v>
      </c>
      <c r="J1392" t="s">
        <v>35</v>
      </c>
      <c r="K1392" s="8" t="s">
        <v>11</v>
      </c>
      <c r="L1392" s="11">
        <f t="shared" si="107"/>
        <v>8.321446961894953E-2</v>
      </c>
      <c r="M1392" s="16">
        <f t="shared" si="108"/>
        <v>0</v>
      </c>
      <c r="N1392" s="16">
        <f t="shared" si="109"/>
        <v>0</v>
      </c>
      <c r="O1392" s="7" t="str">
        <f t="shared" si="105"/>
        <v>Oct</v>
      </c>
      <c r="P1392" t="str">
        <f t="shared" si="106"/>
        <v>2023</v>
      </c>
    </row>
    <row r="1393" spans="1:16" x14ac:dyDescent="0.3">
      <c r="A1393" t="s">
        <v>1425</v>
      </c>
      <c r="B1393" s="6">
        <v>45443</v>
      </c>
      <c r="C1393" t="s">
        <v>2257</v>
      </c>
      <c r="D1393" t="s">
        <v>2265</v>
      </c>
      <c r="E1393" t="s">
        <v>14</v>
      </c>
      <c r="F1393" t="s">
        <v>15</v>
      </c>
      <c r="G1393">
        <v>28024</v>
      </c>
      <c r="H1393">
        <v>-4995.59</v>
      </c>
      <c r="I1393">
        <v>1</v>
      </c>
      <c r="J1393" t="s">
        <v>10</v>
      </c>
      <c r="K1393" s="8" t="s">
        <v>11</v>
      </c>
      <c r="L1393" s="11">
        <f t="shared" si="107"/>
        <v>-0.17826113331430204</v>
      </c>
      <c r="M1393" s="16">
        <f t="shared" si="108"/>
        <v>28024</v>
      </c>
      <c r="N1393" s="16">
        <f t="shared" si="109"/>
        <v>1</v>
      </c>
      <c r="O1393" s="7" t="str">
        <f t="shared" si="105"/>
        <v>May</v>
      </c>
      <c r="P1393" t="str">
        <f t="shared" si="106"/>
        <v>2024</v>
      </c>
    </row>
    <row r="1394" spans="1:16" x14ac:dyDescent="0.3">
      <c r="A1394" t="s">
        <v>1426</v>
      </c>
      <c r="B1394" s="6">
        <v>45195</v>
      </c>
      <c r="C1394" t="s">
        <v>2255</v>
      </c>
      <c r="D1394" t="s">
        <v>2262</v>
      </c>
      <c r="E1394" t="s">
        <v>14</v>
      </c>
      <c r="F1394" t="s">
        <v>38</v>
      </c>
      <c r="G1394">
        <v>13665</v>
      </c>
      <c r="H1394">
        <v>-1456.49</v>
      </c>
      <c r="I1394">
        <v>6</v>
      </c>
      <c r="J1394" t="s">
        <v>16</v>
      </c>
      <c r="K1394" s="8" t="s">
        <v>17</v>
      </c>
      <c r="L1394" s="11">
        <f t="shared" si="107"/>
        <v>-0.10658543724844494</v>
      </c>
      <c r="M1394" s="16">
        <f t="shared" si="108"/>
        <v>13665</v>
      </c>
      <c r="N1394" s="16">
        <f t="shared" si="109"/>
        <v>1</v>
      </c>
      <c r="O1394" s="7" t="str">
        <f t="shared" si="105"/>
        <v>Sep</v>
      </c>
      <c r="P1394" t="str">
        <f t="shared" si="106"/>
        <v>2023</v>
      </c>
    </row>
    <row r="1395" spans="1:16" x14ac:dyDescent="0.3">
      <c r="A1395" t="s">
        <v>1427</v>
      </c>
      <c r="B1395" s="6">
        <v>45415</v>
      </c>
      <c r="C1395" t="s">
        <v>2256</v>
      </c>
      <c r="D1395" t="s">
        <v>2269</v>
      </c>
      <c r="E1395" t="s">
        <v>14</v>
      </c>
      <c r="F1395" t="s">
        <v>51</v>
      </c>
      <c r="G1395">
        <v>28327</v>
      </c>
      <c r="H1395">
        <v>6017.35</v>
      </c>
      <c r="I1395">
        <v>10</v>
      </c>
      <c r="J1395" t="s">
        <v>10</v>
      </c>
      <c r="K1395" s="8" t="s">
        <v>11</v>
      </c>
      <c r="L1395" s="11">
        <f t="shared" si="107"/>
        <v>0.21242454195643734</v>
      </c>
      <c r="M1395" s="16">
        <f t="shared" si="108"/>
        <v>28327</v>
      </c>
      <c r="N1395" s="16">
        <f t="shared" si="109"/>
        <v>0</v>
      </c>
      <c r="O1395" s="7" t="str">
        <f t="shared" si="105"/>
        <v>May</v>
      </c>
      <c r="P1395" t="str">
        <f t="shared" si="106"/>
        <v>2024</v>
      </c>
    </row>
    <row r="1396" spans="1:16" x14ac:dyDescent="0.3">
      <c r="A1396" t="s">
        <v>1428</v>
      </c>
      <c r="B1396" s="6">
        <v>45633</v>
      </c>
      <c r="C1396" t="s">
        <v>2259</v>
      </c>
      <c r="D1396" t="s">
        <v>2267</v>
      </c>
      <c r="E1396" t="s">
        <v>8</v>
      </c>
      <c r="F1396" t="s">
        <v>9</v>
      </c>
      <c r="G1396">
        <v>20178</v>
      </c>
      <c r="H1396">
        <v>6178.7</v>
      </c>
      <c r="I1396">
        <v>3</v>
      </c>
      <c r="J1396" t="s">
        <v>10</v>
      </c>
      <c r="K1396" s="8" t="s">
        <v>36</v>
      </c>
      <c r="L1396" s="11">
        <f t="shared" si="107"/>
        <v>0.30620973337298046</v>
      </c>
      <c r="M1396" s="16">
        <f t="shared" si="108"/>
        <v>0</v>
      </c>
      <c r="N1396" s="16">
        <f t="shared" si="109"/>
        <v>0</v>
      </c>
      <c r="O1396" s="7" t="str">
        <f t="shared" si="105"/>
        <v>Dec</v>
      </c>
      <c r="P1396" t="str">
        <f t="shared" si="106"/>
        <v>2024</v>
      </c>
    </row>
    <row r="1397" spans="1:16" x14ac:dyDescent="0.3">
      <c r="A1397" t="s">
        <v>1429</v>
      </c>
      <c r="B1397" s="6">
        <v>45344</v>
      </c>
      <c r="C1397" t="s">
        <v>2258</v>
      </c>
      <c r="D1397" t="s">
        <v>2271</v>
      </c>
      <c r="E1397" t="s">
        <v>25</v>
      </c>
      <c r="F1397" t="s">
        <v>26</v>
      </c>
      <c r="G1397">
        <v>6064</v>
      </c>
      <c r="H1397">
        <v>-785.35</v>
      </c>
      <c r="I1397">
        <v>2</v>
      </c>
      <c r="J1397" t="s">
        <v>10</v>
      </c>
      <c r="K1397" s="8" t="s">
        <v>11</v>
      </c>
      <c r="L1397" s="11">
        <f t="shared" si="107"/>
        <v>-0.12951022427440634</v>
      </c>
      <c r="M1397" s="16">
        <f t="shared" si="108"/>
        <v>0</v>
      </c>
      <c r="N1397" s="16">
        <f t="shared" si="109"/>
        <v>1</v>
      </c>
      <c r="O1397" s="7" t="str">
        <f t="shared" si="105"/>
        <v>Feb</v>
      </c>
      <c r="P1397" t="str">
        <f t="shared" si="106"/>
        <v>2024</v>
      </c>
    </row>
    <row r="1398" spans="1:16" x14ac:dyDescent="0.3">
      <c r="A1398" t="s">
        <v>1430</v>
      </c>
      <c r="B1398" s="6">
        <v>45554</v>
      </c>
      <c r="C1398" t="s">
        <v>2259</v>
      </c>
      <c r="D1398" t="s">
        <v>2266</v>
      </c>
      <c r="E1398" t="s">
        <v>25</v>
      </c>
      <c r="F1398" t="s">
        <v>46</v>
      </c>
      <c r="G1398">
        <v>1700</v>
      </c>
      <c r="H1398">
        <v>-246.83</v>
      </c>
      <c r="I1398">
        <v>10</v>
      </c>
      <c r="J1398" t="s">
        <v>35</v>
      </c>
      <c r="K1398" s="8" t="s">
        <v>17</v>
      </c>
      <c r="L1398" s="11">
        <f t="shared" si="107"/>
        <v>-0.14519411764705883</v>
      </c>
      <c r="M1398" s="16">
        <f t="shared" si="108"/>
        <v>0</v>
      </c>
      <c r="N1398" s="16">
        <f t="shared" si="109"/>
        <v>1</v>
      </c>
      <c r="O1398" s="7" t="str">
        <f t="shared" si="105"/>
        <v>Sep</v>
      </c>
      <c r="P1398" t="str">
        <f t="shared" si="106"/>
        <v>2024</v>
      </c>
    </row>
    <row r="1399" spans="1:16" x14ac:dyDescent="0.3">
      <c r="A1399" t="s">
        <v>1431</v>
      </c>
      <c r="B1399" s="6">
        <v>45337</v>
      </c>
      <c r="C1399" t="s">
        <v>2256</v>
      </c>
      <c r="D1399" t="s">
        <v>2269</v>
      </c>
      <c r="E1399" t="s">
        <v>14</v>
      </c>
      <c r="F1399" t="s">
        <v>51</v>
      </c>
      <c r="G1399">
        <v>41195</v>
      </c>
      <c r="H1399">
        <v>-2785.7</v>
      </c>
      <c r="I1399">
        <v>4</v>
      </c>
      <c r="J1399" t="s">
        <v>10</v>
      </c>
      <c r="K1399" s="8" t="s">
        <v>27</v>
      </c>
      <c r="L1399" s="11">
        <f t="shared" si="107"/>
        <v>-6.7622284257798274E-2</v>
      </c>
      <c r="M1399" s="16">
        <f t="shared" si="108"/>
        <v>41195</v>
      </c>
      <c r="N1399" s="16">
        <f t="shared" si="109"/>
        <v>1</v>
      </c>
      <c r="O1399" s="7" t="str">
        <f t="shared" si="105"/>
        <v>Feb</v>
      </c>
      <c r="P1399" t="str">
        <f t="shared" si="106"/>
        <v>2024</v>
      </c>
    </row>
    <row r="1400" spans="1:16" x14ac:dyDescent="0.3">
      <c r="A1400" t="s">
        <v>1432</v>
      </c>
      <c r="B1400" s="6">
        <v>45378</v>
      </c>
      <c r="C1400" t="s">
        <v>2255</v>
      </c>
      <c r="D1400" t="s">
        <v>2262</v>
      </c>
      <c r="E1400" t="s">
        <v>14</v>
      </c>
      <c r="F1400" t="s">
        <v>38</v>
      </c>
      <c r="G1400">
        <v>11795</v>
      </c>
      <c r="H1400">
        <v>-644.51</v>
      </c>
      <c r="I1400">
        <v>2</v>
      </c>
      <c r="J1400" t="s">
        <v>10</v>
      </c>
      <c r="K1400" s="8" t="s">
        <v>11</v>
      </c>
      <c r="L1400" s="11">
        <f t="shared" si="107"/>
        <v>-5.4642645188639254E-2</v>
      </c>
      <c r="M1400" s="16">
        <f t="shared" si="108"/>
        <v>11795</v>
      </c>
      <c r="N1400" s="16">
        <f t="shared" si="109"/>
        <v>1</v>
      </c>
      <c r="O1400" s="7" t="str">
        <f t="shared" si="105"/>
        <v>Mar</v>
      </c>
      <c r="P1400" t="str">
        <f t="shared" si="106"/>
        <v>2024</v>
      </c>
    </row>
    <row r="1401" spans="1:16" x14ac:dyDescent="0.3">
      <c r="A1401" t="s">
        <v>1433</v>
      </c>
      <c r="B1401" s="6">
        <v>45324</v>
      </c>
      <c r="C1401" t="s">
        <v>2257</v>
      </c>
      <c r="D1401" t="s">
        <v>2264</v>
      </c>
      <c r="E1401" t="s">
        <v>25</v>
      </c>
      <c r="F1401" t="s">
        <v>26</v>
      </c>
      <c r="G1401">
        <v>49844</v>
      </c>
      <c r="H1401">
        <v>14564.69</v>
      </c>
      <c r="I1401">
        <v>9</v>
      </c>
      <c r="J1401" t="s">
        <v>16</v>
      </c>
      <c r="K1401" s="8" t="s">
        <v>27</v>
      </c>
      <c r="L1401" s="11">
        <f t="shared" si="107"/>
        <v>0.29220548110103522</v>
      </c>
      <c r="M1401" s="16">
        <f t="shared" si="108"/>
        <v>0</v>
      </c>
      <c r="N1401" s="16">
        <f t="shared" si="109"/>
        <v>0</v>
      </c>
      <c r="O1401" s="7" t="str">
        <f t="shared" si="105"/>
        <v>Feb</v>
      </c>
      <c r="P1401" t="str">
        <f t="shared" si="106"/>
        <v>2024</v>
      </c>
    </row>
    <row r="1402" spans="1:16" x14ac:dyDescent="0.3">
      <c r="A1402" t="s">
        <v>1434</v>
      </c>
      <c r="B1402" s="6">
        <v>45070</v>
      </c>
      <c r="C1402" t="s">
        <v>2259</v>
      </c>
      <c r="D1402" t="s">
        <v>2266</v>
      </c>
      <c r="E1402" t="s">
        <v>25</v>
      </c>
      <c r="F1402" t="s">
        <v>53</v>
      </c>
      <c r="G1402">
        <v>41809</v>
      </c>
      <c r="H1402">
        <v>10985.78</v>
      </c>
      <c r="I1402">
        <v>3</v>
      </c>
      <c r="J1402" t="s">
        <v>10</v>
      </c>
      <c r="K1402" s="8" t="s">
        <v>11</v>
      </c>
      <c r="L1402" s="11">
        <f t="shared" si="107"/>
        <v>0.26276112798679713</v>
      </c>
      <c r="M1402" s="16">
        <f t="shared" si="108"/>
        <v>0</v>
      </c>
      <c r="N1402" s="16">
        <f t="shared" si="109"/>
        <v>0</v>
      </c>
      <c r="O1402" s="7" t="str">
        <f t="shared" si="105"/>
        <v>May</v>
      </c>
      <c r="P1402" t="str">
        <f t="shared" si="106"/>
        <v>2023</v>
      </c>
    </row>
    <row r="1403" spans="1:16" x14ac:dyDescent="0.3">
      <c r="A1403" t="s">
        <v>1435</v>
      </c>
      <c r="B1403" s="6">
        <v>45346</v>
      </c>
      <c r="C1403" t="s">
        <v>2259</v>
      </c>
      <c r="D1403" t="s">
        <v>2267</v>
      </c>
      <c r="E1403" t="s">
        <v>19</v>
      </c>
      <c r="F1403" t="s">
        <v>20</v>
      </c>
      <c r="G1403">
        <v>10068</v>
      </c>
      <c r="H1403">
        <v>195.3</v>
      </c>
      <c r="I1403">
        <v>4</v>
      </c>
      <c r="J1403" t="s">
        <v>16</v>
      </c>
      <c r="K1403" s="8" t="s">
        <v>17</v>
      </c>
      <c r="L1403" s="11">
        <f t="shared" si="107"/>
        <v>1.9398092967818834E-2</v>
      </c>
      <c r="M1403" s="16">
        <f t="shared" si="108"/>
        <v>0</v>
      </c>
      <c r="N1403" s="16">
        <f t="shared" si="109"/>
        <v>0</v>
      </c>
      <c r="O1403" s="7" t="str">
        <f t="shared" si="105"/>
        <v>Feb</v>
      </c>
      <c r="P1403" t="str">
        <f t="shared" si="106"/>
        <v>2024</v>
      </c>
    </row>
    <row r="1404" spans="1:16" x14ac:dyDescent="0.3">
      <c r="A1404" t="s">
        <v>1436</v>
      </c>
      <c r="B1404" s="6">
        <v>45276</v>
      </c>
      <c r="C1404" t="s">
        <v>2259</v>
      </c>
      <c r="D1404" t="s">
        <v>2267</v>
      </c>
      <c r="E1404" t="s">
        <v>8</v>
      </c>
      <c r="F1404" t="s">
        <v>29</v>
      </c>
      <c r="G1404">
        <v>11265</v>
      </c>
      <c r="H1404">
        <v>1239.01</v>
      </c>
      <c r="I1404">
        <v>5</v>
      </c>
      <c r="J1404" t="s">
        <v>16</v>
      </c>
      <c r="K1404" s="8" t="s">
        <v>27</v>
      </c>
      <c r="L1404" s="11">
        <f t="shared" si="107"/>
        <v>0.10998757212605415</v>
      </c>
      <c r="M1404" s="16">
        <f t="shared" si="108"/>
        <v>0</v>
      </c>
      <c r="N1404" s="16">
        <f t="shared" si="109"/>
        <v>0</v>
      </c>
      <c r="O1404" s="7" t="str">
        <f t="shared" si="105"/>
        <v>Dec</v>
      </c>
      <c r="P1404" t="str">
        <f t="shared" si="106"/>
        <v>2023</v>
      </c>
    </row>
    <row r="1405" spans="1:16" x14ac:dyDescent="0.3">
      <c r="A1405" t="s">
        <v>1437</v>
      </c>
      <c r="B1405" s="6">
        <v>45205</v>
      </c>
      <c r="C1405" t="s">
        <v>2258</v>
      </c>
      <c r="D1405" t="s">
        <v>2270</v>
      </c>
      <c r="E1405" t="s">
        <v>25</v>
      </c>
      <c r="F1405" t="s">
        <v>26</v>
      </c>
      <c r="G1405">
        <v>21769</v>
      </c>
      <c r="H1405">
        <v>-1350.14</v>
      </c>
      <c r="I1405">
        <v>9</v>
      </c>
      <c r="J1405" t="s">
        <v>10</v>
      </c>
      <c r="K1405" s="8" t="s">
        <v>27</v>
      </c>
      <c r="L1405" s="11">
        <f t="shared" si="107"/>
        <v>-6.2021222839818098E-2</v>
      </c>
      <c r="M1405" s="16">
        <f t="shared" si="108"/>
        <v>0</v>
      </c>
      <c r="N1405" s="16">
        <f t="shared" si="109"/>
        <v>1</v>
      </c>
      <c r="O1405" s="7" t="str">
        <f t="shared" si="105"/>
        <v>Oct</v>
      </c>
      <c r="P1405" t="str">
        <f t="shared" si="106"/>
        <v>2023</v>
      </c>
    </row>
    <row r="1406" spans="1:16" x14ac:dyDescent="0.3">
      <c r="A1406" t="s">
        <v>1438</v>
      </c>
      <c r="B1406" s="6">
        <v>45134</v>
      </c>
      <c r="C1406" t="s">
        <v>2257</v>
      </c>
      <c r="D1406" t="s">
        <v>2265</v>
      </c>
      <c r="E1406" t="s">
        <v>14</v>
      </c>
      <c r="F1406" t="s">
        <v>51</v>
      </c>
      <c r="G1406">
        <v>29073</v>
      </c>
      <c r="H1406">
        <v>-748.27</v>
      </c>
      <c r="I1406">
        <v>1</v>
      </c>
      <c r="J1406" t="s">
        <v>10</v>
      </c>
      <c r="K1406" s="8" t="s">
        <v>17</v>
      </c>
      <c r="L1406" s="11">
        <f t="shared" si="107"/>
        <v>-2.5737625975991468E-2</v>
      </c>
      <c r="M1406" s="16">
        <f t="shared" si="108"/>
        <v>29073</v>
      </c>
      <c r="N1406" s="16">
        <f t="shared" si="109"/>
        <v>1</v>
      </c>
      <c r="O1406" s="7" t="str">
        <f t="shared" si="105"/>
        <v>Jul</v>
      </c>
      <c r="P1406" t="str">
        <f t="shared" si="106"/>
        <v>2023</v>
      </c>
    </row>
    <row r="1407" spans="1:16" x14ac:dyDescent="0.3">
      <c r="A1407" t="s">
        <v>1439</v>
      </c>
      <c r="B1407" s="6">
        <v>45583</v>
      </c>
      <c r="C1407" t="s">
        <v>2257</v>
      </c>
      <c r="D1407" t="s">
        <v>2265</v>
      </c>
      <c r="E1407" t="s">
        <v>25</v>
      </c>
      <c r="F1407" t="s">
        <v>26</v>
      </c>
      <c r="G1407">
        <v>41421</v>
      </c>
      <c r="H1407">
        <v>9636.49</v>
      </c>
      <c r="I1407">
        <v>1</v>
      </c>
      <c r="J1407" t="s">
        <v>16</v>
      </c>
      <c r="K1407" s="8" t="s">
        <v>11</v>
      </c>
      <c r="L1407" s="11">
        <f t="shared" si="107"/>
        <v>0.23264744936143503</v>
      </c>
      <c r="M1407" s="16">
        <f t="shared" si="108"/>
        <v>0</v>
      </c>
      <c r="N1407" s="16">
        <f t="shared" si="109"/>
        <v>0</v>
      </c>
      <c r="O1407" s="7" t="str">
        <f t="shared" si="105"/>
        <v>Oct</v>
      </c>
      <c r="P1407" t="str">
        <f t="shared" si="106"/>
        <v>2024</v>
      </c>
    </row>
    <row r="1408" spans="1:16" x14ac:dyDescent="0.3">
      <c r="A1408" t="s">
        <v>1440</v>
      </c>
      <c r="B1408" s="6">
        <v>45190</v>
      </c>
      <c r="C1408" t="s">
        <v>2257</v>
      </c>
      <c r="D1408" t="s">
        <v>2264</v>
      </c>
      <c r="E1408" t="s">
        <v>8</v>
      </c>
      <c r="F1408" t="s">
        <v>29</v>
      </c>
      <c r="G1408">
        <v>22331</v>
      </c>
      <c r="H1408">
        <v>-1541.54</v>
      </c>
      <c r="I1408">
        <v>3</v>
      </c>
      <c r="J1408" t="s">
        <v>16</v>
      </c>
      <c r="K1408" s="8" t="s">
        <v>36</v>
      </c>
      <c r="L1408" s="11">
        <f t="shared" si="107"/>
        <v>-6.9031391339393663E-2</v>
      </c>
      <c r="M1408" s="16">
        <f t="shared" si="108"/>
        <v>0</v>
      </c>
      <c r="N1408" s="16">
        <f t="shared" si="109"/>
        <v>1</v>
      </c>
      <c r="O1408" s="7" t="str">
        <f t="shared" si="105"/>
        <v>Sep</v>
      </c>
      <c r="P1408" t="str">
        <f t="shared" si="106"/>
        <v>2023</v>
      </c>
    </row>
    <row r="1409" spans="1:16" x14ac:dyDescent="0.3">
      <c r="A1409" t="s">
        <v>1441</v>
      </c>
      <c r="B1409" s="6">
        <v>44978</v>
      </c>
      <c r="C1409" t="s">
        <v>2258</v>
      </c>
      <c r="D1409" t="s">
        <v>2270</v>
      </c>
      <c r="E1409" t="s">
        <v>25</v>
      </c>
      <c r="F1409" t="s">
        <v>46</v>
      </c>
      <c r="G1409">
        <v>31474</v>
      </c>
      <c r="H1409">
        <v>10330.24</v>
      </c>
      <c r="I1409">
        <v>2</v>
      </c>
      <c r="J1409" t="s">
        <v>16</v>
      </c>
      <c r="K1409" s="8" t="s">
        <v>36</v>
      </c>
      <c r="L1409" s="11">
        <f t="shared" si="107"/>
        <v>0.32821503463175955</v>
      </c>
      <c r="M1409" s="16">
        <f t="shared" si="108"/>
        <v>0</v>
      </c>
      <c r="N1409" s="16">
        <f t="shared" si="109"/>
        <v>0</v>
      </c>
      <c r="O1409" s="7" t="str">
        <f t="shared" si="105"/>
        <v>Feb</v>
      </c>
      <c r="P1409" t="str">
        <f t="shared" si="106"/>
        <v>2023</v>
      </c>
    </row>
    <row r="1410" spans="1:16" x14ac:dyDescent="0.3">
      <c r="A1410" t="s">
        <v>1442</v>
      </c>
      <c r="B1410" s="6">
        <v>45521</v>
      </c>
      <c r="C1410" t="s">
        <v>2256</v>
      </c>
      <c r="D1410" t="s">
        <v>2269</v>
      </c>
      <c r="E1410" t="s">
        <v>19</v>
      </c>
      <c r="F1410" t="s">
        <v>22</v>
      </c>
      <c r="G1410">
        <v>13433</v>
      </c>
      <c r="H1410">
        <v>-2554.35</v>
      </c>
      <c r="I1410">
        <v>3</v>
      </c>
      <c r="J1410" t="s">
        <v>16</v>
      </c>
      <c r="K1410" s="8" t="s">
        <v>17</v>
      </c>
      <c r="L1410" s="11">
        <f t="shared" si="107"/>
        <v>-0.19015484255192436</v>
      </c>
      <c r="M1410" s="16">
        <f t="shared" si="108"/>
        <v>0</v>
      </c>
      <c r="N1410" s="16">
        <f t="shared" si="109"/>
        <v>1</v>
      </c>
      <c r="O1410" s="7" t="str">
        <f t="shared" ref="O1410:O1473" si="110">TEXT(B1410,"MMM")</f>
        <v>Aug</v>
      </c>
      <c r="P1410" t="str">
        <f t="shared" ref="P1410:P1473" si="111">TEXT(B1410,"YYYY")</f>
        <v>2024</v>
      </c>
    </row>
    <row r="1411" spans="1:16" x14ac:dyDescent="0.3">
      <c r="A1411" t="s">
        <v>1443</v>
      </c>
      <c r="B1411" s="6">
        <v>45640</v>
      </c>
      <c r="C1411" t="s">
        <v>2258</v>
      </c>
      <c r="D1411" t="s">
        <v>2271</v>
      </c>
      <c r="E1411" t="s">
        <v>14</v>
      </c>
      <c r="F1411" t="s">
        <v>15</v>
      </c>
      <c r="G1411">
        <v>18910</v>
      </c>
      <c r="H1411">
        <v>757.95</v>
      </c>
      <c r="I1411">
        <v>10</v>
      </c>
      <c r="J1411" t="s">
        <v>35</v>
      </c>
      <c r="K1411" s="8" t="s">
        <v>27</v>
      </c>
      <c r="L1411" s="11">
        <f t="shared" ref="L1411:L1474" si="112">H1411/G1411</f>
        <v>4.0081967213114758E-2</v>
      </c>
      <c r="M1411" s="16">
        <f t="shared" ref="M1411:M1474" si="113">IF(E1411="Clothing",G1411,0)</f>
        <v>18910</v>
      </c>
      <c r="N1411" s="16">
        <f t="shared" ref="N1411:N1474" si="114">IF(H1411&lt;0,1,0)</f>
        <v>0</v>
      </c>
      <c r="O1411" s="7" t="str">
        <f t="shared" si="110"/>
        <v>Dec</v>
      </c>
      <c r="P1411" t="str">
        <f t="shared" si="111"/>
        <v>2024</v>
      </c>
    </row>
    <row r="1412" spans="1:16" x14ac:dyDescent="0.3">
      <c r="A1412" t="s">
        <v>1444</v>
      </c>
      <c r="B1412" s="6">
        <v>44948</v>
      </c>
      <c r="C1412" t="s">
        <v>2256</v>
      </c>
      <c r="D1412" t="s">
        <v>2268</v>
      </c>
      <c r="E1412" t="s">
        <v>8</v>
      </c>
      <c r="F1412" t="s">
        <v>29</v>
      </c>
      <c r="G1412">
        <v>20029</v>
      </c>
      <c r="H1412">
        <v>-2456.38</v>
      </c>
      <c r="I1412">
        <v>7</v>
      </c>
      <c r="J1412" t="s">
        <v>10</v>
      </c>
      <c r="K1412" s="8" t="s">
        <v>17</v>
      </c>
      <c r="L1412" s="11">
        <f t="shared" si="112"/>
        <v>-0.12264117030306057</v>
      </c>
      <c r="M1412" s="16">
        <f t="shared" si="113"/>
        <v>0</v>
      </c>
      <c r="N1412" s="16">
        <f t="shared" si="114"/>
        <v>1</v>
      </c>
      <c r="O1412" s="7" t="str">
        <f t="shared" si="110"/>
        <v>Jan</v>
      </c>
      <c r="P1412" t="str">
        <f t="shared" si="111"/>
        <v>2023</v>
      </c>
    </row>
    <row r="1413" spans="1:16" x14ac:dyDescent="0.3">
      <c r="A1413" t="s">
        <v>1445</v>
      </c>
      <c r="B1413" s="6">
        <v>45642</v>
      </c>
      <c r="C1413" t="s">
        <v>2255</v>
      </c>
      <c r="D1413" t="s">
        <v>2262</v>
      </c>
      <c r="E1413" t="s">
        <v>19</v>
      </c>
      <c r="F1413" t="s">
        <v>20</v>
      </c>
      <c r="G1413">
        <v>26711</v>
      </c>
      <c r="H1413">
        <v>1016.99</v>
      </c>
      <c r="I1413">
        <v>7</v>
      </c>
      <c r="J1413" t="s">
        <v>16</v>
      </c>
      <c r="K1413" s="8" t="s">
        <v>27</v>
      </c>
      <c r="L1413" s="11">
        <f t="shared" si="112"/>
        <v>3.8073827262176632E-2</v>
      </c>
      <c r="M1413" s="16">
        <f t="shared" si="113"/>
        <v>0</v>
      </c>
      <c r="N1413" s="16">
        <f t="shared" si="114"/>
        <v>0</v>
      </c>
      <c r="O1413" s="7" t="str">
        <f t="shared" si="110"/>
        <v>Dec</v>
      </c>
      <c r="P1413" t="str">
        <f t="shared" si="111"/>
        <v>2024</v>
      </c>
    </row>
    <row r="1414" spans="1:16" x14ac:dyDescent="0.3">
      <c r="A1414" t="s">
        <v>1446</v>
      </c>
      <c r="B1414" s="6">
        <v>45631</v>
      </c>
      <c r="C1414" t="s">
        <v>2255</v>
      </c>
      <c r="D1414" t="s">
        <v>2262</v>
      </c>
      <c r="E1414" t="s">
        <v>14</v>
      </c>
      <c r="F1414" t="s">
        <v>38</v>
      </c>
      <c r="G1414">
        <v>25975</v>
      </c>
      <c r="H1414">
        <v>5208.53</v>
      </c>
      <c r="I1414">
        <v>6</v>
      </c>
      <c r="J1414" t="s">
        <v>35</v>
      </c>
      <c r="K1414" s="8" t="s">
        <v>11</v>
      </c>
      <c r="L1414" s="11">
        <f t="shared" si="112"/>
        <v>0.20052088546679497</v>
      </c>
      <c r="M1414" s="16">
        <f t="shared" si="113"/>
        <v>25975</v>
      </c>
      <c r="N1414" s="16">
        <f t="shared" si="114"/>
        <v>0</v>
      </c>
      <c r="O1414" s="7" t="str">
        <f t="shared" si="110"/>
        <v>Dec</v>
      </c>
      <c r="P1414" t="str">
        <f t="shared" si="111"/>
        <v>2024</v>
      </c>
    </row>
    <row r="1415" spans="1:16" x14ac:dyDescent="0.3">
      <c r="A1415" t="s">
        <v>1447</v>
      </c>
      <c r="B1415" s="6">
        <v>45518</v>
      </c>
      <c r="C1415" t="s">
        <v>2255</v>
      </c>
      <c r="D1415" t="s">
        <v>2262</v>
      </c>
      <c r="E1415" t="s">
        <v>19</v>
      </c>
      <c r="F1415" t="s">
        <v>22</v>
      </c>
      <c r="G1415">
        <v>33032</v>
      </c>
      <c r="H1415">
        <v>-6376.37</v>
      </c>
      <c r="I1415">
        <v>9</v>
      </c>
      <c r="J1415" t="s">
        <v>35</v>
      </c>
      <c r="K1415" s="8" t="s">
        <v>36</v>
      </c>
      <c r="L1415" s="11">
        <f t="shared" si="112"/>
        <v>-0.19303614676677161</v>
      </c>
      <c r="M1415" s="16">
        <f t="shared" si="113"/>
        <v>0</v>
      </c>
      <c r="N1415" s="16">
        <f t="shared" si="114"/>
        <v>1</v>
      </c>
      <c r="O1415" s="7" t="str">
        <f t="shared" si="110"/>
        <v>Aug</v>
      </c>
      <c r="P1415" t="str">
        <f t="shared" si="111"/>
        <v>2024</v>
      </c>
    </row>
    <row r="1416" spans="1:16" x14ac:dyDescent="0.3">
      <c r="A1416" t="s">
        <v>1448</v>
      </c>
      <c r="B1416" s="6">
        <v>45354</v>
      </c>
      <c r="C1416" t="s">
        <v>2259</v>
      </c>
      <c r="D1416" t="s">
        <v>2267</v>
      </c>
      <c r="E1416" t="s">
        <v>19</v>
      </c>
      <c r="F1416" t="s">
        <v>34</v>
      </c>
      <c r="G1416">
        <v>21809</v>
      </c>
      <c r="H1416">
        <v>2633.73</v>
      </c>
      <c r="I1416">
        <v>5</v>
      </c>
      <c r="J1416" t="s">
        <v>10</v>
      </c>
      <c r="K1416" s="8" t="s">
        <v>11</v>
      </c>
      <c r="L1416" s="11">
        <f t="shared" si="112"/>
        <v>0.12076344628364437</v>
      </c>
      <c r="M1416" s="16">
        <f t="shared" si="113"/>
        <v>0</v>
      </c>
      <c r="N1416" s="16">
        <f t="shared" si="114"/>
        <v>0</v>
      </c>
      <c r="O1416" s="7" t="str">
        <f t="shared" si="110"/>
        <v>Mar</v>
      </c>
      <c r="P1416" t="str">
        <f t="shared" si="111"/>
        <v>2024</v>
      </c>
    </row>
    <row r="1417" spans="1:16" x14ac:dyDescent="0.3">
      <c r="A1417" t="s">
        <v>1449</v>
      </c>
      <c r="B1417" s="6">
        <v>45271</v>
      </c>
      <c r="C1417" t="s">
        <v>2255</v>
      </c>
      <c r="D1417" t="s">
        <v>2263</v>
      </c>
      <c r="E1417" t="s">
        <v>8</v>
      </c>
      <c r="F1417" t="s">
        <v>31</v>
      </c>
      <c r="G1417">
        <v>29446</v>
      </c>
      <c r="H1417">
        <v>934.62</v>
      </c>
      <c r="I1417">
        <v>7</v>
      </c>
      <c r="J1417" t="s">
        <v>35</v>
      </c>
      <c r="K1417" s="8" t="s">
        <v>36</v>
      </c>
      <c r="L1417" s="11">
        <f t="shared" si="112"/>
        <v>3.1740134483461253E-2</v>
      </c>
      <c r="M1417" s="16">
        <f t="shared" si="113"/>
        <v>0</v>
      </c>
      <c r="N1417" s="16">
        <f t="shared" si="114"/>
        <v>0</v>
      </c>
      <c r="O1417" s="7" t="str">
        <f t="shared" si="110"/>
        <v>Dec</v>
      </c>
      <c r="P1417" t="str">
        <f t="shared" si="111"/>
        <v>2023</v>
      </c>
    </row>
    <row r="1418" spans="1:16" x14ac:dyDescent="0.3">
      <c r="A1418" t="s">
        <v>1450</v>
      </c>
      <c r="B1418" s="6">
        <v>45476</v>
      </c>
      <c r="C1418" t="s">
        <v>2256</v>
      </c>
      <c r="D1418" t="s">
        <v>2269</v>
      </c>
      <c r="E1418" t="s">
        <v>19</v>
      </c>
      <c r="F1418" t="s">
        <v>34</v>
      </c>
      <c r="G1418">
        <v>25340</v>
      </c>
      <c r="H1418">
        <v>7109.2</v>
      </c>
      <c r="I1418">
        <v>2</v>
      </c>
      <c r="J1418" t="s">
        <v>35</v>
      </c>
      <c r="K1418" s="8" t="s">
        <v>17</v>
      </c>
      <c r="L1418" s="11">
        <f t="shared" si="112"/>
        <v>0.28055248618784528</v>
      </c>
      <c r="M1418" s="16">
        <f t="shared" si="113"/>
        <v>0</v>
      </c>
      <c r="N1418" s="16">
        <f t="shared" si="114"/>
        <v>0</v>
      </c>
      <c r="O1418" s="7" t="str">
        <f t="shared" si="110"/>
        <v>Jul</v>
      </c>
      <c r="P1418" t="str">
        <f t="shared" si="111"/>
        <v>2024</v>
      </c>
    </row>
    <row r="1419" spans="1:16" x14ac:dyDescent="0.3">
      <c r="A1419" t="s">
        <v>1451</v>
      </c>
      <c r="B1419" s="6">
        <v>45624</v>
      </c>
      <c r="C1419" t="s">
        <v>2255</v>
      </c>
      <c r="D1419" t="s">
        <v>2263</v>
      </c>
      <c r="E1419" t="s">
        <v>8</v>
      </c>
      <c r="F1419" t="s">
        <v>29</v>
      </c>
      <c r="G1419">
        <v>3671</v>
      </c>
      <c r="H1419">
        <v>528.44000000000005</v>
      </c>
      <c r="I1419">
        <v>9</v>
      </c>
      <c r="J1419" t="s">
        <v>16</v>
      </c>
      <c r="K1419" s="8" t="s">
        <v>11</v>
      </c>
      <c r="L1419" s="11">
        <f t="shared" si="112"/>
        <v>0.1439498774175974</v>
      </c>
      <c r="M1419" s="16">
        <f t="shared" si="113"/>
        <v>0</v>
      </c>
      <c r="N1419" s="16">
        <f t="shared" si="114"/>
        <v>0</v>
      </c>
      <c r="O1419" s="7" t="str">
        <f t="shared" si="110"/>
        <v>Nov</v>
      </c>
      <c r="P1419" t="str">
        <f t="shared" si="111"/>
        <v>2024</v>
      </c>
    </row>
    <row r="1420" spans="1:16" x14ac:dyDescent="0.3">
      <c r="A1420" t="s">
        <v>1452</v>
      </c>
      <c r="B1420" s="6">
        <v>45543</v>
      </c>
      <c r="C1420" t="s">
        <v>2258</v>
      </c>
      <c r="D1420" t="s">
        <v>2271</v>
      </c>
      <c r="E1420" t="s">
        <v>8</v>
      </c>
      <c r="F1420" t="s">
        <v>29</v>
      </c>
      <c r="G1420">
        <v>35332</v>
      </c>
      <c r="H1420">
        <v>3079.98</v>
      </c>
      <c r="I1420">
        <v>7</v>
      </c>
      <c r="J1420" t="s">
        <v>10</v>
      </c>
      <c r="K1420" s="8" t="s">
        <v>17</v>
      </c>
      <c r="L1420" s="11">
        <f t="shared" si="112"/>
        <v>8.7172534812634442E-2</v>
      </c>
      <c r="M1420" s="16">
        <f t="shared" si="113"/>
        <v>0</v>
      </c>
      <c r="N1420" s="16">
        <f t="shared" si="114"/>
        <v>0</v>
      </c>
      <c r="O1420" s="7" t="str">
        <f t="shared" si="110"/>
        <v>Sep</v>
      </c>
      <c r="P1420" t="str">
        <f t="shared" si="111"/>
        <v>2024</v>
      </c>
    </row>
    <row r="1421" spans="1:16" x14ac:dyDescent="0.3">
      <c r="A1421" t="s">
        <v>1453</v>
      </c>
      <c r="B1421" s="6">
        <v>45548</v>
      </c>
      <c r="C1421" t="s">
        <v>2258</v>
      </c>
      <c r="D1421" t="s">
        <v>2270</v>
      </c>
      <c r="E1421" t="s">
        <v>25</v>
      </c>
      <c r="F1421" t="s">
        <v>26</v>
      </c>
      <c r="G1421">
        <v>42584</v>
      </c>
      <c r="H1421">
        <v>6103.6</v>
      </c>
      <c r="I1421">
        <v>2</v>
      </c>
      <c r="J1421" t="s">
        <v>35</v>
      </c>
      <c r="K1421" s="8" t="s">
        <v>17</v>
      </c>
      <c r="L1421" s="11">
        <f t="shared" si="112"/>
        <v>0.14333082848018036</v>
      </c>
      <c r="M1421" s="16">
        <f t="shared" si="113"/>
        <v>0</v>
      </c>
      <c r="N1421" s="16">
        <f t="shared" si="114"/>
        <v>0</v>
      </c>
      <c r="O1421" s="7" t="str">
        <f t="shared" si="110"/>
        <v>Sep</v>
      </c>
      <c r="P1421" t="str">
        <f t="shared" si="111"/>
        <v>2024</v>
      </c>
    </row>
    <row r="1422" spans="1:16" x14ac:dyDescent="0.3">
      <c r="A1422" t="s">
        <v>1454</v>
      </c>
      <c r="B1422" s="6">
        <v>45117</v>
      </c>
      <c r="C1422" t="s">
        <v>2257</v>
      </c>
      <c r="D1422" t="s">
        <v>2265</v>
      </c>
      <c r="E1422" t="s">
        <v>25</v>
      </c>
      <c r="F1422" t="s">
        <v>46</v>
      </c>
      <c r="G1422">
        <v>31494</v>
      </c>
      <c r="H1422">
        <v>-4638.96</v>
      </c>
      <c r="I1422">
        <v>5</v>
      </c>
      <c r="J1422" t="s">
        <v>35</v>
      </c>
      <c r="K1422" s="8" t="s">
        <v>36</v>
      </c>
      <c r="L1422" s="11">
        <f t="shared" si="112"/>
        <v>-0.14729662792912937</v>
      </c>
      <c r="M1422" s="16">
        <f t="shared" si="113"/>
        <v>0</v>
      </c>
      <c r="N1422" s="16">
        <f t="shared" si="114"/>
        <v>1</v>
      </c>
      <c r="O1422" s="7" t="str">
        <f t="shared" si="110"/>
        <v>Jul</v>
      </c>
      <c r="P1422" t="str">
        <f t="shared" si="111"/>
        <v>2023</v>
      </c>
    </row>
    <row r="1423" spans="1:16" x14ac:dyDescent="0.3">
      <c r="A1423" t="s">
        <v>1455</v>
      </c>
      <c r="B1423" s="6">
        <v>45646</v>
      </c>
      <c r="C1423" t="s">
        <v>2256</v>
      </c>
      <c r="D1423" t="s">
        <v>2268</v>
      </c>
      <c r="E1423" t="s">
        <v>19</v>
      </c>
      <c r="F1423" t="s">
        <v>22</v>
      </c>
      <c r="G1423">
        <v>23685</v>
      </c>
      <c r="H1423">
        <v>6728.37</v>
      </c>
      <c r="I1423">
        <v>1</v>
      </c>
      <c r="J1423" t="s">
        <v>16</v>
      </c>
      <c r="K1423" s="8" t="s">
        <v>27</v>
      </c>
      <c r="L1423" s="11">
        <f t="shared" si="112"/>
        <v>0.28407726409119693</v>
      </c>
      <c r="M1423" s="16">
        <f t="shared" si="113"/>
        <v>0</v>
      </c>
      <c r="N1423" s="16">
        <f t="shared" si="114"/>
        <v>0</v>
      </c>
      <c r="O1423" s="7" t="str">
        <f t="shared" si="110"/>
        <v>Dec</v>
      </c>
      <c r="P1423" t="str">
        <f t="shared" si="111"/>
        <v>2024</v>
      </c>
    </row>
    <row r="1424" spans="1:16" x14ac:dyDescent="0.3">
      <c r="A1424" t="s">
        <v>1456</v>
      </c>
      <c r="B1424" s="6">
        <v>44972</v>
      </c>
      <c r="C1424" t="s">
        <v>2255</v>
      </c>
      <c r="D1424" t="s">
        <v>2262</v>
      </c>
      <c r="E1424" t="s">
        <v>8</v>
      </c>
      <c r="F1424" t="s">
        <v>9</v>
      </c>
      <c r="G1424">
        <v>41020</v>
      </c>
      <c r="H1424">
        <v>12695</v>
      </c>
      <c r="I1424">
        <v>2</v>
      </c>
      <c r="J1424" t="s">
        <v>16</v>
      </c>
      <c r="K1424" s="8" t="s">
        <v>17</v>
      </c>
      <c r="L1424" s="11">
        <f t="shared" si="112"/>
        <v>0.30948317893710386</v>
      </c>
      <c r="M1424" s="16">
        <f t="shared" si="113"/>
        <v>0</v>
      </c>
      <c r="N1424" s="16">
        <f t="shared" si="114"/>
        <v>0</v>
      </c>
      <c r="O1424" s="7" t="str">
        <f t="shared" si="110"/>
        <v>Feb</v>
      </c>
      <c r="P1424" t="str">
        <f t="shared" si="111"/>
        <v>2023</v>
      </c>
    </row>
    <row r="1425" spans="1:16" x14ac:dyDescent="0.3">
      <c r="A1425" t="s">
        <v>1457</v>
      </c>
      <c r="B1425" s="6">
        <v>45006</v>
      </c>
      <c r="C1425" t="s">
        <v>2256</v>
      </c>
      <c r="D1425" t="s">
        <v>2269</v>
      </c>
      <c r="E1425" t="s">
        <v>25</v>
      </c>
      <c r="F1425" t="s">
        <v>46</v>
      </c>
      <c r="G1425">
        <v>22672</v>
      </c>
      <c r="H1425">
        <v>334.15</v>
      </c>
      <c r="I1425">
        <v>5</v>
      </c>
      <c r="J1425" t="s">
        <v>10</v>
      </c>
      <c r="K1425" s="8" t="s">
        <v>36</v>
      </c>
      <c r="L1425" s="11">
        <f t="shared" si="112"/>
        <v>1.4738443895553986E-2</v>
      </c>
      <c r="M1425" s="16">
        <f t="shared" si="113"/>
        <v>0</v>
      </c>
      <c r="N1425" s="16">
        <f t="shared" si="114"/>
        <v>0</v>
      </c>
      <c r="O1425" s="7" t="str">
        <f t="shared" si="110"/>
        <v>Mar</v>
      </c>
      <c r="P1425" t="str">
        <f t="shared" si="111"/>
        <v>2023</v>
      </c>
    </row>
    <row r="1426" spans="1:16" x14ac:dyDescent="0.3">
      <c r="A1426" t="s">
        <v>1458</v>
      </c>
      <c r="B1426" s="6">
        <v>45299</v>
      </c>
      <c r="C1426" t="s">
        <v>2255</v>
      </c>
      <c r="D1426" t="s">
        <v>2262</v>
      </c>
      <c r="E1426" t="s">
        <v>19</v>
      </c>
      <c r="F1426" t="s">
        <v>20</v>
      </c>
      <c r="G1426">
        <v>47344</v>
      </c>
      <c r="H1426">
        <v>14230.57</v>
      </c>
      <c r="I1426">
        <v>8</v>
      </c>
      <c r="J1426" t="s">
        <v>16</v>
      </c>
      <c r="K1426" s="8" t="s">
        <v>36</v>
      </c>
      <c r="L1426" s="11">
        <f t="shared" si="112"/>
        <v>0.30057810915849947</v>
      </c>
      <c r="M1426" s="16">
        <f t="shared" si="113"/>
        <v>0</v>
      </c>
      <c r="N1426" s="16">
        <f t="shared" si="114"/>
        <v>0</v>
      </c>
      <c r="O1426" s="7" t="str">
        <f t="shared" si="110"/>
        <v>Jan</v>
      </c>
      <c r="P1426" t="str">
        <f t="shared" si="111"/>
        <v>2024</v>
      </c>
    </row>
    <row r="1427" spans="1:16" x14ac:dyDescent="0.3">
      <c r="A1427" t="s">
        <v>1459</v>
      </c>
      <c r="B1427" s="6">
        <v>45274</v>
      </c>
      <c r="C1427" t="s">
        <v>2257</v>
      </c>
      <c r="D1427" t="s">
        <v>2265</v>
      </c>
      <c r="E1427" t="s">
        <v>8</v>
      </c>
      <c r="F1427" t="s">
        <v>9</v>
      </c>
      <c r="G1427">
        <v>14383</v>
      </c>
      <c r="H1427">
        <v>20.88</v>
      </c>
      <c r="I1427">
        <v>6</v>
      </c>
      <c r="J1427" t="s">
        <v>16</v>
      </c>
      <c r="K1427" s="8" t="s">
        <v>17</v>
      </c>
      <c r="L1427" s="11">
        <f t="shared" si="112"/>
        <v>1.451713828825697E-3</v>
      </c>
      <c r="M1427" s="16">
        <f t="shared" si="113"/>
        <v>0</v>
      </c>
      <c r="N1427" s="16">
        <f t="shared" si="114"/>
        <v>0</v>
      </c>
      <c r="O1427" s="7" t="str">
        <f t="shared" si="110"/>
        <v>Dec</v>
      </c>
      <c r="P1427" t="str">
        <f t="shared" si="111"/>
        <v>2023</v>
      </c>
    </row>
    <row r="1428" spans="1:16" x14ac:dyDescent="0.3">
      <c r="A1428" t="s">
        <v>1460</v>
      </c>
      <c r="B1428" s="6">
        <v>45413</v>
      </c>
      <c r="C1428" t="s">
        <v>2255</v>
      </c>
      <c r="D1428" t="s">
        <v>2263</v>
      </c>
      <c r="E1428" t="s">
        <v>25</v>
      </c>
      <c r="F1428" t="s">
        <v>26</v>
      </c>
      <c r="G1428">
        <v>45374</v>
      </c>
      <c r="H1428">
        <v>14603.81</v>
      </c>
      <c r="I1428">
        <v>6</v>
      </c>
      <c r="J1428" t="s">
        <v>10</v>
      </c>
      <c r="K1428" s="8" t="s">
        <v>36</v>
      </c>
      <c r="L1428" s="11">
        <f t="shared" si="112"/>
        <v>0.32185414554590736</v>
      </c>
      <c r="M1428" s="16">
        <f t="shared" si="113"/>
        <v>0</v>
      </c>
      <c r="N1428" s="16">
        <f t="shared" si="114"/>
        <v>0</v>
      </c>
      <c r="O1428" s="7" t="str">
        <f t="shared" si="110"/>
        <v>May</v>
      </c>
      <c r="P1428" t="str">
        <f t="shared" si="111"/>
        <v>2024</v>
      </c>
    </row>
    <row r="1429" spans="1:16" x14ac:dyDescent="0.3">
      <c r="A1429" t="s">
        <v>1461</v>
      </c>
      <c r="B1429" s="6">
        <v>44972</v>
      </c>
      <c r="C1429" t="s">
        <v>2257</v>
      </c>
      <c r="D1429" t="s">
        <v>2264</v>
      </c>
      <c r="E1429" t="s">
        <v>25</v>
      </c>
      <c r="F1429" t="s">
        <v>26</v>
      </c>
      <c r="G1429">
        <v>42147</v>
      </c>
      <c r="H1429">
        <v>-1652.53</v>
      </c>
      <c r="I1429">
        <v>9</v>
      </c>
      <c r="J1429" t="s">
        <v>10</v>
      </c>
      <c r="K1429" s="8" t="s">
        <v>17</v>
      </c>
      <c r="L1429" s="11">
        <f t="shared" si="112"/>
        <v>-3.9208721854461767E-2</v>
      </c>
      <c r="M1429" s="16">
        <f t="shared" si="113"/>
        <v>0</v>
      </c>
      <c r="N1429" s="16">
        <f t="shared" si="114"/>
        <v>1</v>
      </c>
      <c r="O1429" s="7" t="str">
        <f t="shared" si="110"/>
        <v>Feb</v>
      </c>
      <c r="P1429" t="str">
        <f t="shared" si="111"/>
        <v>2023</v>
      </c>
    </row>
    <row r="1430" spans="1:16" x14ac:dyDescent="0.3">
      <c r="A1430" t="s">
        <v>1462</v>
      </c>
      <c r="B1430" s="6">
        <v>45606</v>
      </c>
      <c r="C1430" t="s">
        <v>2255</v>
      </c>
      <c r="D1430" t="s">
        <v>2263</v>
      </c>
      <c r="E1430" t="s">
        <v>19</v>
      </c>
      <c r="F1430" t="s">
        <v>22</v>
      </c>
      <c r="G1430">
        <v>3497</v>
      </c>
      <c r="H1430">
        <v>-66.290000000000006</v>
      </c>
      <c r="I1430">
        <v>6</v>
      </c>
      <c r="J1430" t="s">
        <v>10</v>
      </c>
      <c r="K1430" s="8" t="s">
        <v>11</v>
      </c>
      <c r="L1430" s="11">
        <f t="shared" si="112"/>
        <v>-1.8956248212753792E-2</v>
      </c>
      <c r="M1430" s="16">
        <f t="shared" si="113"/>
        <v>0</v>
      </c>
      <c r="N1430" s="16">
        <f t="shared" si="114"/>
        <v>1</v>
      </c>
      <c r="O1430" s="7" t="str">
        <f t="shared" si="110"/>
        <v>Nov</v>
      </c>
      <c r="P1430" t="str">
        <f t="shared" si="111"/>
        <v>2024</v>
      </c>
    </row>
    <row r="1431" spans="1:16" x14ac:dyDescent="0.3">
      <c r="A1431" t="s">
        <v>1463</v>
      </c>
      <c r="B1431" s="6">
        <v>45324</v>
      </c>
      <c r="C1431" t="s">
        <v>2257</v>
      </c>
      <c r="D1431" t="s">
        <v>2264</v>
      </c>
      <c r="E1431" t="s">
        <v>19</v>
      </c>
      <c r="F1431" t="s">
        <v>22</v>
      </c>
      <c r="G1431">
        <v>28301</v>
      </c>
      <c r="H1431">
        <v>1638.19</v>
      </c>
      <c r="I1431">
        <v>6</v>
      </c>
      <c r="J1431" t="s">
        <v>16</v>
      </c>
      <c r="K1431" s="8" t="s">
        <v>36</v>
      </c>
      <c r="L1431" s="11">
        <f t="shared" si="112"/>
        <v>5.7884527048514191E-2</v>
      </c>
      <c r="M1431" s="16">
        <f t="shared" si="113"/>
        <v>0</v>
      </c>
      <c r="N1431" s="16">
        <f t="shared" si="114"/>
        <v>0</v>
      </c>
      <c r="O1431" s="7" t="str">
        <f t="shared" si="110"/>
        <v>Feb</v>
      </c>
      <c r="P1431" t="str">
        <f t="shared" si="111"/>
        <v>2024</v>
      </c>
    </row>
    <row r="1432" spans="1:16" x14ac:dyDescent="0.3">
      <c r="A1432" t="s">
        <v>1464</v>
      </c>
      <c r="B1432" s="6">
        <v>45309</v>
      </c>
      <c r="C1432" t="s">
        <v>2259</v>
      </c>
      <c r="D1432" t="s">
        <v>2266</v>
      </c>
      <c r="E1432" t="s">
        <v>25</v>
      </c>
      <c r="F1432" t="s">
        <v>53</v>
      </c>
      <c r="G1432">
        <v>22192</v>
      </c>
      <c r="H1432">
        <v>-1212.95</v>
      </c>
      <c r="I1432">
        <v>2</v>
      </c>
      <c r="J1432" t="s">
        <v>10</v>
      </c>
      <c r="K1432" s="8" t="s">
        <v>27</v>
      </c>
      <c r="L1432" s="11">
        <f t="shared" si="112"/>
        <v>-5.4657083633741894E-2</v>
      </c>
      <c r="M1432" s="16">
        <f t="shared" si="113"/>
        <v>0</v>
      </c>
      <c r="N1432" s="16">
        <f t="shared" si="114"/>
        <v>1</v>
      </c>
      <c r="O1432" s="7" t="str">
        <f t="shared" si="110"/>
        <v>Jan</v>
      </c>
      <c r="P1432" t="str">
        <f t="shared" si="111"/>
        <v>2024</v>
      </c>
    </row>
    <row r="1433" spans="1:16" x14ac:dyDescent="0.3">
      <c r="A1433" t="s">
        <v>1465</v>
      </c>
      <c r="B1433" s="6">
        <v>44972</v>
      </c>
      <c r="C1433" t="s">
        <v>2256</v>
      </c>
      <c r="D1433" t="s">
        <v>2268</v>
      </c>
      <c r="E1433" t="s">
        <v>14</v>
      </c>
      <c r="F1433" t="s">
        <v>15</v>
      </c>
      <c r="G1433">
        <v>15870</v>
      </c>
      <c r="H1433">
        <v>-2303.1</v>
      </c>
      <c r="I1433">
        <v>6</v>
      </c>
      <c r="J1433" t="s">
        <v>10</v>
      </c>
      <c r="K1433" s="8" t="s">
        <v>11</v>
      </c>
      <c r="L1433" s="11">
        <f t="shared" si="112"/>
        <v>-0.14512287334593571</v>
      </c>
      <c r="M1433" s="16">
        <f t="shared" si="113"/>
        <v>15870</v>
      </c>
      <c r="N1433" s="16">
        <f t="shared" si="114"/>
        <v>1</v>
      </c>
      <c r="O1433" s="7" t="str">
        <f t="shared" si="110"/>
        <v>Feb</v>
      </c>
      <c r="P1433" t="str">
        <f t="shared" si="111"/>
        <v>2023</v>
      </c>
    </row>
    <row r="1434" spans="1:16" x14ac:dyDescent="0.3">
      <c r="A1434" t="s">
        <v>1466</v>
      </c>
      <c r="B1434" s="6">
        <v>45609</v>
      </c>
      <c r="C1434" t="s">
        <v>2256</v>
      </c>
      <c r="D1434" t="s">
        <v>2268</v>
      </c>
      <c r="E1434" t="s">
        <v>8</v>
      </c>
      <c r="F1434" t="s">
        <v>31</v>
      </c>
      <c r="G1434">
        <v>36470</v>
      </c>
      <c r="H1434">
        <v>-2867.75</v>
      </c>
      <c r="I1434">
        <v>9</v>
      </c>
      <c r="J1434" t="s">
        <v>16</v>
      </c>
      <c r="K1434" s="8" t="s">
        <v>36</v>
      </c>
      <c r="L1434" s="11">
        <f t="shared" si="112"/>
        <v>-7.8633123114888945E-2</v>
      </c>
      <c r="M1434" s="16">
        <f t="shared" si="113"/>
        <v>0</v>
      </c>
      <c r="N1434" s="16">
        <f t="shared" si="114"/>
        <v>1</v>
      </c>
      <c r="O1434" s="7" t="str">
        <f t="shared" si="110"/>
        <v>Nov</v>
      </c>
      <c r="P1434" t="str">
        <f t="shared" si="111"/>
        <v>2024</v>
      </c>
    </row>
    <row r="1435" spans="1:16" x14ac:dyDescent="0.3">
      <c r="A1435" t="s">
        <v>1467</v>
      </c>
      <c r="B1435" s="6">
        <v>45650</v>
      </c>
      <c r="C1435" t="s">
        <v>2257</v>
      </c>
      <c r="D1435" t="s">
        <v>2265</v>
      </c>
      <c r="E1435" t="s">
        <v>19</v>
      </c>
      <c r="F1435" t="s">
        <v>22</v>
      </c>
      <c r="G1435">
        <v>45344</v>
      </c>
      <c r="H1435">
        <v>-7093.72</v>
      </c>
      <c r="I1435">
        <v>4</v>
      </c>
      <c r="J1435" t="s">
        <v>10</v>
      </c>
      <c r="K1435" s="8" t="s">
        <v>11</v>
      </c>
      <c r="L1435" s="11">
        <f t="shared" si="112"/>
        <v>-0.15644230769230769</v>
      </c>
      <c r="M1435" s="16">
        <f t="shared" si="113"/>
        <v>0</v>
      </c>
      <c r="N1435" s="16">
        <f t="shared" si="114"/>
        <v>1</v>
      </c>
      <c r="O1435" s="7" t="str">
        <f t="shared" si="110"/>
        <v>Dec</v>
      </c>
      <c r="P1435" t="str">
        <f t="shared" si="111"/>
        <v>2024</v>
      </c>
    </row>
    <row r="1436" spans="1:16" x14ac:dyDescent="0.3">
      <c r="A1436" t="s">
        <v>1468</v>
      </c>
      <c r="B1436" s="6">
        <v>45168</v>
      </c>
      <c r="C1436" t="s">
        <v>2259</v>
      </c>
      <c r="D1436" t="s">
        <v>2267</v>
      </c>
      <c r="E1436" t="s">
        <v>8</v>
      </c>
      <c r="F1436" t="s">
        <v>31</v>
      </c>
      <c r="G1436">
        <v>46328</v>
      </c>
      <c r="H1436">
        <v>4914.55</v>
      </c>
      <c r="I1436">
        <v>8</v>
      </c>
      <c r="J1436" t="s">
        <v>10</v>
      </c>
      <c r="K1436" s="8" t="s">
        <v>27</v>
      </c>
      <c r="L1436" s="11">
        <f t="shared" si="112"/>
        <v>0.1060816352961492</v>
      </c>
      <c r="M1436" s="16">
        <f t="shared" si="113"/>
        <v>0</v>
      </c>
      <c r="N1436" s="16">
        <f t="shared" si="114"/>
        <v>0</v>
      </c>
      <c r="O1436" s="7" t="str">
        <f t="shared" si="110"/>
        <v>Aug</v>
      </c>
      <c r="P1436" t="str">
        <f t="shared" si="111"/>
        <v>2023</v>
      </c>
    </row>
    <row r="1437" spans="1:16" x14ac:dyDescent="0.3">
      <c r="A1437" t="s">
        <v>1469</v>
      </c>
      <c r="B1437" s="6">
        <v>45563</v>
      </c>
      <c r="C1437" t="s">
        <v>2257</v>
      </c>
      <c r="D1437" t="s">
        <v>2264</v>
      </c>
      <c r="E1437" t="s">
        <v>14</v>
      </c>
      <c r="F1437" t="s">
        <v>38</v>
      </c>
      <c r="G1437">
        <v>23591</v>
      </c>
      <c r="H1437">
        <v>6227.07</v>
      </c>
      <c r="I1437">
        <v>5</v>
      </c>
      <c r="J1437" t="s">
        <v>16</v>
      </c>
      <c r="K1437" s="8" t="s">
        <v>11</v>
      </c>
      <c r="L1437" s="11">
        <f t="shared" si="112"/>
        <v>0.26395956084947647</v>
      </c>
      <c r="M1437" s="16">
        <f t="shared" si="113"/>
        <v>23591</v>
      </c>
      <c r="N1437" s="16">
        <f t="shared" si="114"/>
        <v>0</v>
      </c>
      <c r="O1437" s="7" t="str">
        <f t="shared" si="110"/>
        <v>Sep</v>
      </c>
      <c r="P1437" t="str">
        <f t="shared" si="111"/>
        <v>2024</v>
      </c>
    </row>
    <row r="1438" spans="1:16" x14ac:dyDescent="0.3">
      <c r="A1438" t="s">
        <v>1470</v>
      </c>
      <c r="B1438" s="6">
        <v>45288</v>
      </c>
      <c r="C1438" t="s">
        <v>2255</v>
      </c>
      <c r="D1438" t="s">
        <v>2262</v>
      </c>
      <c r="E1438" t="s">
        <v>19</v>
      </c>
      <c r="F1438" t="s">
        <v>20</v>
      </c>
      <c r="G1438">
        <v>26400</v>
      </c>
      <c r="H1438">
        <v>415.78</v>
      </c>
      <c r="I1438">
        <v>5</v>
      </c>
      <c r="J1438" t="s">
        <v>35</v>
      </c>
      <c r="K1438" s="8" t="s">
        <v>17</v>
      </c>
      <c r="L1438" s="11">
        <f t="shared" si="112"/>
        <v>1.5749242424242423E-2</v>
      </c>
      <c r="M1438" s="16">
        <f t="shared" si="113"/>
        <v>0</v>
      </c>
      <c r="N1438" s="16">
        <f t="shared" si="114"/>
        <v>0</v>
      </c>
      <c r="O1438" s="7" t="str">
        <f t="shared" si="110"/>
        <v>Dec</v>
      </c>
      <c r="P1438" t="str">
        <f t="shared" si="111"/>
        <v>2023</v>
      </c>
    </row>
    <row r="1439" spans="1:16" x14ac:dyDescent="0.3">
      <c r="A1439" t="s">
        <v>1471</v>
      </c>
      <c r="B1439" s="6">
        <v>44993</v>
      </c>
      <c r="C1439" t="s">
        <v>2257</v>
      </c>
      <c r="D1439" t="s">
        <v>2265</v>
      </c>
      <c r="E1439" t="s">
        <v>8</v>
      </c>
      <c r="F1439" t="s">
        <v>31</v>
      </c>
      <c r="G1439">
        <v>46259</v>
      </c>
      <c r="H1439">
        <v>-59.17</v>
      </c>
      <c r="I1439">
        <v>4</v>
      </c>
      <c r="J1439" t="s">
        <v>16</v>
      </c>
      <c r="K1439" s="8" t="s">
        <v>27</v>
      </c>
      <c r="L1439" s="11">
        <f t="shared" si="112"/>
        <v>-1.2791024449296353E-3</v>
      </c>
      <c r="M1439" s="16">
        <f t="shared" si="113"/>
        <v>0</v>
      </c>
      <c r="N1439" s="16">
        <f t="shared" si="114"/>
        <v>1</v>
      </c>
      <c r="O1439" s="7" t="str">
        <f t="shared" si="110"/>
        <v>Mar</v>
      </c>
      <c r="P1439" t="str">
        <f t="shared" si="111"/>
        <v>2023</v>
      </c>
    </row>
    <row r="1440" spans="1:16" x14ac:dyDescent="0.3">
      <c r="A1440" t="s">
        <v>1472</v>
      </c>
      <c r="B1440" s="6">
        <v>45117</v>
      </c>
      <c r="C1440" t="s">
        <v>2258</v>
      </c>
      <c r="D1440" t="s">
        <v>2271</v>
      </c>
      <c r="E1440" t="s">
        <v>25</v>
      </c>
      <c r="F1440" t="s">
        <v>46</v>
      </c>
      <c r="G1440">
        <v>28754</v>
      </c>
      <c r="H1440">
        <v>-3559.14</v>
      </c>
      <c r="I1440">
        <v>5</v>
      </c>
      <c r="J1440" t="s">
        <v>35</v>
      </c>
      <c r="K1440" s="8" t="s">
        <v>11</v>
      </c>
      <c r="L1440" s="11">
        <f t="shared" si="112"/>
        <v>-0.1237789524935661</v>
      </c>
      <c r="M1440" s="16">
        <f t="shared" si="113"/>
        <v>0</v>
      </c>
      <c r="N1440" s="16">
        <f t="shared" si="114"/>
        <v>1</v>
      </c>
      <c r="O1440" s="7" t="str">
        <f t="shared" si="110"/>
        <v>Jul</v>
      </c>
      <c r="P1440" t="str">
        <f t="shared" si="111"/>
        <v>2023</v>
      </c>
    </row>
    <row r="1441" spans="1:16" x14ac:dyDescent="0.3">
      <c r="A1441" t="s">
        <v>1473</v>
      </c>
      <c r="B1441" s="6">
        <v>45590</v>
      </c>
      <c r="C1441" t="s">
        <v>2255</v>
      </c>
      <c r="D1441" t="s">
        <v>2263</v>
      </c>
      <c r="E1441" t="s">
        <v>19</v>
      </c>
      <c r="F1441" t="s">
        <v>22</v>
      </c>
      <c r="G1441">
        <v>11536</v>
      </c>
      <c r="H1441">
        <v>101.87</v>
      </c>
      <c r="I1441">
        <v>1</v>
      </c>
      <c r="J1441" t="s">
        <v>16</v>
      </c>
      <c r="K1441" s="8" t="s">
        <v>11</v>
      </c>
      <c r="L1441" s="11">
        <f t="shared" si="112"/>
        <v>8.8306171983356455E-3</v>
      </c>
      <c r="M1441" s="16">
        <f t="shared" si="113"/>
        <v>0</v>
      </c>
      <c r="N1441" s="16">
        <f t="shared" si="114"/>
        <v>0</v>
      </c>
      <c r="O1441" s="7" t="str">
        <f t="shared" si="110"/>
        <v>Oct</v>
      </c>
      <c r="P1441" t="str">
        <f t="shared" si="111"/>
        <v>2024</v>
      </c>
    </row>
    <row r="1442" spans="1:16" x14ac:dyDescent="0.3">
      <c r="A1442" t="s">
        <v>1474</v>
      </c>
      <c r="B1442" s="6">
        <v>45237</v>
      </c>
      <c r="C1442" t="s">
        <v>2256</v>
      </c>
      <c r="D1442" t="s">
        <v>2268</v>
      </c>
      <c r="E1442" t="s">
        <v>25</v>
      </c>
      <c r="F1442" t="s">
        <v>26</v>
      </c>
      <c r="G1442">
        <v>40724</v>
      </c>
      <c r="H1442">
        <v>13377.48</v>
      </c>
      <c r="I1442">
        <v>9</v>
      </c>
      <c r="J1442" t="s">
        <v>10</v>
      </c>
      <c r="K1442" s="8" t="s">
        <v>11</v>
      </c>
      <c r="L1442" s="11">
        <f t="shared" si="112"/>
        <v>0.32849130733719673</v>
      </c>
      <c r="M1442" s="16">
        <f t="shared" si="113"/>
        <v>0</v>
      </c>
      <c r="N1442" s="16">
        <f t="shared" si="114"/>
        <v>0</v>
      </c>
      <c r="O1442" s="7" t="str">
        <f t="shared" si="110"/>
        <v>Nov</v>
      </c>
      <c r="P1442" t="str">
        <f t="shared" si="111"/>
        <v>2023</v>
      </c>
    </row>
    <row r="1443" spans="1:16" x14ac:dyDescent="0.3">
      <c r="A1443" t="s">
        <v>1475</v>
      </c>
      <c r="B1443" s="6">
        <v>45326</v>
      </c>
      <c r="C1443" t="s">
        <v>2259</v>
      </c>
      <c r="D1443" t="s">
        <v>2266</v>
      </c>
      <c r="E1443" t="s">
        <v>19</v>
      </c>
      <c r="F1443" t="s">
        <v>22</v>
      </c>
      <c r="G1443">
        <v>8233</v>
      </c>
      <c r="H1443">
        <v>2776.12</v>
      </c>
      <c r="I1443">
        <v>6</v>
      </c>
      <c r="J1443" t="s">
        <v>35</v>
      </c>
      <c r="K1443" s="8" t="s">
        <v>27</v>
      </c>
      <c r="L1443" s="11">
        <f t="shared" si="112"/>
        <v>0.33719421838940844</v>
      </c>
      <c r="M1443" s="16">
        <f t="shared" si="113"/>
        <v>0</v>
      </c>
      <c r="N1443" s="16">
        <f t="shared" si="114"/>
        <v>0</v>
      </c>
      <c r="O1443" s="7" t="str">
        <f t="shared" si="110"/>
        <v>Feb</v>
      </c>
      <c r="P1443" t="str">
        <f t="shared" si="111"/>
        <v>2024</v>
      </c>
    </row>
    <row r="1444" spans="1:16" x14ac:dyDescent="0.3">
      <c r="A1444" t="s">
        <v>1476</v>
      </c>
      <c r="B1444" s="6">
        <v>45180</v>
      </c>
      <c r="C1444" t="s">
        <v>2257</v>
      </c>
      <c r="D1444" t="s">
        <v>2264</v>
      </c>
      <c r="E1444" t="s">
        <v>25</v>
      </c>
      <c r="F1444" t="s">
        <v>46</v>
      </c>
      <c r="G1444">
        <v>17936</v>
      </c>
      <c r="H1444">
        <v>-1057.43</v>
      </c>
      <c r="I1444">
        <v>9</v>
      </c>
      <c r="J1444" t="s">
        <v>35</v>
      </c>
      <c r="K1444" s="8" t="s">
        <v>36</v>
      </c>
      <c r="L1444" s="11">
        <f t="shared" si="112"/>
        <v>-5.8955731489741307E-2</v>
      </c>
      <c r="M1444" s="16">
        <f t="shared" si="113"/>
        <v>0</v>
      </c>
      <c r="N1444" s="16">
        <f t="shared" si="114"/>
        <v>1</v>
      </c>
      <c r="O1444" s="7" t="str">
        <f t="shared" si="110"/>
        <v>Sep</v>
      </c>
      <c r="P1444" t="str">
        <f t="shared" si="111"/>
        <v>2023</v>
      </c>
    </row>
    <row r="1445" spans="1:16" x14ac:dyDescent="0.3">
      <c r="A1445" t="s">
        <v>1477</v>
      </c>
      <c r="B1445" s="6">
        <v>45560</v>
      </c>
      <c r="C1445" t="s">
        <v>2258</v>
      </c>
      <c r="D1445" t="s">
        <v>2271</v>
      </c>
      <c r="E1445" t="s">
        <v>8</v>
      </c>
      <c r="F1445" t="s">
        <v>29</v>
      </c>
      <c r="G1445">
        <v>38410</v>
      </c>
      <c r="H1445">
        <v>11376.24</v>
      </c>
      <c r="I1445">
        <v>7</v>
      </c>
      <c r="J1445" t="s">
        <v>35</v>
      </c>
      <c r="K1445" s="8" t="s">
        <v>11</v>
      </c>
      <c r="L1445" s="11">
        <f t="shared" si="112"/>
        <v>0.29617912002082791</v>
      </c>
      <c r="M1445" s="16">
        <f t="shared" si="113"/>
        <v>0</v>
      </c>
      <c r="N1445" s="16">
        <f t="shared" si="114"/>
        <v>0</v>
      </c>
      <c r="O1445" s="7" t="str">
        <f t="shared" si="110"/>
        <v>Sep</v>
      </c>
      <c r="P1445" t="str">
        <f t="shared" si="111"/>
        <v>2024</v>
      </c>
    </row>
    <row r="1446" spans="1:16" x14ac:dyDescent="0.3">
      <c r="A1446" t="s">
        <v>1478</v>
      </c>
      <c r="B1446" s="6">
        <v>45251</v>
      </c>
      <c r="C1446" t="s">
        <v>2256</v>
      </c>
      <c r="D1446" t="s">
        <v>2268</v>
      </c>
      <c r="E1446" t="s">
        <v>19</v>
      </c>
      <c r="F1446" t="s">
        <v>34</v>
      </c>
      <c r="G1446">
        <v>28169</v>
      </c>
      <c r="H1446">
        <v>3788.44</v>
      </c>
      <c r="I1446">
        <v>3</v>
      </c>
      <c r="J1446" t="s">
        <v>16</v>
      </c>
      <c r="K1446" s="8" t="s">
        <v>11</v>
      </c>
      <c r="L1446" s="11">
        <f t="shared" si="112"/>
        <v>0.13448968724484361</v>
      </c>
      <c r="M1446" s="16">
        <f t="shared" si="113"/>
        <v>0</v>
      </c>
      <c r="N1446" s="16">
        <f t="shared" si="114"/>
        <v>0</v>
      </c>
      <c r="O1446" s="7" t="str">
        <f t="shared" si="110"/>
        <v>Nov</v>
      </c>
      <c r="P1446" t="str">
        <f t="shared" si="111"/>
        <v>2023</v>
      </c>
    </row>
    <row r="1447" spans="1:16" x14ac:dyDescent="0.3">
      <c r="A1447" t="s">
        <v>1479</v>
      </c>
      <c r="B1447" s="6">
        <v>45059</v>
      </c>
      <c r="C1447" t="s">
        <v>2255</v>
      </c>
      <c r="D1447" t="s">
        <v>2262</v>
      </c>
      <c r="E1447" t="s">
        <v>8</v>
      </c>
      <c r="F1447" t="s">
        <v>29</v>
      </c>
      <c r="G1447">
        <v>32445</v>
      </c>
      <c r="H1447">
        <v>11200.09</v>
      </c>
      <c r="I1447">
        <v>8</v>
      </c>
      <c r="J1447" t="s">
        <v>35</v>
      </c>
      <c r="K1447" s="8" t="s">
        <v>11</v>
      </c>
      <c r="L1447" s="11">
        <f t="shared" si="112"/>
        <v>0.3452023424256434</v>
      </c>
      <c r="M1447" s="16">
        <f t="shared" si="113"/>
        <v>0</v>
      </c>
      <c r="N1447" s="16">
        <f t="shared" si="114"/>
        <v>0</v>
      </c>
      <c r="O1447" s="7" t="str">
        <f t="shared" si="110"/>
        <v>May</v>
      </c>
      <c r="P1447" t="str">
        <f t="shared" si="111"/>
        <v>2023</v>
      </c>
    </row>
    <row r="1448" spans="1:16" x14ac:dyDescent="0.3">
      <c r="A1448" t="s">
        <v>1480</v>
      </c>
      <c r="B1448" s="6">
        <v>45387</v>
      </c>
      <c r="C1448" t="s">
        <v>2255</v>
      </c>
      <c r="D1448" t="s">
        <v>2263</v>
      </c>
      <c r="E1448" t="s">
        <v>25</v>
      </c>
      <c r="F1448" t="s">
        <v>46</v>
      </c>
      <c r="G1448">
        <v>3781</v>
      </c>
      <c r="H1448">
        <v>880.09</v>
      </c>
      <c r="I1448">
        <v>7</v>
      </c>
      <c r="J1448" t="s">
        <v>10</v>
      </c>
      <c r="K1448" s="8" t="s">
        <v>11</v>
      </c>
      <c r="L1448" s="11">
        <f t="shared" si="112"/>
        <v>0.23276646389843958</v>
      </c>
      <c r="M1448" s="16">
        <f t="shared" si="113"/>
        <v>0</v>
      </c>
      <c r="N1448" s="16">
        <f t="shared" si="114"/>
        <v>0</v>
      </c>
      <c r="O1448" s="7" t="str">
        <f t="shared" si="110"/>
        <v>Apr</v>
      </c>
      <c r="P1448" t="str">
        <f t="shared" si="111"/>
        <v>2024</v>
      </c>
    </row>
    <row r="1449" spans="1:16" x14ac:dyDescent="0.3">
      <c r="A1449" t="s">
        <v>1481</v>
      </c>
      <c r="B1449" s="6">
        <v>45328</v>
      </c>
      <c r="C1449" t="s">
        <v>2255</v>
      </c>
      <c r="D1449" t="s">
        <v>2263</v>
      </c>
      <c r="E1449" t="s">
        <v>25</v>
      </c>
      <c r="F1449" t="s">
        <v>26</v>
      </c>
      <c r="G1449">
        <v>6168</v>
      </c>
      <c r="H1449">
        <v>1754.16</v>
      </c>
      <c r="I1449">
        <v>5</v>
      </c>
      <c r="J1449" t="s">
        <v>10</v>
      </c>
      <c r="K1449" s="8" t="s">
        <v>17</v>
      </c>
      <c r="L1449" s="11">
        <f t="shared" si="112"/>
        <v>0.2843968871595331</v>
      </c>
      <c r="M1449" s="16">
        <f t="shared" si="113"/>
        <v>0</v>
      </c>
      <c r="N1449" s="16">
        <f t="shared" si="114"/>
        <v>0</v>
      </c>
      <c r="O1449" s="7" t="str">
        <f t="shared" si="110"/>
        <v>Feb</v>
      </c>
      <c r="P1449" t="str">
        <f t="shared" si="111"/>
        <v>2024</v>
      </c>
    </row>
    <row r="1450" spans="1:16" x14ac:dyDescent="0.3">
      <c r="A1450" t="s">
        <v>1482</v>
      </c>
      <c r="B1450" s="6">
        <v>45011</v>
      </c>
      <c r="C1450" t="s">
        <v>2259</v>
      </c>
      <c r="D1450" t="s">
        <v>2267</v>
      </c>
      <c r="E1450" t="s">
        <v>25</v>
      </c>
      <c r="F1450" t="s">
        <v>26</v>
      </c>
      <c r="G1450">
        <v>20345</v>
      </c>
      <c r="H1450">
        <v>6066.2</v>
      </c>
      <c r="I1450">
        <v>5</v>
      </c>
      <c r="J1450" t="s">
        <v>16</v>
      </c>
      <c r="K1450" s="8" t="s">
        <v>27</v>
      </c>
      <c r="L1450" s="11">
        <f t="shared" si="112"/>
        <v>0.29816662570656183</v>
      </c>
      <c r="M1450" s="16">
        <f t="shared" si="113"/>
        <v>0</v>
      </c>
      <c r="N1450" s="16">
        <f t="shared" si="114"/>
        <v>0</v>
      </c>
      <c r="O1450" s="7" t="str">
        <f t="shared" si="110"/>
        <v>Mar</v>
      </c>
      <c r="P1450" t="str">
        <f t="shared" si="111"/>
        <v>2023</v>
      </c>
    </row>
    <row r="1451" spans="1:16" x14ac:dyDescent="0.3">
      <c r="A1451" t="s">
        <v>1483</v>
      </c>
      <c r="B1451" s="6">
        <v>45192</v>
      </c>
      <c r="C1451" t="s">
        <v>2259</v>
      </c>
      <c r="D1451" t="s">
        <v>2266</v>
      </c>
      <c r="E1451" t="s">
        <v>8</v>
      </c>
      <c r="F1451" t="s">
        <v>29</v>
      </c>
      <c r="G1451">
        <v>40761</v>
      </c>
      <c r="H1451">
        <v>13569.67</v>
      </c>
      <c r="I1451">
        <v>10</v>
      </c>
      <c r="J1451" t="s">
        <v>10</v>
      </c>
      <c r="K1451" s="8" t="s">
        <v>27</v>
      </c>
      <c r="L1451" s="11">
        <f t="shared" si="112"/>
        <v>0.33290817202718287</v>
      </c>
      <c r="M1451" s="16">
        <f t="shared" si="113"/>
        <v>0</v>
      </c>
      <c r="N1451" s="16">
        <f t="shared" si="114"/>
        <v>0</v>
      </c>
      <c r="O1451" s="7" t="str">
        <f t="shared" si="110"/>
        <v>Sep</v>
      </c>
      <c r="P1451" t="str">
        <f t="shared" si="111"/>
        <v>2023</v>
      </c>
    </row>
    <row r="1452" spans="1:16" x14ac:dyDescent="0.3">
      <c r="A1452" t="s">
        <v>1484</v>
      </c>
      <c r="B1452" s="6">
        <v>45450</v>
      </c>
      <c r="C1452" t="s">
        <v>2257</v>
      </c>
      <c r="D1452" t="s">
        <v>2264</v>
      </c>
      <c r="E1452" t="s">
        <v>14</v>
      </c>
      <c r="F1452" t="s">
        <v>15</v>
      </c>
      <c r="G1452">
        <v>24731</v>
      </c>
      <c r="H1452">
        <v>2493.54</v>
      </c>
      <c r="I1452">
        <v>1</v>
      </c>
      <c r="J1452" t="s">
        <v>35</v>
      </c>
      <c r="K1452" s="8" t="s">
        <v>11</v>
      </c>
      <c r="L1452" s="11">
        <f t="shared" si="112"/>
        <v>0.10082649306538352</v>
      </c>
      <c r="M1452" s="16">
        <f t="shared" si="113"/>
        <v>24731</v>
      </c>
      <c r="N1452" s="16">
        <f t="shared" si="114"/>
        <v>0</v>
      </c>
      <c r="O1452" s="7" t="str">
        <f t="shared" si="110"/>
        <v>Jun</v>
      </c>
      <c r="P1452" t="str">
        <f t="shared" si="111"/>
        <v>2024</v>
      </c>
    </row>
    <row r="1453" spans="1:16" x14ac:dyDescent="0.3">
      <c r="A1453" t="s">
        <v>1485</v>
      </c>
      <c r="B1453" s="6">
        <v>45014</v>
      </c>
      <c r="C1453" t="s">
        <v>2259</v>
      </c>
      <c r="D1453" t="s">
        <v>2266</v>
      </c>
      <c r="E1453" t="s">
        <v>8</v>
      </c>
      <c r="F1453" t="s">
        <v>29</v>
      </c>
      <c r="G1453">
        <v>20290</v>
      </c>
      <c r="H1453">
        <v>-2557.1799999999998</v>
      </c>
      <c r="I1453">
        <v>6</v>
      </c>
      <c r="J1453" t="s">
        <v>10</v>
      </c>
      <c r="K1453" s="8" t="s">
        <v>17</v>
      </c>
      <c r="L1453" s="11">
        <f t="shared" si="112"/>
        <v>-0.12603154263183833</v>
      </c>
      <c r="M1453" s="16">
        <f t="shared" si="113"/>
        <v>0</v>
      </c>
      <c r="N1453" s="16">
        <f t="shared" si="114"/>
        <v>1</v>
      </c>
      <c r="O1453" s="7" t="str">
        <f t="shared" si="110"/>
        <v>Mar</v>
      </c>
      <c r="P1453" t="str">
        <f t="shared" si="111"/>
        <v>2023</v>
      </c>
    </row>
    <row r="1454" spans="1:16" x14ac:dyDescent="0.3">
      <c r="A1454" t="s">
        <v>1486</v>
      </c>
      <c r="B1454" s="6">
        <v>45532</v>
      </c>
      <c r="C1454" t="s">
        <v>2259</v>
      </c>
      <c r="D1454" t="s">
        <v>2266</v>
      </c>
      <c r="E1454" t="s">
        <v>19</v>
      </c>
      <c r="F1454" t="s">
        <v>34</v>
      </c>
      <c r="G1454">
        <v>41264</v>
      </c>
      <c r="H1454">
        <v>-1642.48</v>
      </c>
      <c r="I1454">
        <v>8</v>
      </c>
      <c r="J1454" t="s">
        <v>10</v>
      </c>
      <c r="K1454" s="8" t="s">
        <v>11</v>
      </c>
      <c r="L1454" s="11">
        <f t="shared" si="112"/>
        <v>-3.9804187669639397E-2</v>
      </c>
      <c r="M1454" s="16">
        <f t="shared" si="113"/>
        <v>0</v>
      </c>
      <c r="N1454" s="16">
        <f t="shared" si="114"/>
        <v>1</v>
      </c>
      <c r="O1454" s="7" t="str">
        <f t="shared" si="110"/>
        <v>Aug</v>
      </c>
      <c r="P1454" t="str">
        <f t="shared" si="111"/>
        <v>2024</v>
      </c>
    </row>
    <row r="1455" spans="1:16" x14ac:dyDescent="0.3">
      <c r="A1455" t="s">
        <v>1487</v>
      </c>
      <c r="B1455" s="6">
        <v>45421</v>
      </c>
      <c r="C1455" t="s">
        <v>2259</v>
      </c>
      <c r="D1455" t="s">
        <v>2267</v>
      </c>
      <c r="E1455" t="s">
        <v>19</v>
      </c>
      <c r="F1455" t="s">
        <v>34</v>
      </c>
      <c r="G1455">
        <v>36338</v>
      </c>
      <c r="H1455">
        <v>-4574.38</v>
      </c>
      <c r="I1455">
        <v>6</v>
      </c>
      <c r="J1455" t="s">
        <v>35</v>
      </c>
      <c r="K1455" s="8" t="s">
        <v>27</v>
      </c>
      <c r="L1455" s="11">
        <f t="shared" si="112"/>
        <v>-0.12588419835984369</v>
      </c>
      <c r="M1455" s="16">
        <f t="shared" si="113"/>
        <v>0</v>
      </c>
      <c r="N1455" s="16">
        <f t="shared" si="114"/>
        <v>1</v>
      </c>
      <c r="O1455" s="7" t="str">
        <f t="shared" si="110"/>
        <v>May</v>
      </c>
      <c r="P1455" t="str">
        <f t="shared" si="111"/>
        <v>2024</v>
      </c>
    </row>
    <row r="1456" spans="1:16" x14ac:dyDescent="0.3">
      <c r="A1456" t="s">
        <v>1488</v>
      </c>
      <c r="B1456" s="6">
        <v>45437</v>
      </c>
      <c r="C1456" t="s">
        <v>2259</v>
      </c>
      <c r="D1456" t="s">
        <v>2267</v>
      </c>
      <c r="E1456" t="s">
        <v>14</v>
      </c>
      <c r="F1456" t="s">
        <v>38</v>
      </c>
      <c r="G1456">
        <v>17701</v>
      </c>
      <c r="H1456">
        <v>-2569.3000000000002</v>
      </c>
      <c r="I1456">
        <v>9</v>
      </c>
      <c r="J1456" t="s">
        <v>35</v>
      </c>
      <c r="K1456" s="8" t="s">
        <v>27</v>
      </c>
      <c r="L1456" s="11">
        <f t="shared" si="112"/>
        <v>-0.14514999152590249</v>
      </c>
      <c r="M1456" s="16">
        <f t="shared" si="113"/>
        <v>17701</v>
      </c>
      <c r="N1456" s="16">
        <f t="shared" si="114"/>
        <v>1</v>
      </c>
      <c r="O1456" s="7" t="str">
        <f t="shared" si="110"/>
        <v>May</v>
      </c>
      <c r="P1456" t="str">
        <f t="shared" si="111"/>
        <v>2024</v>
      </c>
    </row>
    <row r="1457" spans="1:16" x14ac:dyDescent="0.3">
      <c r="A1457" t="s">
        <v>1489</v>
      </c>
      <c r="B1457" s="6">
        <v>45395</v>
      </c>
      <c r="C1457" t="s">
        <v>2257</v>
      </c>
      <c r="D1457" t="s">
        <v>2264</v>
      </c>
      <c r="E1457" t="s">
        <v>8</v>
      </c>
      <c r="F1457" t="s">
        <v>9</v>
      </c>
      <c r="G1457">
        <v>32087</v>
      </c>
      <c r="H1457">
        <v>3368.53</v>
      </c>
      <c r="I1457">
        <v>7</v>
      </c>
      <c r="J1457" t="s">
        <v>10</v>
      </c>
      <c r="K1457" s="8" t="s">
        <v>36</v>
      </c>
      <c r="L1457" s="11">
        <f t="shared" si="112"/>
        <v>0.10498114501199864</v>
      </c>
      <c r="M1457" s="16">
        <f t="shared" si="113"/>
        <v>0</v>
      </c>
      <c r="N1457" s="16">
        <f t="shared" si="114"/>
        <v>0</v>
      </c>
      <c r="O1457" s="7" t="str">
        <f t="shared" si="110"/>
        <v>Apr</v>
      </c>
      <c r="P1457" t="str">
        <f t="shared" si="111"/>
        <v>2024</v>
      </c>
    </row>
    <row r="1458" spans="1:16" x14ac:dyDescent="0.3">
      <c r="A1458" t="s">
        <v>1490</v>
      </c>
      <c r="B1458" s="6">
        <v>45497</v>
      </c>
      <c r="C1458" t="s">
        <v>2258</v>
      </c>
      <c r="D1458" t="s">
        <v>2271</v>
      </c>
      <c r="E1458" t="s">
        <v>14</v>
      </c>
      <c r="F1458" t="s">
        <v>38</v>
      </c>
      <c r="G1458">
        <v>39404</v>
      </c>
      <c r="H1458">
        <v>3415.79</v>
      </c>
      <c r="I1458">
        <v>6</v>
      </c>
      <c r="J1458" t="s">
        <v>35</v>
      </c>
      <c r="K1458" s="8" t="s">
        <v>17</v>
      </c>
      <c r="L1458" s="11">
        <f t="shared" si="112"/>
        <v>8.6686377017561669E-2</v>
      </c>
      <c r="M1458" s="16">
        <f t="shared" si="113"/>
        <v>39404</v>
      </c>
      <c r="N1458" s="16">
        <f t="shared" si="114"/>
        <v>0</v>
      </c>
      <c r="O1458" s="7" t="str">
        <f t="shared" si="110"/>
        <v>Jul</v>
      </c>
      <c r="P1458" t="str">
        <f t="shared" si="111"/>
        <v>2024</v>
      </c>
    </row>
    <row r="1459" spans="1:16" x14ac:dyDescent="0.3">
      <c r="A1459" t="s">
        <v>1491</v>
      </c>
      <c r="B1459" s="6">
        <v>45469</v>
      </c>
      <c r="C1459" t="s">
        <v>2256</v>
      </c>
      <c r="D1459" t="s">
        <v>2269</v>
      </c>
      <c r="E1459" t="s">
        <v>14</v>
      </c>
      <c r="F1459" t="s">
        <v>51</v>
      </c>
      <c r="G1459">
        <v>6313</v>
      </c>
      <c r="H1459">
        <v>777.45</v>
      </c>
      <c r="I1459">
        <v>2</v>
      </c>
      <c r="J1459" t="s">
        <v>35</v>
      </c>
      <c r="K1459" s="8" t="s">
        <v>17</v>
      </c>
      <c r="L1459" s="11">
        <f t="shared" si="112"/>
        <v>0.1231506415333439</v>
      </c>
      <c r="M1459" s="16">
        <f t="shared" si="113"/>
        <v>6313</v>
      </c>
      <c r="N1459" s="16">
        <f t="shared" si="114"/>
        <v>0</v>
      </c>
      <c r="O1459" s="7" t="str">
        <f t="shared" si="110"/>
        <v>Jun</v>
      </c>
      <c r="P1459" t="str">
        <f t="shared" si="111"/>
        <v>2024</v>
      </c>
    </row>
    <row r="1460" spans="1:16" x14ac:dyDescent="0.3">
      <c r="A1460" t="s">
        <v>1492</v>
      </c>
      <c r="B1460" s="6">
        <v>45509</v>
      </c>
      <c r="C1460" t="s">
        <v>2256</v>
      </c>
      <c r="D1460" t="s">
        <v>2268</v>
      </c>
      <c r="E1460" t="s">
        <v>19</v>
      </c>
      <c r="F1460" t="s">
        <v>22</v>
      </c>
      <c r="G1460">
        <v>15750</v>
      </c>
      <c r="H1460">
        <v>-2510.65</v>
      </c>
      <c r="I1460">
        <v>4</v>
      </c>
      <c r="J1460" t="s">
        <v>16</v>
      </c>
      <c r="K1460" s="8" t="s">
        <v>17</v>
      </c>
      <c r="L1460" s="11">
        <f t="shared" si="112"/>
        <v>-0.15940634920634922</v>
      </c>
      <c r="M1460" s="16">
        <f t="shared" si="113"/>
        <v>0</v>
      </c>
      <c r="N1460" s="16">
        <f t="shared" si="114"/>
        <v>1</v>
      </c>
      <c r="O1460" s="7" t="str">
        <f t="shared" si="110"/>
        <v>Aug</v>
      </c>
      <c r="P1460" t="str">
        <f t="shared" si="111"/>
        <v>2024</v>
      </c>
    </row>
    <row r="1461" spans="1:16" x14ac:dyDescent="0.3">
      <c r="A1461" t="s">
        <v>1493</v>
      </c>
      <c r="B1461" s="6">
        <v>45461</v>
      </c>
      <c r="C1461" t="s">
        <v>2257</v>
      </c>
      <c r="D1461" t="s">
        <v>2264</v>
      </c>
      <c r="E1461" t="s">
        <v>8</v>
      </c>
      <c r="F1461" t="s">
        <v>29</v>
      </c>
      <c r="G1461">
        <v>21051</v>
      </c>
      <c r="H1461">
        <v>-812.2</v>
      </c>
      <c r="I1461">
        <v>9</v>
      </c>
      <c r="J1461" t="s">
        <v>16</v>
      </c>
      <c r="K1461" s="8" t="s">
        <v>27</v>
      </c>
      <c r="L1461" s="11">
        <f t="shared" si="112"/>
        <v>-3.8582490142986085E-2</v>
      </c>
      <c r="M1461" s="16">
        <f t="shared" si="113"/>
        <v>0</v>
      </c>
      <c r="N1461" s="16">
        <f t="shared" si="114"/>
        <v>1</v>
      </c>
      <c r="O1461" s="7" t="str">
        <f t="shared" si="110"/>
        <v>Jun</v>
      </c>
      <c r="P1461" t="str">
        <f t="shared" si="111"/>
        <v>2024</v>
      </c>
    </row>
    <row r="1462" spans="1:16" x14ac:dyDescent="0.3">
      <c r="A1462" t="s">
        <v>1494</v>
      </c>
      <c r="B1462" s="6">
        <v>45582</v>
      </c>
      <c r="C1462" t="s">
        <v>2256</v>
      </c>
      <c r="D1462" t="s">
        <v>2268</v>
      </c>
      <c r="E1462" t="s">
        <v>14</v>
      </c>
      <c r="F1462" t="s">
        <v>15</v>
      </c>
      <c r="G1462">
        <v>27531</v>
      </c>
      <c r="H1462">
        <v>1383.52</v>
      </c>
      <c r="I1462">
        <v>1</v>
      </c>
      <c r="J1462" t="s">
        <v>16</v>
      </c>
      <c r="K1462" s="8" t="s">
        <v>11</v>
      </c>
      <c r="L1462" s="11">
        <f t="shared" si="112"/>
        <v>5.0253169154770988E-2</v>
      </c>
      <c r="M1462" s="16">
        <f t="shared" si="113"/>
        <v>27531</v>
      </c>
      <c r="N1462" s="16">
        <f t="shared" si="114"/>
        <v>0</v>
      </c>
      <c r="O1462" s="7" t="str">
        <f t="shared" si="110"/>
        <v>Oct</v>
      </c>
      <c r="P1462" t="str">
        <f t="shared" si="111"/>
        <v>2024</v>
      </c>
    </row>
    <row r="1463" spans="1:16" x14ac:dyDescent="0.3">
      <c r="A1463" t="s">
        <v>1495</v>
      </c>
      <c r="B1463" s="6">
        <v>45242</v>
      </c>
      <c r="C1463" t="s">
        <v>2256</v>
      </c>
      <c r="D1463" t="s">
        <v>2269</v>
      </c>
      <c r="E1463" t="s">
        <v>25</v>
      </c>
      <c r="F1463" t="s">
        <v>26</v>
      </c>
      <c r="G1463">
        <v>20555</v>
      </c>
      <c r="H1463">
        <v>-1817.54</v>
      </c>
      <c r="I1463">
        <v>10</v>
      </c>
      <c r="J1463" t="s">
        <v>10</v>
      </c>
      <c r="K1463" s="8" t="s">
        <v>36</v>
      </c>
      <c r="L1463" s="11">
        <f t="shared" si="112"/>
        <v>-8.8423254682558988E-2</v>
      </c>
      <c r="M1463" s="16">
        <f t="shared" si="113"/>
        <v>0</v>
      </c>
      <c r="N1463" s="16">
        <f t="shared" si="114"/>
        <v>1</v>
      </c>
      <c r="O1463" s="7" t="str">
        <f t="shared" si="110"/>
        <v>Nov</v>
      </c>
      <c r="P1463" t="str">
        <f t="shared" si="111"/>
        <v>2023</v>
      </c>
    </row>
    <row r="1464" spans="1:16" x14ac:dyDescent="0.3">
      <c r="A1464" t="s">
        <v>1496</v>
      </c>
      <c r="B1464" s="6">
        <v>45176</v>
      </c>
      <c r="C1464" t="s">
        <v>2256</v>
      </c>
      <c r="D1464" t="s">
        <v>2268</v>
      </c>
      <c r="E1464" t="s">
        <v>25</v>
      </c>
      <c r="F1464" t="s">
        <v>53</v>
      </c>
      <c r="G1464">
        <v>21881</v>
      </c>
      <c r="H1464">
        <v>-2373.65</v>
      </c>
      <c r="I1464">
        <v>6</v>
      </c>
      <c r="J1464" t="s">
        <v>10</v>
      </c>
      <c r="K1464" s="8" t="s">
        <v>11</v>
      </c>
      <c r="L1464" s="11">
        <f t="shared" si="112"/>
        <v>-0.10847995978245967</v>
      </c>
      <c r="M1464" s="16">
        <f t="shared" si="113"/>
        <v>0</v>
      </c>
      <c r="N1464" s="16">
        <f t="shared" si="114"/>
        <v>1</v>
      </c>
      <c r="O1464" s="7" t="str">
        <f t="shared" si="110"/>
        <v>Sep</v>
      </c>
      <c r="P1464" t="str">
        <f t="shared" si="111"/>
        <v>2023</v>
      </c>
    </row>
    <row r="1465" spans="1:16" x14ac:dyDescent="0.3">
      <c r="A1465" t="s">
        <v>1497</v>
      </c>
      <c r="B1465" s="6">
        <v>45275</v>
      </c>
      <c r="C1465" t="s">
        <v>2256</v>
      </c>
      <c r="D1465" t="s">
        <v>2268</v>
      </c>
      <c r="E1465" t="s">
        <v>8</v>
      </c>
      <c r="F1465" t="s">
        <v>31</v>
      </c>
      <c r="G1465">
        <v>16340</v>
      </c>
      <c r="H1465">
        <v>533.41999999999996</v>
      </c>
      <c r="I1465">
        <v>7</v>
      </c>
      <c r="J1465" t="s">
        <v>16</v>
      </c>
      <c r="K1465" s="8" t="s">
        <v>11</v>
      </c>
      <c r="L1465" s="11">
        <f t="shared" si="112"/>
        <v>3.264504283965728E-2</v>
      </c>
      <c r="M1465" s="16">
        <f t="shared" si="113"/>
        <v>0</v>
      </c>
      <c r="N1465" s="16">
        <f t="shared" si="114"/>
        <v>0</v>
      </c>
      <c r="O1465" s="7" t="str">
        <f t="shared" si="110"/>
        <v>Dec</v>
      </c>
      <c r="P1465" t="str">
        <f t="shared" si="111"/>
        <v>2023</v>
      </c>
    </row>
    <row r="1466" spans="1:16" x14ac:dyDescent="0.3">
      <c r="A1466" t="s">
        <v>1498</v>
      </c>
      <c r="B1466" s="6">
        <v>45407</v>
      </c>
      <c r="C1466" t="s">
        <v>2258</v>
      </c>
      <c r="D1466" t="s">
        <v>2270</v>
      </c>
      <c r="E1466" t="s">
        <v>19</v>
      </c>
      <c r="F1466" t="s">
        <v>34</v>
      </c>
      <c r="G1466">
        <v>11766</v>
      </c>
      <c r="H1466">
        <v>3960.03</v>
      </c>
      <c r="I1466">
        <v>2</v>
      </c>
      <c r="J1466" t="s">
        <v>10</v>
      </c>
      <c r="K1466" s="8" t="s">
        <v>17</v>
      </c>
      <c r="L1466" s="11">
        <f t="shared" si="112"/>
        <v>0.33656552779194288</v>
      </c>
      <c r="M1466" s="16">
        <f t="shared" si="113"/>
        <v>0</v>
      </c>
      <c r="N1466" s="16">
        <f t="shared" si="114"/>
        <v>0</v>
      </c>
      <c r="O1466" s="7" t="str">
        <f t="shared" si="110"/>
        <v>Apr</v>
      </c>
      <c r="P1466" t="str">
        <f t="shared" si="111"/>
        <v>2024</v>
      </c>
    </row>
    <row r="1467" spans="1:16" x14ac:dyDescent="0.3">
      <c r="A1467" t="s">
        <v>1499</v>
      </c>
      <c r="B1467" s="6">
        <v>45126</v>
      </c>
      <c r="C1467" t="s">
        <v>2256</v>
      </c>
      <c r="D1467" t="s">
        <v>2269</v>
      </c>
      <c r="E1467" t="s">
        <v>8</v>
      </c>
      <c r="F1467" t="s">
        <v>9</v>
      </c>
      <c r="G1467">
        <v>31492</v>
      </c>
      <c r="H1467">
        <v>5223.38</v>
      </c>
      <c r="I1467">
        <v>6</v>
      </c>
      <c r="J1467" t="s">
        <v>10</v>
      </c>
      <c r="K1467" s="8" t="s">
        <v>27</v>
      </c>
      <c r="L1467" s="11">
        <f t="shared" si="112"/>
        <v>0.16586371141877301</v>
      </c>
      <c r="M1467" s="16">
        <f t="shared" si="113"/>
        <v>0</v>
      </c>
      <c r="N1467" s="16">
        <f t="shared" si="114"/>
        <v>0</v>
      </c>
      <c r="O1467" s="7" t="str">
        <f t="shared" si="110"/>
        <v>Jul</v>
      </c>
      <c r="P1467" t="str">
        <f t="shared" si="111"/>
        <v>2023</v>
      </c>
    </row>
    <row r="1468" spans="1:16" x14ac:dyDescent="0.3">
      <c r="A1468" t="s">
        <v>1500</v>
      </c>
      <c r="B1468" s="6">
        <v>45444</v>
      </c>
      <c r="C1468" t="s">
        <v>2258</v>
      </c>
      <c r="D1468" t="s">
        <v>2271</v>
      </c>
      <c r="E1468" t="s">
        <v>25</v>
      </c>
      <c r="F1468" t="s">
        <v>46</v>
      </c>
      <c r="G1468">
        <v>14767</v>
      </c>
      <c r="H1468">
        <v>1899.39</v>
      </c>
      <c r="I1468">
        <v>7</v>
      </c>
      <c r="J1468" t="s">
        <v>10</v>
      </c>
      <c r="K1468" s="8" t="s">
        <v>11</v>
      </c>
      <c r="L1468" s="11">
        <f t="shared" si="112"/>
        <v>0.12862395882711453</v>
      </c>
      <c r="M1468" s="16">
        <f t="shared" si="113"/>
        <v>0</v>
      </c>
      <c r="N1468" s="16">
        <f t="shared" si="114"/>
        <v>0</v>
      </c>
      <c r="O1468" s="7" t="str">
        <f t="shared" si="110"/>
        <v>Jun</v>
      </c>
      <c r="P1468" t="str">
        <f t="shared" si="111"/>
        <v>2024</v>
      </c>
    </row>
    <row r="1469" spans="1:16" x14ac:dyDescent="0.3">
      <c r="A1469" t="s">
        <v>1501</v>
      </c>
      <c r="B1469" s="6">
        <v>45510</v>
      </c>
      <c r="C1469" t="s">
        <v>2257</v>
      </c>
      <c r="D1469" t="s">
        <v>2264</v>
      </c>
      <c r="E1469" t="s">
        <v>19</v>
      </c>
      <c r="F1469" t="s">
        <v>34</v>
      </c>
      <c r="G1469">
        <v>26746</v>
      </c>
      <c r="H1469">
        <v>1260.42</v>
      </c>
      <c r="I1469">
        <v>6</v>
      </c>
      <c r="J1469" t="s">
        <v>10</v>
      </c>
      <c r="K1469" s="8" t="s">
        <v>27</v>
      </c>
      <c r="L1469" s="11">
        <f t="shared" si="112"/>
        <v>4.7125551484334109E-2</v>
      </c>
      <c r="M1469" s="16">
        <f t="shared" si="113"/>
        <v>0</v>
      </c>
      <c r="N1469" s="16">
        <f t="shared" si="114"/>
        <v>0</v>
      </c>
      <c r="O1469" s="7" t="str">
        <f t="shared" si="110"/>
        <v>Aug</v>
      </c>
      <c r="P1469" t="str">
        <f t="shared" si="111"/>
        <v>2024</v>
      </c>
    </row>
    <row r="1470" spans="1:16" x14ac:dyDescent="0.3">
      <c r="A1470" t="s">
        <v>1502</v>
      </c>
      <c r="B1470" s="6">
        <v>45566</v>
      </c>
      <c r="C1470" t="s">
        <v>2258</v>
      </c>
      <c r="D1470" t="s">
        <v>2271</v>
      </c>
      <c r="E1470" t="s">
        <v>8</v>
      </c>
      <c r="F1470" t="s">
        <v>29</v>
      </c>
      <c r="G1470">
        <v>45960</v>
      </c>
      <c r="H1470">
        <v>-4735.3100000000004</v>
      </c>
      <c r="I1470">
        <v>10</v>
      </c>
      <c r="J1470" t="s">
        <v>35</v>
      </c>
      <c r="K1470" s="8" t="s">
        <v>27</v>
      </c>
      <c r="L1470" s="11">
        <f t="shared" si="112"/>
        <v>-0.10303111401218451</v>
      </c>
      <c r="M1470" s="16">
        <f t="shared" si="113"/>
        <v>0</v>
      </c>
      <c r="N1470" s="16">
        <f t="shared" si="114"/>
        <v>1</v>
      </c>
      <c r="O1470" s="7" t="str">
        <f t="shared" si="110"/>
        <v>Oct</v>
      </c>
      <c r="P1470" t="str">
        <f t="shared" si="111"/>
        <v>2024</v>
      </c>
    </row>
    <row r="1471" spans="1:16" x14ac:dyDescent="0.3">
      <c r="A1471" t="s">
        <v>1503</v>
      </c>
      <c r="B1471" s="6">
        <v>45028</v>
      </c>
      <c r="C1471" t="s">
        <v>2255</v>
      </c>
      <c r="D1471" t="s">
        <v>2262</v>
      </c>
      <c r="E1471" t="s">
        <v>8</v>
      </c>
      <c r="F1471" t="s">
        <v>31</v>
      </c>
      <c r="G1471">
        <v>1350</v>
      </c>
      <c r="H1471">
        <v>171.13</v>
      </c>
      <c r="I1471">
        <v>1</v>
      </c>
      <c r="J1471" t="s">
        <v>16</v>
      </c>
      <c r="K1471" s="8" t="s">
        <v>36</v>
      </c>
      <c r="L1471" s="11">
        <f t="shared" si="112"/>
        <v>0.12676296296296297</v>
      </c>
      <c r="M1471" s="16">
        <f t="shared" si="113"/>
        <v>0</v>
      </c>
      <c r="N1471" s="16">
        <f t="shared" si="114"/>
        <v>0</v>
      </c>
      <c r="O1471" s="7" t="str">
        <f t="shared" si="110"/>
        <v>Apr</v>
      </c>
      <c r="P1471" t="str">
        <f t="shared" si="111"/>
        <v>2023</v>
      </c>
    </row>
    <row r="1472" spans="1:16" x14ac:dyDescent="0.3">
      <c r="A1472" t="s">
        <v>1504</v>
      </c>
      <c r="B1472" s="6">
        <v>45314</v>
      </c>
      <c r="C1472" t="s">
        <v>2257</v>
      </c>
      <c r="D1472" t="s">
        <v>2264</v>
      </c>
      <c r="E1472" t="s">
        <v>25</v>
      </c>
      <c r="F1472" t="s">
        <v>46</v>
      </c>
      <c r="G1472">
        <v>34337</v>
      </c>
      <c r="H1472">
        <v>-1971.99</v>
      </c>
      <c r="I1472">
        <v>6</v>
      </c>
      <c r="J1472" t="s">
        <v>10</v>
      </c>
      <c r="K1472" s="8" t="s">
        <v>27</v>
      </c>
      <c r="L1472" s="11">
        <f t="shared" si="112"/>
        <v>-5.743046859073303E-2</v>
      </c>
      <c r="M1472" s="16">
        <f t="shared" si="113"/>
        <v>0</v>
      </c>
      <c r="N1472" s="16">
        <f t="shared" si="114"/>
        <v>1</v>
      </c>
      <c r="O1472" s="7" t="str">
        <f t="shared" si="110"/>
        <v>Jan</v>
      </c>
      <c r="P1472" t="str">
        <f t="shared" si="111"/>
        <v>2024</v>
      </c>
    </row>
    <row r="1473" spans="1:16" x14ac:dyDescent="0.3">
      <c r="A1473" t="s">
        <v>1505</v>
      </c>
      <c r="B1473" s="6">
        <v>45294</v>
      </c>
      <c r="C1473" t="s">
        <v>2257</v>
      </c>
      <c r="D1473" t="s">
        <v>2265</v>
      </c>
      <c r="E1473" t="s">
        <v>19</v>
      </c>
      <c r="F1473" t="s">
        <v>20</v>
      </c>
      <c r="G1473">
        <v>49948</v>
      </c>
      <c r="H1473">
        <v>-6092.96</v>
      </c>
      <c r="I1473">
        <v>9</v>
      </c>
      <c r="J1473" t="s">
        <v>35</v>
      </c>
      <c r="K1473" s="8" t="s">
        <v>36</v>
      </c>
      <c r="L1473" s="11">
        <f t="shared" si="112"/>
        <v>-0.12198606550812846</v>
      </c>
      <c r="M1473" s="16">
        <f t="shared" si="113"/>
        <v>0</v>
      </c>
      <c r="N1473" s="16">
        <f t="shared" si="114"/>
        <v>1</v>
      </c>
      <c r="O1473" s="7" t="str">
        <f t="shared" si="110"/>
        <v>Jan</v>
      </c>
      <c r="P1473" t="str">
        <f t="shared" si="111"/>
        <v>2024</v>
      </c>
    </row>
    <row r="1474" spans="1:16" x14ac:dyDescent="0.3">
      <c r="A1474" t="s">
        <v>1506</v>
      </c>
      <c r="B1474" s="6">
        <v>45533</v>
      </c>
      <c r="C1474" t="s">
        <v>2257</v>
      </c>
      <c r="D1474" t="s">
        <v>2265</v>
      </c>
      <c r="E1474" t="s">
        <v>8</v>
      </c>
      <c r="F1474" t="s">
        <v>31</v>
      </c>
      <c r="G1474">
        <v>7473</v>
      </c>
      <c r="H1474">
        <v>2510.65</v>
      </c>
      <c r="I1474">
        <v>2</v>
      </c>
      <c r="J1474" t="s">
        <v>35</v>
      </c>
      <c r="K1474" s="8" t="s">
        <v>27</v>
      </c>
      <c r="L1474" s="11">
        <f t="shared" si="112"/>
        <v>0.33596279941121371</v>
      </c>
      <c r="M1474" s="16">
        <f t="shared" si="113"/>
        <v>0</v>
      </c>
      <c r="N1474" s="16">
        <f t="shared" si="114"/>
        <v>0</v>
      </c>
      <c r="O1474" s="7" t="str">
        <f t="shared" ref="O1474:O1537" si="115">TEXT(B1474,"MMM")</f>
        <v>Aug</v>
      </c>
      <c r="P1474" t="str">
        <f t="shared" ref="P1474:P1537" si="116">TEXT(B1474,"YYYY")</f>
        <v>2024</v>
      </c>
    </row>
    <row r="1475" spans="1:16" x14ac:dyDescent="0.3">
      <c r="A1475" t="s">
        <v>1507</v>
      </c>
      <c r="B1475" s="6">
        <v>45250</v>
      </c>
      <c r="C1475" t="s">
        <v>2255</v>
      </c>
      <c r="D1475" t="s">
        <v>2262</v>
      </c>
      <c r="E1475" t="s">
        <v>14</v>
      </c>
      <c r="F1475" t="s">
        <v>15</v>
      </c>
      <c r="G1475">
        <v>13357</v>
      </c>
      <c r="H1475">
        <v>3637.47</v>
      </c>
      <c r="I1475">
        <v>3</v>
      </c>
      <c r="J1475" t="s">
        <v>35</v>
      </c>
      <c r="K1475" s="8" t="s">
        <v>27</v>
      </c>
      <c r="L1475" s="11">
        <f t="shared" ref="L1475:L1538" si="117">H1475/G1475</f>
        <v>0.27232686980609416</v>
      </c>
      <c r="M1475" s="16">
        <f t="shared" ref="M1475:M1538" si="118">IF(E1475="Clothing",G1475,0)</f>
        <v>13357</v>
      </c>
      <c r="N1475" s="16">
        <f t="shared" ref="N1475:N1538" si="119">IF(H1475&lt;0,1,0)</f>
        <v>0</v>
      </c>
      <c r="O1475" s="7" t="str">
        <f t="shared" si="115"/>
        <v>Nov</v>
      </c>
      <c r="P1475" t="str">
        <f t="shared" si="116"/>
        <v>2023</v>
      </c>
    </row>
    <row r="1476" spans="1:16" x14ac:dyDescent="0.3">
      <c r="A1476" t="s">
        <v>1508</v>
      </c>
      <c r="B1476" s="6">
        <v>44965</v>
      </c>
      <c r="C1476" t="s">
        <v>2258</v>
      </c>
      <c r="D1476" t="s">
        <v>2271</v>
      </c>
      <c r="E1476" t="s">
        <v>25</v>
      </c>
      <c r="F1476" t="s">
        <v>46</v>
      </c>
      <c r="G1476">
        <v>46290</v>
      </c>
      <c r="H1476">
        <v>-5615.75</v>
      </c>
      <c r="I1476">
        <v>10</v>
      </c>
      <c r="J1476" t="s">
        <v>10</v>
      </c>
      <c r="K1476" s="8" t="s">
        <v>11</v>
      </c>
      <c r="L1476" s="11">
        <f t="shared" si="117"/>
        <v>-0.12131669907107366</v>
      </c>
      <c r="M1476" s="16">
        <f t="shared" si="118"/>
        <v>0</v>
      </c>
      <c r="N1476" s="16">
        <f t="shared" si="119"/>
        <v>1</v>
      </c>
      <c r="O1476" s="7" t="str">
        <f t="shared" si="115"/>
        <v>Feb</v>
      </c>
      <c r="P1476" t="str">
        <f t="shared" si="116"/>
        <v>2023</v>
      </c>
    </row>
    <row r="1477" spans="1:16" x14ac:dyDescent="0.3">
      <c r="A1477" t="s">
        <v>1509</v>
      </c>
      <c r="B1477" s="6">
        <v>45597</v>
      </c>
      <c r="C1477" t="s">
        <v>2259</v>
      </c>
      <c r="D1477" t="s">
        <v>2267</v>
      </c>
      <c r="E1477" t="s">
        <v>8</v>
      </c>
      <c r="F1477" t="s">
        <v>9</v>
      </c>
      <c r="G1477">
        <v>17205</v>
      </c>
      <c r="H1477">
        <v>2200.73</v>
      </c>
      <c r="I1477">
        <v>3</v>
      </c>
      <c r="J1477" t="s">
        <v>35</v>
      </c>
      <c r="K1477" s="8" t="s">
        <v>17</v>
      </c>
      <c r="L1477" s="11">
        <f t="shared" si="117"/>
        <v>0.12791223481546063</v>
      </c>
      <c r="M1477" s="16">
        <f t="shared" si="118"/>
        <v>0</v>
      </c>
      <c r="N1477" s="16">
        <f t="shared" si="119"/>
        <v>0</v>
      </c>
      <c r="O1477" s="7" t="str">
        <f t="shared" si="115"/>
        <v>Nov</v>
      </c>
      <c r="P1477" t="str">
        <f t="shared" si="116"/>
        <v>2024</v>
      </c>
    </row>
    <row r="1478" spans="1:16" x14ac:dyDescent="0.3">
      <c r="A1478" t="s">
        <v>1510</v>
      </c>
      <c r="B1478" s="6">
        <v>45095</v>
      </c>
      <c r="C1478" t="s">
        <v>2259</v>
      </c>
      <c r="D1478" t="s">
        <v>2266</v>
      </c>
      <c r="E1478" t="s">
        <v>25</v>
      </c>
      <c r="F1478" t="s">
        <v>26</v>
      </c>
      <c r="G1478">
        <v>3934</v>
      </c>
      <c r="H1478">
        <v>122.78</v>
      </c>
      <c r="I1478">
        <v>4</v>
      </c>
      <c r="J1478" t="s">
        <v>10</v>
      </c>
      <c r="K1478" s="8" t="s">
        <v>17</v>
      </c>
      <c r="L1478" s="11">
        <f t="shared" si="117"/>
        <v>3.1209964412811389E-2</v>
      </c>
      <c r="M1478" s="16">
        <f t="shared" si="118"/>
        <v>0</v>
      </c>
      <c r="N1478" s="16">
        <f t="shared" si="119"/>
        <v>0</v>
      </c>
      <c r="O1478" s="7" t="str">
        <f t="shared" si="115"/>
        <v>Jun</v>
      </c>
      <c r="P1478" t="str">
        <f t="shared" si="116"/>
        <v>2023</v>
      </c>
    </row>
    <row r="1479" spans="1:16" x14ac:dyDescent="0.3">
      <c r="A1479" t="s">
        <v>1511</v>
      </c>
      <c r="B1479" s="6">
        <v>45324</v>
      </c>
      <c r="C1479" t="s">
        <v>2256</v>
      </c>
      <c r="D1479" t="s">
        <v>2268</v>
      </c>
      <c r="E1479" t="s">
        <v>25</v>
      </c>
      <c r="F1479" t="s">
        <v>53</v>
      </c>
      <c r="G1479">
        <v>42132</v>
      </c>
      <c r="H1479">
        <v>6927.59</v>
      </c>
      <c r="I1479">
        <v>3</v>
      </c>
      <c r="J1479" t="s">
        <v>16</v>
      </c>
      <c r="K1479" s="8" t="s">
        <v>27</v>
      </c>
      <c r="L1479" s="11">
        <f t="shared" si="117"/>
        <v>0.16442585208392671</v>
      </c>
      <c r="M1479" s="16">
        <f t="shared" si="118"/>
        <v>0</v>
      </c>
      <c r="N1479" s="16">
        <f t="shared" si="119"/>
        <v>0</v>
      </c>
      <c r="O1479" s="7" t="str">
        <f t="shared" si="115"/>
        <v>Feb</v>
      </c>
      <c r="P1479" t="str">
        <f t="shared" si="116"/>
        <v>2024</v>
      </c>
    </row>
    <row r="1480" spans="1:16" x14ac:dyDescent="0.3">
      <c r="A1480" t="s">
        <v>1512</v>
      </c>
      <c r="B1480" s="6">
        <v>45232</v>
      </c>
      <c r="C1480" t="s">
        <v>2259</v>
      </c>
      <c r="D1480" t="s">
        <v>2267</v>
      </c>
      <c r="E1480" t="s">
        <v>8</v>
      </c>
      <c r="F1480" t="s">
        <v>9</v>
      </c>
      <c r="G1480">
        <v>10436</v>
      </c>
      <c r="H1480">
        <v>2187.86</v>
      </c>
      <c r="I1480">
        <v>5</v>
      </c>
      <c r="J1480" t="s">
        <v>10</v>
      </c>
      <c r="K1480" s="8" t="s">
        <v>27</v>
      </c>
      <c r="L1480" s="11">
        <f t="shared" si="117"/>
        <v>0.20964545802989654</v>
      </c>
      <c r="M1480" s="16">
        <f t="shared" si="118"/>
        <v>0</v>
      </c>
      <c r="N1480" s="16">
        <f t="shared" si="119"/>
        <v>0</v>
      </c>
      <c r="O1480" s="7" t="str">
        <f t="shared" si="115"/>
        <v>Nov</v>
      </c>
      <c r="P1480" t="str">
        <f t="shared" si="116"/>
        <v>2023</v>
      </c>
    </row>
    <row r="1481" spans="1:16" x14ac:dyDescent="0.3">
      <c r="A1481" t="s">
        <v>1513</v>
      </c>
      <c r="B1481" s="6">
        <v>45557</v>
      </c>
      <c r="C1481" t="s">
        <v>2255</v>
      </c>
      <c r="D1481" t="s">
        <v>2262</v>
      </c>
      <c r="E1481" t="s">
        <v>19</v>
      </c>
      <c r="F1481" t="s">
        <v>22</v>
      </c>
      <c r="G1481">
        <v>2046</v>
      </c>
      <c r="H1481">
        <v>123.01</v>
      </c>
      <c r="I1481">
        <v>9</v>
      </c>
      <c r="J1481" t="s">
        <v>10</v>
      </c>
      <c r="K1481" s="8" t="s">
        <v>36</v>
      </c>
      <c r="L1481" s="11">
        <f t="shared" si="117"/>
        <v>6.0122189638318675E-2</v>
      </c>
      <c r="M1481" s="16">
        <f t="shared" si="118"/>
        <v>0</v>
      </c>
      <c r="N1481" s="16">
        <f t="shared" si="119"/>
        <v>0</v>
      </c>
      <c r="O1481" s="7" t="str">
        <f t="shared" si="115"/>
        <v>Sep</v>
      </c>
      <c r="P1481" t="str">
        <f t="shared" si="116"/>
        <v>2024</v>
      </c>
    </row>
    <row r="1482" spans="1:16" x14ac:dyDescent="0.3">
      <c r="A1482" t="s">
        <v>1514</v>
      </c>
      <c r="B1482" s="6">
        <v>45469</v>
      </c>
      <c r="C1482" t="s">
        <v>2256</v>
      </c>
      <c r="D1482" t="s">
        <v>2269</v>
      </c>
      <c r="E1482" t="s">
        <v>8</v>
      </c>
      <c r="F1482" t="s">
        <v>29</v>
      </c>
      <c r="G1482">
        <v>36953</v>
      </c>
      <c r="H1482">
        <v>1956.53</v>
      </c>
      <c r="I1482">
        <v>1</v>
      </c>
      <c r="J1482" t="s">
        <v>35</v>
      </c>
      <c r="K1482" s="8" t="s">
        <v>27</v>
      </c>
      <c r="L1482" s="11">
        <f t="shared" si="117"/>
        <v>5.2946445484805024E-2</v>
      </c>
      <c r="M1482" s="16">
        <f t="shared" si="118"/>
        <v>0</v>
      </c>
      <c r="N1482" s="16">
        <f t="shared" si="119"/>
        <v>0</v>
      </c>
      <c r="O1482" s="7" t="str">
        <f t="shared" si="115"/>
        <v>Jun</v>
      </c>
      <c r="P1482" t="str">
        <f t="shared" si="116"/>
        <v>2024</v>
      </c>
    </row>
    <row r="1483" spans="1:16" x14ac:dyDescent="0.3">
      <c r="A1483" t="s">
        <v>1515</v>
      </c>
      <c r="B1483" s="6">
        <v>45643</v>
      </c>
      <c r="C1483" t="s">
        <v>2257</v>
      </c>
      <c r="D1483" t="s">
        <v>2264</v>
      </c>
      <c r="E1483" t="s">
        <v>14</v>
      </c>
      <c r="F1483" t="s">
        <v>15</v>
      </c>
      <c r="G1483">
        <v>15924</v>
      </c>
      <c r="H1483">
        <v>1370.68</v>
      </c>
      <c r="I1483">
        <v>3</v>
      </c>
      <c r="J1483" t="s">
        <v>10</v>
      </c>
      <c r="K1483" s="8" t="s">
        <v>11</v>
      </c>
      <c r="L1483" s="11">
        <f t="shared" si="117"/>
        <v>8.6076362722933938E-2</v>
      </c>
      <c r="M1483" s="16">
        <f t="shared" si="118"/>
        <v>15924</v>
      </c>
      <c r="N1483" s="16">
        <f t="shared" si="119"/>
        <v>0</v>
      </c>
      <c r="O1483" s="7" t="str">
        <f t="shared" si="115"/>
        <v>Dec</v>
      </c>
      <c r="P1483" t="str">
        <f t="shared" si="116"/>
        <v>2024</v>
      </c>
    </row>
    <row r="1484" spans="1:16" x14ac:dyDescent="0.3">
      <c r="A1484" t="s">
        <v>1516</v>
      </c>
      <c r="B1484" s="6">
        <v>45064</v>
      </c>
      <c r="C1484" t="s">
        <v>2256</v>
      </c>
      <c r="D1484" t="s">
        <v>2269</v>
      </c>
      <c r="E1484" t="s">
        <v>25</v>
      </c>
      <c r="F1484" t="s">
        <v>46</v>
      </c>
      <c r="G1484">
        <v>23707</v>
      </c>
      <c r="H1484">
        <v>6457.1</v>
      </c>
      <c r="I1484">
        <v>1</v>
      </c>
      <c r="J1484" t="s">
        <v>35</v>
      </c>
      <c r="K1484" s="8" t="s">
        <v>17</v>
      </c>
      <c r="L1484" s="11">
        <f t="shared" si="117"/>
        <v>0.27237102965368881</v>
      </c>
      <c r="M1484" s="16">
        <f t="shared" si="118"/>
        <v>0</v>
      </c>
      <c r="N1484" s="16">
        <f t="shared" si="119"/>
        <v>0</v>
      </c>
      <c r="O1484" s="7" t="str">
        <f t="shared" si="115"/>
        <v>May</v>
      </c>
      <c r="P1484" t="str">
        <f t="shared" si="116"/>
        <v>2023</v>
      </c>
    </row>
    <row r="1485" spans="1:16" x14ac:dyDescent="0.3">
      <c r="A1485" t="s">
        <v>1517</v>
      </c>
      <c r="B1485" s="6">
        <v>44955</v>
      </c>
      <c r="C1485" t="s">
        <v>2257</v>
      </c>
      <c r="D1485" t="s">
        <v>2264</v>
      </c>
      <c r="E1485" t="s">
        <v>14</v>
      </c>
      <c r="F1485" t="s">
        <v>51</v>
      </c>
      <c r="G1485">
        <v>32146</v>
      </c>
      <c r="H1485">
        <v>-5516.25</v>
      </c>
      <c r="I1485">
        <v>7</v>
      </c>
      <c r="J1485" t="s">
        <v>10</v>
      </c>
      <c r="K1485" s="8" t="s">
        <v>17</v>
      </c>
      <c r="L1485" s="11">
        <f t="shared" si="117"/>
        <v>-0.17159988801095005</v>
      </c>
      <c r="M1485" s="16">
        <f t="shared" si="118"/>
        <v>32146</v>
      </c>
      <c r="N1485" s="16">
        <f t="shared" si="119"/>
        <v>1</v>
      </c>
      <c r="O1485" s="7" t="str">
        <f t="shared" si="115"/>
        <v>Jan</v>
      </c>
      <c r="P1485" t="str">
        <f t="shared" si="116"/>
        <v>2023</v>
      </c>
    </row>
    <row r="1486" spans="1:16" x14ac:dyDescent="0.3">
      <c r="A1486" t="s">
        <v>1518</v>
      </c>
      <c r="B1486" s="6">
        <v>45049</v>
      </c>
      <c r="C1486" t="s">
        <v>2256</v>
      </c>
      <c r="D1486" t="s">
        <v>2269</v>
      </c>
      <c r="E1486" t="s">
        <v>19</v>
      </c>
      <c r="F1486" t="s">
        <v>22</v>
      </c>
      <c r="G1486">
        <v>3330</v>
      </c>
      <c r="H1486">
        <v>-275.31</v>
      </c>
      <c r="I1486">
        <v>1</v>
      </c>
      <c r="J1486" t="s">
        <v>35</v>
      </c>
      <c r="K1486" s="8" t="s">
        <v>11</v>
      </c>
      <c r="L1486" s="11">
        <f t="shared" si="117"/>
        <v>-8.2675675675675672E-2</v>
      </c>
      <c r="M1486" s="16">
        <f t="shared" si="118"/>
        <v>0</v>
      </c>
      <c r="N1486" s="16">
        <f t="shared" si="119"/>
        <v>1</v>
      </c>
      <c r="O1486" s="7" t="str">
        <f t="shared" si="115"/>
        <v>May</v>
      </c>
      <c r="P1486" t="str">
        <f t="shared" si="116"/>
        <v>2023</v>
      </c>
    </row>
    <row r="1487" spans="1:16" x14ac:dyDescent="0.3">
      <c r="A1487" t="s">
        <v>1519</v>
      </c>
      <c r="B1487" s="6">
        <v>45413</v>
      </c>
      <c r="C1487" t="s">
        <v>2257</v>
      </c>
      <c r="D1487" t="s">
        <v>2265</v>
      </c>
      <c r="E1487" t="s">
        <v>14</v>
      </c>
      <c r="F1487" t="s">
        <v>38</v>
      </c>
      <c r="G1487">
        <v>6840</v>
      </c>
      <c r="H1487">
        <v>-366.3</v>
      </c>
      <c r="I1487">
        <v>7</v>
      </c>
      <c r="J1487" t="s">
        <v>35</v>
      </c>
      <c r="K1487" s="8" t="s">
        <v>27</v>
      </c>
      <c r="L1487" s="11">
        <f t="shared" si="117"/>
        <v>-5.3552631578947373E-2</v>
      </c>
      <c r="M1487" s="16">
        <f t="shared" si="118"/>
        <v>6840</v>
      </c>
      <c r="N1487" s="16">
        <f t="shared" si="119"/>
        <v>1</v>
      </c>
      <c r="O1487" s="7" t="str">
        <f t="shared" si="115"/>
        <v>May</v>
      </c>
      <c r="P1487" t="str">
        <f t="shared" si="116"/>
        <v>2024</v>
      </c>
    </row>
    <row r="1488" spans="1:16" x14ac:dyDescent="0.3">
      <c r="A1488" t="s">
        <v>1520</v>
      </c>
      <c r="B1488" s="6">
        <v>44953</v>
      </c>
      <c r="C1488" t="s">
        <v>2257</v>
      </c>
      <c r="D1488" t="s">
        <v>2265</v>
      </c>
      <c r="E1488" t="s">
        <v>14</v>
      </c>
      <c r="F1488" t="s">
        <v>51</v>
      </c>
      <c r="G1488">
        <v>1363</v>
      </c>
      <c r="H1488">
        <v>-50.65</v>
      </c>
      <c r="I1488">
        <v>3</v>
      </c>
      <c r="J1488" t="s">
        <v>10</v>
      </c>
      <c r="K1488" s="8" t="s">
        <v>36</v>
      </c>
      <c r="L1488" s="11">
        <f t="shared" si="117"/>
        <v>-3.7160674981658107E-2</v>
      </c>
      <c r="M1488" s="16">
        <f t="shared" si="118"/>
        <v>1363</v>
      </c>
      <c r="N1488" s="16">
        <f t="shared" si="119"/>
        <v>1</v>
      </c>
      <c r="O1488" s="7" t="str">
        <f t="shared" si="115"/>
        <v>Jan</v>
      </c>
      <c r="P1488" t="str">
        <f t="shared" si="116"/>
        <v>2023</v>
      </c>
    </row>
    <row r="1489" spans="1:16" x14ac:dyDescent="0.3">
      <c r="A1489" t="s">
        <v>1521</v>
      </c>
      <c r="B1489" s="6">
        <v>45597</v>
      </c>
      <c r="C1489" t="s">
        <v>2258</v>
      </c>
      <c r="D1489" t="s">
        <v>2271</v>
      </c>
      <c r="E1489" t="s">
        <v>8</v>
      </c>
      <c r="F1489" t="s">
        <v>31</v>
      </c>
      <c r="G1489">
        <v>7260</v>
      </c>
      <c r="H1489">
        <v>-979.86</v>
      </c>
      <c r="I1489">
        <v>8</v>
      </c>
      <c r="J1489" t="s">
        <v>16</v>
      </c>
      <c r="K1489" s="8" t="s">
        <v>11</v>
      </c>
      <c r="L1489" s="11">
        <f t="shared" si="117"/>
        <v>-0.13496694214876034</v>
      </c>
      <c r="M1489" s="16">
        <f t="shared" si="118"/>
        <v>0</v>
      </c>
      <c r="N1489" s="16">
        <f t="shared" si="119"/>
        <v>1</v>
      </c>
      <c r="O1489" s="7" t="str">
        <f t="shared" si="115"/>
        <v>Nov</v>
      </c>
      <c r="P1489" t="str">
        <f t="shared" si="116"/>
        <v>2024</v>
      </c>
    </row>
    <row r="1490" spans="1:16" x14ac:dyDescent="0.3">
      <c r="A1490" t="s">
        <v>1522</v>
      </c>
      <c r="B1490" s="6">
        <v>45545</v>
      </c>
      <c r="C1490" t="s">
        <v>2258</v>
      </c>
      <c r="D1490" t="s">
        <v>2271</v>
      </c>
      <c r="E1490" t="s">
        <v>19</v>
      </c>
      <c r="F1490" t="s">
        <v>34</v>
      </c>
      <c r="G1490">
        <v>31577</v>
      </c>
      <c r="H1490">
        <v>2817.47</v>
      </c>
      <c r="I1490">
        <v>4</v>
      </c>
      <c r="J1490" t="s">
        <v>16</v>
      </c>
      <c r="K1490" s="8" t="s">
        <v>17</v>
      </c>
      <c r="L1490" s="11">
        <f t="shared" si="117"/>
        <v>8.9225385565443197E-2</v>
      </c>
      <c r="M1490" s="16">
        <f t="shared" si="118"/>
        <v>0</v>
      </c>
      <c r="N1490" s="16">
        <f t="shared" si="119"/>
        <v>0</v>
      </c>
      <c r="O1490" s="7" t="str">
        <f t="shared" si="115"/>
        <v>Sep</v>
      </c>
      <c r="P1490" t="str">
        <f t="shared" si="116"/>
        <v>2024</v>
      </c>
    </row>
    <row r="1491" spans="1:16" x14ac:dyDescent="0.3">
      <c r="A1491" t="s">
        <v>1523</v>
      </c>
      <c r="B1491" s="6">
        <v>45579</v>
      </c>
      <c r="C1491" t="s">
        <v>2255</v>
      </c>
      <c r="D1491" t="s">
        <v>2263</v>
      </c>
      <c r="E1491" t="s">
        <v>14</v>
      </c>
      <c r="F1491" t="s">
        <v>15</v>
      </c>
      <c r="G1491">
        <v>35479</v>
      </c>
      <c r="H1491">
        <v>5246.05</v>
      </c>
      <c r="I1491">
        <v>7</v>
      </c>
      <c r="J1491" t="s">
        <v>35</v>
      </c>
      <c r="K1491" s="8" t="s">
        <v>11</v>
      </c>
      <c r="L1491" s="11">
        <f t="shared" si="117"/>
        <v>0.14786352490205473</v>
      </c>
      <c r="M1491" s="16">
        <f t="shared" si="118"/>
        <v>35479</v>
      </c>
      <c r="N1491" s="16">
        <f t="shared" si="119"/>
        <v>0</v>
      </c>
      <c r="O1491" s="7" t="str">
        <f t="shared" si="115"/>
        <v>Oct</v>
      </c>
      <c r="P1491" t="str">
        <f t="shared" si="116"/>
        <v>2024</v>
      </c>
    </row>
    <row r="1492" spans="1:16" x14ac:dyDescent="0.3">
      <c r="A1492" t="s">
        <v>1524</v>
      </c>
      <c r="B1492" s="6">
        <v>45323</v>
      </c>
      <c r="C1492" t="s">
        <v>2257</v>
      </c>
      <c r="D1492" t="s">
        <v>2265</v>
      </c>
      <c r="E1492" t="s">
        <v>25</v>
      </c>
      <c r="F1492" t="s">
        <v>26</v>
      </c>
      <c r="G1492">
        <v>32052</v>
      </c>
      <c r="H1492">
        <v>-646.88</v>
      </c>
      <c r="I1492">
        <v>5</v>
      </c>
      <c r="J1492" t="s">
        <v>35</v>
      </c>
      <c r="K1492" s="8" t="s">
        <v>27</v>
      </c>
      <c r="L1492" s="11">
        <f t="shared" si="117"/>
        <v>-2.0182203918632222E-2</v>
      </c>
      <c r="M1492" s="16">
        <f t="shared" si="118"/>
        <v>0</v>
      </c>
      <c r="N1492" s="16">
        <f t="shared" si="119"/>
        <v>1</v>
      </c>
      <c r="O1492" s="7" t="str">
        <f t="shared" si="115"/>
        <v>Feb</v>
      </c>
      <c r="P1492" t="str">
        <f t="shared" si="116"/>
        <v>2024</v>
      </c>
    </row>
    <row r="1493" spans="1:16" x14ac:dyDescent="0.3">
      <c r="A1493" t="s">
        <v>1525</v>
      </c>
      <c r="B1493" s="6">
        <v>45103</v>
      </c>
      <c r="C1493" t="s">
        <v>2256</v>
      </c>
      <c r="D1493" t="s">
        <v>2269</v>
      </c>
      <c r="E1493" t="s">
        <v>19</v>
      </c>
      <c r="F1493" t="s">
        <v>20</v>
      </c>
      <c r="G1493">
        <v>22921</v>
      </c>
      <c r="H1493">
        <v>-4520.3100000000004</v>
      </c>
      <c r="I1493">
        <v>4</v>
      </c>
      <c r="J1493" t="s">
        <v>16</v>
      </c>
      <c r="K1493" s="8" t="s">
        <v>36</v>
      </c>
      <c r="L1493" s="11">
        <f t="shared" si="117"/>
        <v>-0.19721259979931069</v>
      </c>
      <c r="M1493" s="16">
        <f t="shared" si="118"/>
        <v>0</v>
      </c>
      <c r="N1493" s="16">
        <f t="shared" si="119"/>
        <v>1</v>
      </c>
      <c r="O1493" s="7" t="str">
        <f t="shared" si="115"/>
        <v>Jun</v>
      </c>
      <c r="P1493" t="str">
        <f t="shared" si="116"/>
        <v>2023</v>
      </c>
    </row>
    <row r="1494" spans="1:16" x14ac:dyDescent="0.3">
      <c r="A1494" t="s">
        <v>1526</v>
      </c>
      <c r="B1494" s="6">
        <v>45315</v>
      </c>
      <c r="C1494" t="s">
        <v>2259</v>
      </c>
      <c r="D1494" t="s">
        <v>2267</v>
      </c>
      <c r="E1494" t="s">
        <v>14</v>
      </c>
      <c r="F1494" t="s">
        <v>38</v>
      </c>
      <c r="G1494">
        <v>3649</v>
      </c>
      <c r="H1494">
        <v>778.55</v>
      </c>
      <c r="I1494">
        <v>4</v>
      </c>
      <c r="J1494" t="s">
        <v>35</v>
      </c>
      <c r="K1494" s="8" t="s">
        <v>36</v>
      </c>
      <c r="L1494" s="11">
        <f t="shared" si="117"/>
        <v>0.21335982460948202</v>
      </c>
      <c r="M1494" s="16">
        <f t="shared" si="118"/>
        <v>3649</v>
      </c>
      <c r="N1494" s="16">
        <f t="shared" si="119"/>
        <v>0</v>
      </c>
      <c r="O1494" s="7" t="str">
        <f t="shared" si="115"/>
        <v>Jan</v>
      </c>
      <c r="P1494" t="str">
        <f t="shared" si="116"/>
        <v>2024</v>
      </c>
    </row>
    <row r="1495" spans="1:16" x14ac:dyDescent="0.3">
      <c r="A1495" t="s">
        <v>1527</v>
      </c>
      <c r="B1495" s="6">
        <v>44986</v>
      </c>
      <c r="C1495" t="s">
        <v>2258</v>
      </c>
      <c r="D1495" t="s">
        <v>2270</v>
      </c>
      <c r="E1495" t="s">
        <v>8</v>
      </c>
      <c r="F1495" t="s">
        <v>31</v>
      </c>
      <c r="G1495">
        <v>24977</v>
      </c>
      <c r="H1495">
        <v>762.07</v>
      </c>
      <c r="I1495">
        <v>10</v>
      </c>
      <c r="J1495" t="s">
        <v>10</v>
      </c>
      <c r="K1495" s="8" t="s">
        <v>36</v>
      </c>
      <c r="L1495" s="11">
        <f t="shared" si="117"/>
        <v>3.051087000040037E-2</v>
      </c>
      <c r="M1495" s="16">
        <f t="shared" si="118"/>
        <v>0</v>
      </c>
      <c r="N1495" s="16">
        <f t="shared" si="119"/>
        <v>0</v>
      </c>
      <c r="O1495" s="7" t="str">
        <f t="shared" si="115"/>
        <v>Mar</v>
      </c>
      <c r="P1495" t="str">
        <f t="shared" si="116"/>
        <v>2023</v>
      </c>
    </row>
    <row r="1496" spans="1:16" x14ac:dyDescent="0.3">
      <c r="A1496" t="s">
        <v>1528</v>
      </c>
      <c r="B1496" s="6">
        <v>45570</v>
      </c>
      <c r="C1496" t="s">
        <v>2259</v>
      </c>
      <c r="D1496" t="s">
        <v>2267</v>
      </c>
      <c r="E1496" t="s">
        <v>25</v>
      </c>
      <c r="F1496" t="s">
        <v>46</v>
      </c>
      <c r="G1496">
        <v>2271</v>
      </c>
      <c r="H1496">
        <v>213.99</v>
      </c>
      <c r="I1496">
        <v>7</v>
      </c>
      <c r="J1496" t="s">
        <v>35</v>
      </c>
      <c r="K1496" s="8" t="s">
        <v>36</v>
      </c>
      <c r="L1496" s="11">
        <f t="shared" si="117"/>
        <v>9.4227212681638042E-2</v>
      </c>
      <c r="M1496" s="16">
        <f t="shared" si="118"/>
        <v>0</v>
      </c>
      <c r="N1496" s="16">
        <f t="shared" si="119"/>
        <v>0</v>
      </c>
      <c r="O1496" s="7" t="str">
        <f t="shared" si="115"/>
        <v>Oct</v>
      </c>
      <c r="P1496" t="str">
        <f t="shared" si="116"/>
        <v>2024</v>
      </c>
    </row>
    <row r="1497" spans="1:16" x14ac:dyDescent="0.3">
      <c r="A1497" t="s">
        <v>1529</v>
      </c>
      <c r="B1497" s="6">
        <v>45361</v>
      </c>
      <c r="C1497" t="s">
        <v>2257</v>
      </c>
      <c r="D1497" t="s">
        <v>2264</v>
      </c>
      <c r="E1497" t="s">
        <v>14</v>
      </c>
      <c r="F1497" t="s">
        <v>51</v>
      </c>
      <c r="G1497">
        <v>5436</v>
      </c>
      <c r="H1497">
        <v>487.57</v>
      </c>
      <c r="I1497">
        <v>10</v>
      </c>
      <c r="J1497" t="s">
        <v>35</v>
      </c>
      <c r="K1497" s="8" t="s">
        <v>11</v>
      </c>
      <c r="L1497" s="11">
        <f t="shared" si="117"/>
        <v>8.9692788815305374E-2</v>
      </c>
      <c r="M1497" s="16">
        <f t="shared" si="118"/>
        <v>5436</v>
      </c>
      <c r="N1497" s="16">
        <f t="shared" si="119"/>
        <v>0</v>
      </c>
      <c r="O1497" s="7" t="str">
        <f t="shared" si="115"/>
        <v>Mar</v>
      </c>
      <c r="P1497" t="str">
        <f t="shared" si="116"/>
        <v>2024</v>
      </c>
    </row>
    <row r="1498" spans="1:16" x14ac:dyDescent="0.3">
      <c r="A1498" t="s">
        <v>1530</v>
      </c>
      <c r="B1498" s="6">
        <v>45334</v>
      </c>
      <c r="C1498" t="s">
        <v>2256</v>
      </c>
      <c r="D1498" t="s">
        <v>2268</v>
      </c>
      <c r="E1498" t="s">
        <v>8</v>
      </c>
      <c r="F1498" t="s">
        <v>9</v>
      </c>
      <c r="G1498">
        <v>22956</v>
      </c>
      <c r="H1498">
        <v>-2358.13</v>
      </c>
      <c r="I1498">
        <v>5</v>
      </c>
      <c r="J1498" t="s">
        <v>35</v>
      </c>
      <c r="K1498" s="8" t="s">
        <v>36</v>
      </c>
      <c r="L1498" s="11">
        <f t="shared" si="117"/>
        <v>-0.10272390660393797</v>
      </c>
      <c r="M1498" s="16">
        <f t="shared" si="118"/>
        <v>0</v>
      </c>
      <c r="N1498" s="16">
        <f t="shared" si="119"/>
        <v>1</v>
      </c>
      <c r="O1498" s="7" t="str">
        <f t="shared" si="115"/>
        <v>Feb</v>
      </c>
      <c r="P1498" t="str">
        <f t="shared" si="116"/>
        <v>2024</v>
      </c>
    </row>
    <row r="1499" spans="1:16" x14ac:dyDescent="0.3">
      <c r="A1499" t="s">
        <v>1531</v>
      </c>
      <c r="B1499" s="6">
        <v>44971</v>
      </c>
      <c r="C1499" t="s">
        <v>2257</v>
      </c>
      <c r="D1499" t="s">
        <v>2264</v>
      </c>
      <c r="E1499" t="s">
        <v>19</v>
      </c>
      <c r="F1499" t="s">
        <v>20</v>
      </c>
      <c r="G1499">
        <v>31165</v>
      </c>
      <c r="H1499">
        <v>10768.12</v>
      </c>
      <c r="I1499">
        <v>7</v>
      </c>
      <c r="J1499" t="s">
        <v>35</v>
      </c>
      <c r="K1499" s="8" t="s">
        <v>36</v>
      </c>
      <c r="L1499" s="11">
        <f t="shared" si="117"/>
        <v>0.34551965345740415</v>
      </c>
      <c r="M1499" s="16">
        <f t="shared" si="118"/>
        <v>0</v>
      </c>
      <c r="N1499" s="16">
        <f t="shared" si="119"/>
        <v>0</v>
      </c>
      <c r="O1499" s="7" t="str">
        <f t="shared" si="115"/>
        <v>Feb</v>
      </c>
      <c r="P1499" t="str">
        <f t="shared" si="116"/>
        <v>2023</v>
      </c>
    </row>
    <row r="1500" spans="1:16" x14ac:dyDescent="0.3">
      <c r="A1500" t="s">
        <v>1532</v>
      </c>
      <c r="B1500" s="6">
        <v>45307</v>
      </c>
      <c r="C1500" t="s">
        <v>2256</v>
      </c>
      <c r="D1500" t="s">
        <v>2269</v>
      </c>
      <c r="E1500" t="s">
        <v>19</v>
      </c>
      <c r="F1500" t="s">
        <v>22</v>
      </c>
      <c r="G1500">
        <v>27627</v>
      </c>
      <c r="H1500">
        <v>3909.94</v>
      </c>
      <c r="I1500">
        <v>5</v>
      </c>
      <c r="J1500" t="s">
        <v>35</v>
      </c>
      <c r="K1500" s="8" t="s">
        <v>36</v>
      </c>
      <c r="L1500" s="11">
        <f t="shared" si="117"/>
        <v>0.1415260433633764</v>
      </c>
      <c r="M1500" s="16">
        <f t="shared" si="118"/>
        <v>0</v>
      </c>
      <c r="N1500" s="16">
        <f t="shared" si="119"/>
        <v>0</v>
      </c>
      <c r="O1500" s="7" t="str">
        <f t="shared" si="115"/>
        <v>Jan</v>
      </c>
      <c r="P1500" t="str">
        <f t="shared" si="116"/>
        <v>2024</v>
      </c>
    </row>
    <row r="1501" spans="1:16" x14ac:dyDescent="0.3">
      <c r="A1501" t="s">
        <v>1533</v>
      </c>
      <c r="B1501" s="6">
        <v>45306</v>
      </c>
      <c r="C1501" t="s">
        <v>2257</v>
      </c>
      <c r="D1501" t="s">
        <v>2264</v>
      </c>
      <c r="E1501" t="s">
        <v>14</v>
      </c>
      <c r="F1501" t="s">
        <v>38</v>
      </c>
      <c r="G1501">
        <v>9943</v>
      </c>
      <c r="H1501">
        <v>439.59</v>
      </c>
      <c r="I1501">
        <v>9</v>
      </c>
      <c r="J1501" t="s">
        <v>16</v>
      </c>
      <c r="K1501" s="8" t="s">
        <v>27</v>
      </c>
      <c r="L1501" s="11">
        <f t="shared" si="117"/>
        <v>4.4211002715478225E-2</v>
      </c>
      <c r="M1501" s="16">
        <f t="shared" si="118"/>
        <v>9943</v>
      </c>
      <c r="N1501" s="16">
        <f t="shared" si="119"/>
        <v>0</v>
      </c>
      <c r="O1501" s="7" t="str">
        <f t="shared" si="115"/>
        <v>Jan</v>
      </c>
      <c r="P1501" t="str">
        <f t="shared" si="116"/>
        <v>2024</v>
      </c>
    </row>
    <row r="1502" spans="1:16" x14ac:dyDescent="0.3">
      <c r="A1502" t="s">
        <v>1534</v>
      </c>
      <c r="B1502" s="6">
        <v>45537</v>
      </c>
      <c r="C1502" t="s">
        <v>2256</v>
      </c>
      <c r="D1502" t="s">
        <v>2269</v>
      </c>
      <c r="E1502" t="s">
        <v>8</v>
      </c>
      <c r="F1502" t="s">
        <v>29</v>
      </c>
      <c r="G1502">
        <v>8199</v>
      </c>
      <c r="H1502">
        <v>2164.92</v>
      </c>
      <c r="I1502">
        <v>6</v>
      </c>
      <c r="J1502" t="s">
        <v>10</v>
      </c>
      <c r="K1502" s="8" t="s">
        <v>36</v>
      </c>
      <c r="L1502" s="11">
        <f t="shared" si="117"/>
        <v>0.26404683497987558</v>
      </c>
      <c r="M1502" s="16">
        <f t="shared" si="118"/>
        <v>0</v>
      </c>
      <c r="N1502" s="16">
        <f t="shared" si="119"/>
        <v>0</v>
      </c>
      <c r="O1502" s="7" t="str">
        <f t="shared" si="115"/>
        <v>Sep</v>
      </c>
      <c r="P1502" t="str">
        <f t="shared" si="116"/>
        <v>2024</v>
      </c>
    </row>
    <row r="1503" spans="1:16" x14ac:dyDescent="0.3">
      <c r="A1503" t="s">
        <v>1535</v>
      </c>
      <c r="B1503" s="6">
        <v>45565</v>
      </c>
      <c r="C1503" t="s">
        <v>2255</v>
      </c>
      <c r="D1503" t="s">
        <v>2262</v>
      </c>
      <c r="E1503" t="s">
        <v>14</v>
      </c>
      <c r="F1503" t="s">
        <v>51</v>
      </c>
      <c r="G1503">
        <v>37533</v>
      </c>
      <c r="H1503">
        <v>11984.29</v>
      </c>
      <c r="I1503">
        <v>4</v>
      </c>
      <c r="J1503" t="s">
        <v>10</v>
      </c>
      <c r="K1503" s="8" t="s">
        <v>27</v>
      </c>
      <c r="L1503" s="11">
        <f t="shared" si="117"/>
        <v>0.31930008259398396</v>
      </c>
      <c r="M1503" s="16">
        <f t="shared" si="118"/>
        <v>37533</v>
      </c>
      <c r="N1503" s="16">
        <f t="shared" si="119"/>
        <v>0</v>
      </c>
      <c r="O1503" s="7" t="str">
        <f t="shared" si="115"/>
        <v>Sep</v>
      </c>
      <c r="P1503" t="str">
        <f t="shared" si="116"/>
        <v>2024</v>
      </c>
    </row>
    <row r="1504" spans="1:16" x14ac:dyDescent="0.3">
      <c r="A1504" t="s">
        <v>1536</v>
      </c>
      <c r="B1504" s="6">
        <v>45439</v>
      </c>
      <c r="C1504" t="s">
        <v>2258</v>
      </c>
      <c r="D1504" t="s">
        <v>2270</v>
      </c>
      <c r="E1504" t="s">
        <v>14</v>
      </c>
      <c r="F1504" t="s">
        <v>38</v>
      </c>
      <c r="G1504">
        <v>10195</v>
      </c>
      <c r="H1504">
        <v>583.49</v>
      </c>
      <c r="I1504">
        <v>10</v>
      </c>
      <c r="J1504" t="s">
        <v>16</v>
      </c>
      <c r="K1504" s="8" t="s">
        <v>27</v>
      </c>
      <c r="L1504" s="11">
        <f t="shared" si="117"/>
        <v>5.7232957332025505E-2</v>
      </c>
      <c r="M1504" s="16">
        <f t="shared" si="118"/>
        <v>10195</v>
      </c>
      <c r="N1504" s="16">
        <f t="shared" si="119"/>
        <v>0</v>
      </c>
      <c r="O1504" s="7" t="str">
        <f t="shared" si="115"/>
        <v>May</v>
      </c>
      <c r="P1504" t="str">
        <f t="shared" si="116"/>
        <v>2024</v>
      </c>
    </row>
    <row r="1505" spans="1:16" x14ac:dyDescent="0.3">
      <c r="A1505" t="s">
        <v>1537</v>
      </c>
      <c r="B1505" s="6">
        <v>45360</v>
      </c>
      <c r="C1505" t="s">
        <v>2257</v>
      </c>
      <c r="D1505" t="s">
        <v>2264</v>
      </c>
      <c r="E1505" t="s">
        <v>19</v>
      </c>
      <c r="F1505" t="s">
        <v>34</v>
      </c>
      <c r="G1505">
        <v>16366</v>
      </c>
      <c r="H1505">
        <v>726.73</v>
      </c>
      <c r="I1505">
        <v>5</v>
      </c>
      <c r="J1505" t="s">
        <v>35</v>
      </c>
      <c r="K1505" s="8" t="s">
        <v>17</v>
      </c>
      <c r="L1505" s="11">
        <f t="shared" si="117"/>
        <v>4.4404863741903951E-2</v>
      </c>
      <c r="M1505" s="16">
        <f t="shared" si="118"/>
        <v>0</v>
      </c>
      <c r="N1505" s="16">
        <f t="shared" si="119"/>
        <v>0</v>
      </c>
      <c r="O1505" s="7" t="str">
        <f t="shared" si="115"/>
        <v>Mar</v>
      </c>
      <c r="P1505" t="str">
        <f t="shared" si="116"/>
        <v>2024</v>
      </c>
    </row>
    <row r="1506" spans="1:16" x14ac:dyDescent="0.3">
      <c r="A1506" t="s">
        <v>1538</v>
      </c>
      <c r="B1506" s="6">
        <v>44979</v>
      </c>
      <c r="C1506" t="s">
        <v>2257</v>
      </c>
      <c r="D1506" t="s">
        <v>2264</v>
      </c>
      <c r="E1506" t="s">
        <v>14</v>
      </c>
      <c r="F1506" t="s">
        <v>51</v>
      </c>
      <c r="G1506">
        <v>21065</v>
      </c>
      <c r="H1506">
        <v>3276.76</v>
      </c>
      <c r="I1506">
        <v>1</v>
      </c>
      <c r="J1506" t="s">
        <v>16</v>
      </c>
      <c r="K1506" s="8" t="s">
        <v>11</v>
      </c>
      <c r="L1506" s="11">
        <f t="shared" si="117"/>
        <v>0.15555471160693093</v>
      </c>
      <c r="M1506" s="16">
        <f t="shared" si="118"/>
        <v>21065</v>
      </c>
      <c r="N1506" s="16">
        <f t="shared" si="119"/>
        <v>0</v>
      </c>
      <c r="O1506" s="7" t="str">
        <f t="shared" si="115"/>
        <v>Feb</v>
      </c>
      <c r="P1506" t="str">
        <f t="shared" si="116"/>
        <v>2023</v>
      </c>
    </row>
    <row r="1507" spans="1:16" x14ac:dyDescent="0.3">
      <c r="A1507" t="s">
        <v>1539</v>
      </c>
      <c r="B1507" s="6">
        <v>45169</v>
      </c>
      <c r="C1507" t="s">
        <v>2259</v>
      </c>
      <c r="D1507" t="s">
        <v>2266</v>
      </c>
      <c r="E1507" t="s">
        <v>25</v>
      </c>
      <c r="F1507" t="s">
        <v>46</v>
      </c>
      <c r="G1507">
        <v>39232</v>
      </c>
      <c r="H1507">
        <v>9892.61</v>
      </c>
      <c r="I1507">
        <v>9</v>
      </c>
      <c r="J1507" t="s">
        <v>16</v>
      </c>
      <c r="K1507" s="8" t="s">
        <v>11</v>
      </c>
      <c r="L1507" s="11">
        <f t="shared" si="117"/>
        <v>0.25215665783034258</v>
      </c>
      <c r="M1507" s="16">
        <f t="shared" si="118"/>
        <v>0</v>
      </c>
      <c r="N1507" s="16">
        <f t="shared" si="119"/>
        <v>0</v>
      </c>
      <c r="O1507" s="7" t="str">
        <f t="shared" si="115"/>
        <v>Aug</v>
      </c>
      <c r="P1507" t="str">
        <f t="shared" si="116"/>
        <v>2023</v>
      </c>
    </row>
    <row r="1508" spans="1:16" x14ac:dyDescent="0.3">
      <c r="A1508" t="s">
        <v>1540</v>
      </c>
      <c r="B1508" s="6">
        <v>45265</v>
      </c>
      <c r="C1508" t="s">
        <v>2255</v>
      </c>
      <c r="D1508" t="s">
        <v>2262</v>
      </c>
      <c r="E1508" t="s">
        <v>19</v>
      </c>
      <c r="F1508" t="s">
        <v>22</v>
      </c>
      <c r="G1508">
        <v>5903</v>
      </c>
      <c r="H1508">
        <v>-538.6</v>
      </c>
      <c r="I1508">
        <v>2</v>
      </c>
      <c r="J1508" t="s">
        <v>16</v>
      </c>
      <c r="K1508" s="8" t="s">
        <v>27</v>
      </c>
      <c r="L1508" s="11">
        <f t="shared" si="117"/>
        <v>-9.1241741487379305E-2</v>
      </c>
      <c r="M1508" s="16">
        <f t="shared" si="118"/>
        <v>0</v>
      </c>
      <c r="N1508" s="16">
        <f t="shared" si="119"/>
        <v>1</v>
      </c>
      <c r="O1508" s="7" t="str">
        <f t="shared" si="115"/>
        <v>Dec</v>
      </c>
      <c r="P1508" t="str">
        <f t="shared" si="116"/>
        <v>2023</v>
      </c>
    </row>
    <row r="1509" spans="1:16" x14ac:dyDescent="0.3">
      <c r="A1509" t="s">
        <v>1541</v>
      </c>
      <c r="B1509" s="6">
        <v>45409</v>
      </c>
      <c r="C1509" t="s">
        <v>2256</v>
      </c>
      <c r="D1509" t="s">
        <v>2268</v>
      </c>
      <c r="E1509" t="s">
        <v>14</v>
      </c>
      <c r="F1509" t="s">
        <v>15</v>
      </c>
      <c r="G1509">
        <v>14137</v>
      </c>
      <c r="H1509">
        <v>-2498.64</v>
      </c>
      <c r="I1509">
        <v>2</v>
      </c>
      <c r="J1509" t="s">
        <v>35</v>
      </c>
      <c r="K1509" s="8" t="s">
        <v>27</v>
      </c>
      <c r="L1509" s="11">
        <f t="shared" si="117"/>
        <v>-0.17674471245667397</v>
      </c>
      <c r="M1509" s="16">
        <f t="shared" si="118"/>
        <v>14137</v>
      </c>
      <c r="N1509" s="16">
        <f t="shared" si="119"/>
        <v>1</v>
      </c>
      <c r="O1509" s="7" t="str">
        <f t="shared" si="115"/>
        <v>Apr</v>
      </c>
      <c r="P1509" t="str">
        <f t="shared" si="116"/>
        <v>2024</v>
      </c>
    </row>
    <row r="1510" spans="1:16" x14ac:dyDescent="0.3">
      <c r="A1510" t="s">
        <v>1542</v>
      </c>
      <c r="B1510" s="6">
        <v>45373</v>
      </c>
      <c r="C1510" t="s">
        <v>2259</v>
      </c>
      <c r="D1510" t="s">
        <v>2266</v>
      </c>
      <c r="E1510" t="s">
        <v>19</v>
      </c>
      <c r="F1510" t="s">
        <v>22</v>
      </c>
      <c r="G1510">
        <v>5236</v>
      </c>
      <c r="H1510">
        <v>-596.73</v>
      </c>
      <c r="I1510">
        <v>4</v>
      </c>
      <c r="J1510" t="s">
        <v>16</v>
      </c>
      <c r="K1510" s="8" t="s">
        <v>11</v>
      </c>
      <c r="L1510" s="11">
        <f t="shared" si="117"/>
        <v>-0.11396676852559205</v>
      </c>
      <c r="M1510" s="16">
        <f t="shared" si="118"/>
        <v>0</v>
      </c>
      <c r="N1510" s="16">
        <f t="shared" si="119"/>
        <v>1</v>
      </c>
      <c r="O1510" s="7" t="str">
        <f t="shared" si="115"/>
        <v>Mar</v>
      </c>
      <c r="P1510" t="str">
        <f t="shared" si="116"/>
        <v>2024</v>
      </c>
    </row>
    <row r="1511" spans="1:16" x14ac:dyDescent="0.3">
      <c r="A1511" t="s">
        <v>1543</v>
      </c>
      <c r="B1511" s="6">
        <v>45543</v>
      </c>
      <c r="C1511" t="s">
        <v>2255</v>
      </c>
      <c r="D1511" t="s">
        <v>2263</v>
      </c>
      <c r="E1511" t="s">
        <v>19</v>
      </c>
      <c r="F1511" t="s">
        <v>34</v>
      </c>
      <c r="G1511">
        <v>22984</v>
      </c>
      <c r="H1511">
        <v>-972.71</v>
      </c>
      <c r="I1511">
        <v>9</v>
      </c>
      <c r="J1511" t="s">
        <v>35</v>
      </c>
      <c r="K1511" s="8" t="s">
        <v>27</v>
      </c>
      <c r="L1511" s="11">
        <f t="shared" si="117"/>
        <v>-4.2321179951270452E-2</v>
      </c>
      <c r="M1511" s="16">
        <f t="shared" si="118"/>
        <v>0</v>
      </c>
      <c r="N1511" s="16">
        <f t="shared" si="119"/>
        <v>1</v>
      </c>
      <c r="O1511" s="7" t="str">
        <f t="shared" si="115"/>
        <v>Sep</v>
      </c>
      <c r="P1511" t="str">
        <f t="shared" si="116"/>
        <v>2024</v>
      </c>
    </row>
    <row r="1512" spans="1:16" x14ac:dyDescent="0.3">
      <c r="A1512" t="s">
        <v>1544</v>
      </c>
      <c r="B1512" s="6">
        <v>45496</v>
      </c>
      <c r="C1512" t="s">
        <v>2258</v>
      </c>
      <c r="D1512" t="s">
        <v>2270</v>
      </c>
      <c r="E1512" t="s">
        <v>14</v>
      </c>
      <c r="F1512" t="s">
        <v>38</v>
      </c>
      <c r="G1512">
        <v>31983</v>
      </c>
      <c r="H1512">
        <v>3601.13</v>
      </c>
      <c r="I1512">
        <v>8</v>
      </c>
      <c r="J1512" t="s">
        <v>10</v>
      </c>
      <c r="K1512" s="8" t="s">
        <v>11</v>
      </c>
      <c r="L1512" s="11">
        <f t="shared" si="117"/>
        <v>0.11259512866210175</v>
      </c>
      <c r="M1512" s="16">
        <f t="shared" si="118"/>
        <v>31983</v>
      </c>
      <c r="N1512" s="16">
        <f t="shared" si="119"/>
        <v>0</v>
      </c>
      <c r="O1512" s="7" t="str">
        <f t="shared" si="115"/>
        <v>Jul</v>
      </c>
      <c r="P1512" t="str">
        <f t="shared" si="116"/>
        <v>2024</v>
      </c>
    </row>
    <row r="1513" spans="1:16" x14ac:dyDescent="0.3">
      <c r="A1513" t="s">
        <v>1545</v>
      </c>
      <c r="B1513" s="6">
        <v>45346</v>
      </c>
      <c r="C1513" t="s">
        <v>2255</v>
      </c>
      <c r="D1513" t="s">
        <v>2263</v>
      </c>
      <c r="E1513" t="s">
        <v>25</v>
      </c>
      <c r="F1513" t="s">
        <v>26</v>
      </c>
      <c r="G1513">
        <v>6176</v>
      </c>
      <c r="H1513">
        <v>1613.63</v>
      </c>
      <c r="I1513">
        <v>3</v>
      </c>
      <c r="J1513" t="s">
        <v>35</v>
      </c>
      <c r="K1513" s="8" t="s">
        <v>17</v>
      </c>
      <c r="L1513" s="11">
        <f t="shared" si="117"/>
        <v>0.26127428756476684</v>
      </c>
      <c r="M1513" s="16">
        <f t="shared" si="118"/>
        <v>0</v>
      </c>
      <c r="N1513" s="16">
        <f t="shared" si="119"/>
        <v>0</v>
      </c>
      <c r="O1513" s="7" t="str">
        <f t="shared" si="115"/>
        <v>Feb</v>
      </c>
      <c r="P1513" t="str">
        <f t="shared" si="116"/>
        <v>2024</v>
      </c>
    </row>
    <row r="1514" spans="1:16" x14ac:dyDescent="0.3">
      <c r="A1514" t="s">
        <v>1546</v>
      </c>
      <c r="B1514" s="6">
        <v>45006</v>
      </c>
      <c r="C1514" t="s">
        <v>2255</v>
      </c>
      <c r="D1514" t="s">
        <v>2263</v>
      </c>
      <c r="E1514" t="s">
        <v>14</v>
      </c>
      <c r="F1514" t="s">
        <v>51</v>
      </c>
      <c r="G1514">
        <v>47552</v>
      </c>
      <c r="H1514">
        <v>-6924.24</v>
      </c>
      <c r="I1514">
        <v>6</v>
      </c>
      <c r="J1514" t="s">
        <v>16</v>
      </c>
      <c r="K1514" s="8" t="s">
        <v>11</v>
      </c>
      <c r="L1514" s="11">
        <f t="shared" si="117"/>
        <v>-0.14561406460296097</v>
      </c>
      <c r="M1514" s="16">
        <f t="shared" si="118"/>
        <v>47552</v>
      </c>
      <c r="N1514" s="16">
        <f t="shared" si="119"/>
        <v>1</v>
      </c>
      <c r="O1514" s="7" t="str">
        <f t="shared" si="115"/>
        <v>Mar</v>
      </c>
      <c r="P1514" t="str">
        <f t="shared" si="116"/>
        <v>2023</v>
      </c>
    </row>
    <row r="1515" spans="1:16" x14ac:dyDescent="0.3">
      <c r="A1515" t="s">
        <v>1547</v>
      </c>
      <c r="B1515" s="6">
        <v>45266</v>
      </c>
      <c r="C1515" t="s">
        <v>2255</v>
      </c>
      <c r="D1515" t="s">
        <v>2262</v>
      </c>
      <c r="E1515" t="s">
        <v>14</v>
      </c>
      <c r="F1515" t="s">
        <v>51</v>
      </c>
      <c r="G1515">
        <v>332</v>
      </c>
      <c r="H1515">
        <v>0.56000000000000005</v>
      </c>
      <c r="I1515">
        <v>5</v>
      </c>
      <c r="J1515" t="s">
        <v>16</v>
      </c>
      <c r="K1515" s="8" t="s">
        <v>27</v>
      </c>
      <c r="L1515" s="11">
        <f t="shared" si="117"/>
        <v>1.6867469879518074E-3</v>
      </c>
      <c r="M1515" s="16">
        <f t="shared" si="118"/>
        <v>332</v>
      </c>
      <c r="N1515" s="16">
        <f t="shared" si="119"/>
        <v>0</v>
      </c>
      <c r="O1515" s="7" t="str">
        <f t="shared" si="115"/>
        <v>Dec</v>
      </c>
      <c r="P1515" t="str">
        <f t="shared" si="116"/>
        <v>2023</v>
      </c>
    </row>
    <row r="1516" spans="1:16" x14ac:dyDescent="0.3">
      <c r="A1516" t="s">
        <v>1548</v>
      </c>
      <c r="B1516" s="6">
        <v>45373</v>
      </c>
      <c r="C1516" t="s">
        <v>2258</v>
      </c>
      <c r="D1516" t="s">
        <v>2271</v>
      </c>
      <c r="E1516" t="s">
        <v>19</v>
      </c>
      <c r="F1516" t="s">
        <v>34</v>
      </c>
      <c r="G1516">
        <v>26019</v>
      </c>
      <c r="H1516">
        <v>4558.3599999999997</v>
      </c>
      <c r="I1516">
        <v>3</v>
      </c>
      <c r="J1516" t="s">
        <v>16</v>
      </c>
      <c r="K1516" s="8" t="s">
        <v>17</v>
      </c>
      <c r="L1516" s="11">
        <f t="shared" si="117"/>
        <v>0.17519351243322187</v>
      </c>
      <c r="M1516" s="16">
        <f t="shared" si="118"/>
        <v>0</v>
      </c>
      <c r="N1516" s="16">
        <f t="shared" si="119"/>
        <v>0</v>
      </c>
      <c r="O1516" s="7" t="str">
        <f t="shared" si="115"/>
        <v>Mar</v>
      </c>
      <c r="P1516" t="str">
        <f t="shared" si="116"/>
        <v>2024</v>
      </c>
    </row>
    <row r="1517" spans="1:16" x14ac:dyDescent="0.3">
      <c r="A1517" t="s">
        <v>1549</v>
      </c>
      <c r="B1517" s="6">
        <v>45558</v>
      </c>
      <c r="C1517" t="s">
        <v>2259</v>
      </c>
      <c r="D1517" t="s">
        <v>2267</v>
      </c>
      <c r="E1517" t="s">
        <v>14</v>
      </c>
      <c r="F1517" t="s">
        <v>38</v>
      </c>
      <c r="G1517">
        <v>21231</v>
      </c>
      <c r="H1517">
        <v>-2044.56</v>
      </c>
      <c r="I1517">
        <v>9</v>
      </c>
      <c r="J1517" t="s">
        <v>16</v>
      </c>
      <c r="K1517" s="8" t="s">
        <v>17</v>
      </c>
      <c r="L1517" s="11">
        <f t="shared" si="117"/>
        <v>-9.6300692383778433E-2</v>
      </c>
      <c r="M1517" s="16">
        <f t="shared" si="118"/>
        <v>21231</v>
      </c>
      <c r="N1517" s="16">
        <f t="shared" si="119"/>
        <v>1</v>
      </c>
      <c r="O1517" s="7" t="str">
        <f t="shared" si="115"/>
        <v>Sep</v>
      </c>
      <c r="P1517" t="str">
        <f t="shared" si="116"/>
        <v>2024</v>
      </c>
    </row>
    <row r="1518" spans="1:16" x14ac:dyDescent="0.3">
      <c r="A1518" t="s">
        <v>1550</v>
      </c>
      <c r="B1518" s="6">
        <v>45576</v>
      </c>
      <c r="C1518" t="s">
        <v>2257</v>
      </c>
      <c r="D1518" t="s">
        <v>2265</v>
      </c>
      <c r="E1518" t="s">
        <v>25</v>
      </c>
      <c r="F1518" t="s">
        <v>46</v>
      </c>
      <c r="G1518">
        <v>22108</v>
      </c>
      <c r="H1518">
        <v>6804.98</v>
      </c>
      <c r="I1518">
        <v>8</v>
      </c>
      <c r="J1518" t="s">
        <v>16</v>
      </c>
      <c r="K1518" s="8" t="s">
        <v>17</v>
      </c>
      <c r="L1518" s="11">
        <f t="shared" si="117"/>
        <v>0.30780622399131535</v>
      </c>
      <c r="M1518" s="16">
        <f t="shared" si="118"/>
        <v>0</v>
      </c>
      <c r="N1518" s="16">
        <f t="shared" si="119"/>
        <v>0</v>
      </c>
      <c r="O1518" s="7" t="str">
        <f t="shared" si="115"/>
        <v>Oct</v>
      </c>
      <c r="P1518" t="str">
        <f t="shared" si="116"/>
        <v>2024</v>
      </c>
    </row>
    <row r="1519" spans="1:16" x14ac:dyDescent="0.3">
      <c r="A1519" t="s">
        <v>1551</v>
      </c>
      <c r="B1519" s="6">
        <v>45133</v>
      </c>
      <c r="C1519" t="s">
        <v>2258</v>
      </c>
      <c r="D1519" t="s">
        <v>2271</v>
      </c>
      <c r="E1519" t="s">
        <v>14</v>
      </c>
      <c r="F1519" t="s">
        <v>15</v>
      </c>
      <c r="G1519">
        <v>9278</v>
      </c>
      <c r="H1519">
        <v>2747.56</v>
      </c>
      <c r="I1519">
        <v>2</v>
      </c>
      <c r="J1519" t="s">
        <v>35</v>
      </c>
      <c r="K1519" s="8" t="s">
        <v>11</v>
      </c>
      <c r="L1519" s="11">
        <f t="shared" si="117"/>
        <v>0.2961370985126105</v>
      </c>
      <c r="M1519" s="16">
        <f t="shared" si="118"/>
        <v>9278</v>
      </c>
      <c r="N1519" s="16">
        <f t="shared" si="119"/>
        <v>0</v>
      </c>
      <c r="O1519" s="7" t="str">
        <f t="shared" si="115"/>
        <v>Jul</v>
      </c>
      <c r="P1519" t="str">
        <f t="shared" si="116"/>
        <v>2023</v>
      </c>
    </row>
    <row r="1520" spans="1:16" x14ac:dyDescent="0.3">
      <c r="A1520" t="s">
        <v>1552</v>
      </c>
      <c r="B1520" s="6">
        <v>44995</v>
      </c>
      <c r="C1520" t="s">
        <v>2258</v>
      </c>
      <c r="D1520" t="s">
        <v>2271</v>
      </c>
      <c r="E1520" t="s">
        <v>8</v>
      </c>
      <c r="F1520" t="s">
        <v>29</v>
      </c>
      <c r="G1520">
        <v>34786</v>
      </c>
      <c r="H1520">
        <v>-661.56</v>
      </c>
      <c r="I1520">
        <v>2</v>
      </c>
      <c r="J1520" t="s">
        <v>35</v>
      </c>
      <c r="K1520" s="8" t="s">
        <v>17</v>
      </c>
      <c r="L1520" s="11">
        <f t="shared" si="117"/>
        <v>-1.9017995745414819E-2</v>
      </c>
      <c r="M1520" s="16">
        <f t="shared" si="118"/>
        <v>0</v>
      </c>
      <c r="N1520" s="16">
        <f t="shared" si="119"/>
        <v>1</v>
      </c>
      <c r="O1520" s="7" t="str">
        <f t="shared" si="115"/>
        <v>Mar</v>
      </c>
      <c r="P1520" t="str">
        <f t="shared" si="116"/>
        <v>2023</v>
      </c>
    </row>
    <row r="1521" spans="1:16" x14ac:dyDescent="0.3">
      <c r="A1521" t="s">
        <v>1553</v>
      </c>
      <c r="B1521" s="6">
        <v>45198</v>
      </c>
      <c r="C1521" t="s">
        <v>2257</v>
      </c>
      <c r="D1521" t="s">
        <v>2264</v>
      </c>
      <c r="E1521" t="s">
        <v>14</v>
      </c>
      <c r="F1521" t="s">
        <v>51</v>
      </c>
      <c r="G1521">
        <v>25530</v>
      </c>
      <c r="H1521">
        <v>-1254.55</v>
      </c>
      <c r="I1521">
        <v>3</v>
      </c>
      <c r="J1521" t="s">
        <v>35</v>
      </c>
      <c r="K1521" s="8" t="s">
        <v>36</v>
      </c>
      <c r="L1521" s="11">
        <f t="shared" si="117"/>
        <v>-4.9140227183705441E-2</v>
      </c>
      <c r="M1521" s="16">
        <f t="shared" si="118"/>
        <v>25530</v>
      </c>
      <c r="N1521" s="16">
        <f t="shared" si="119"/>
        <v>1</v>
      </c>
      <c r="O1521" s="7" t="str">
        <f t="shared" si="115"/>
        <v>Sep</v>
      </c>
      <c r="P1521" t="str">
        <f t="shared" si="116"/>
        <v>2023</v>
      </c>
    </row>
    <row r="1522" spans="1:16" x14ac:dyDescent="0.3">
      <c r="A1522" t="s">
        <v>1554</v>
      </c>
      <c r="B1522" s="6">
        <v>45265</v>
      </c>
      <c r="C1522" t="s">
        <v>2259</v>
      </c>
      <c r="D1522" t="s">
        <v>2267</v>
      </c>
      <c r="E1522" t="s">
        <v>25</v>
      </c>
      <c r="F1522" t="s">
        <v>46</v>
      </c>
      <c r="G1522">
        <v>34048</v>
      </c>
      <c r="H1522">
        <v>7173.32</v>
      </c>
      <c r="I1522">
        <v>6</v>
      </c>
      <c r="J1522" t="s">
        <v>16</v>
      </c>
      <c r="K1522" s="8" t="s">
        <v>17</v>
      </c>
      <c r="L1522" s="11">
        <f t="shared" si="117"/>
        <v>0.21068256578947367</v>
      </c>
      <c r="M1522" s="16">
        <f t="shared" si="118"/>
        <v>0</v>
      </c>
      <c r="N1522" s="16">
        <f t="shared" si="119"/>
        <v>0</v>
      </c>
      <c r="O1522" s="7" t="str">
        <f t="shared" si="115"/>
        <v>Dec</v>
      </c>
      <c r="P1522" t="str">
        <f t="shared" si="116"/>
        <v>2023</v>
      </c>
    </row>
    <row r="1523" spans="1:16" x14ac:dyDescent="0.3">
      <c r="A1523" t="s">
        <v>1555</v>
      </c>
      <c r="B1523" s="6">
        <v>45243</v>
      </c>
      <c r="C1523" t="s">
        <v>2259</v>
      </c>
      <c r="D1523" t="s">
        <v>2266</v>
      </c>
      <c r="E1523" t="s">
        <v>19</v>
      </c>
      <c r="F1523" t="s">
        <v>22</v>
      </c>
      <c r="G1523">
        <v>37114</v>
      </c>
      <c r="H1523">
        <v>1951.49</v>
      </c>
      <c r="I1523">
        <v>1</v>
      </c>
      <c r="J1523" t="s">
        <v>16</v>
      </c>
      <c r="K1523" s="8" t="s">
        <v>36</v>
      </c>
      <c r="L1523" s="11">
        <f t="shared" si="117"/>
        <v>5.2580966751091231E-2</v>
      </c>
      <c r="M1523" s="16">
        <f t="shared" si="118"/>
        <v>0</v>
      </c>
      <c r="N1523" s="16">
        <f t="shared" si="119"/>
        <v>0</v>
      </c>
      <c r="O1523" s="7" t="str">
        <f t="shared" si="115"/>
        <v>Nov</v>
      </c>
      <c r="P1523" t="str">
        <f t="shared" si="116"/>
        <v>2023</v>
      </c>
    </row>
    <row r="1524" spans="1:16" x14ac:dyDescent="0.3">
      <c r="A1524" t="s">
        <v>1556</v>
      </c>
      <c r="B1524" s="6">
        <v>45634</v>
      </c>
      <c r="C1524" t="s">
        <v>2256</v>
      </c>
      <c r="D1524" t="s">
        <v>2268</v>
      </c>
      <c r="E1524" t="s">
        <v>14</v>
      </c>
      <c r="F1524" t="s">
        <v>38</v>
      </c>
      <c r="G1524">
        <v>2055</v>
      </c>
      <c r="H1524">
        <v>229.61</v>
      </c>
      <c r="I1524">
        <v>7</v>
      </c>
      <c r="J1524" t="s">
        <v>35</v>
      </c>
      <c r="K1524" s="8" t="s">
        <v>17</v>
      </c>
      <c r="L1524" s="11">
        <f t="shared" si="117"/>
        <v>0.11173236009732361</v>
      </c>
      <c r="M1524" s="16">
        <f t="shared" si="118"/>
        <v>2055</v>
      </c>
      <c r="N1524" s="16">
        <f t="shared" si="119"/>
        <v>0</v>
      </c>
      <c r="O1524" s="7" t="str">
        <f t="shared" si="115"/>
        <v>Dec</v>
      </c>
      <c r="P1524" t="str">
        <f t="shared" si="116"/>
        <v>2024</v>
      </c>
    </row>
    <row r="1525" spans="1:16" x14ac:dyDescent="0.3">
      <c r="A1525" t="s">
        <v>1557</v>
      </c>
      <c r="B1525" s="6">
        <v>45269</v>
      </c>
      <c r="C1525" t="s">
        <v>2258</v>
      </c>
      <c r="D1525" t="s">
        <v>2270</v>
      </c>
      <c r="E1525" t="s">
        <v>8</v>
      </c>
      <c r="F1525" t="s">
        <v>29</v>
      </c>
      <c r="G1525">
        <v>314</v>
      </c>
      <c r="H1525">
        <v>11.01</v>
      </c>
      <c r="I1525">
        <v>9</v>
      </c>
      <c r="J1525" t="s">
        <v>10</v>
      </c>
      <c r="K1525" s="8" t="s">
        <v>11</v>
      </c>
      <c r="L1525" s="11">
        <f t="shared" si="117"/>
        <v>3.5063694267515925E-2</v>
      </c>
      <c r="M1525" s="16">
        <f t="shared" si="118"/>
        <v>0</v>
      </c>
      <c r="N1525" s="16">
        <f t="shared" si="119"/>
        <v>0</v>
      </c>
      <c r="O1525" s="7" t="str">
        <f t="shared" si="115"/>
        <v>Dec</v>
      </c>
      <c r="P1525" t="str">
        <f t="shared" si="116"/>
        <v>2023</v>
      </c>
    </row>
    <row r="1526" spans="1:16" x14ac:dyDescent="0.3">
      <c r="A1526" t="s">
        <v>1558</v>
      </c>
      <c r="B1526" s="6">
        <v>45311</v>
      </c>
      <c r="C1526" t="s">
        <v>2257</v>
      </c>
      <c r="D1526" t="s">
        <v>2265</v>
      </c>
      <c r="E1526" t="s">
        <v>8</v>
      </c>
      <c r="F1526" t="s">
        <v>29</v>
      </c>
      <c r="G1526">
        <v>34147</v>
      </c>
      <c r="H1526">
        <v>52.41</v>
      </c>
      <c r="I1526">
        <v>7</v>
      </c>
      <c r="J1526" t="s">
        <v>16</v>
      </c>
      <c r="K1526" s="8" t="s">
        <v>27</v>
      </c>
      <c r="L1526" s="11">
        <f t="shared" si="117"/>
        <v>1.5348346853310685E-3</v>
      </c>
      <c r="M1526" s="16">
        <f t="shared" si="118"/>
        <v>0</v>
      </c>
      <c r="N1526" s="16">
        <f t="shared" si="119"/>
        <v>0</v>
      </c>
      <c r="O1526" s="7" t="str">
        <f t="shared" si="115"/>
        <v>Jan</v>
      </c>
      <c r="P1526" t="str">
        <f t="shared" si="116"/>
        <v>2024</v>
      </c>
    </row>
    <row r="1527" spans="1:16" x14ac:dyDescent="0.3">
      <c r="A1527" t="s">
        <v>1559</v>
      </c>
      <c r="B1527" s="6">
        <v>45423</v>
      </c>
      <c r="C1527" t="s">
        <v>2256</v>
      </c>
      <c r="D1527" t="s">
        <v>2269</v>
      </c>
      <c r="E1527" t="s">
        <v>19</v>
      </c>
      <c r="F1527" t="s">
        <v>34</v>
      </c>
      <c r="G1527">
        <v>38680</v>
      </c>
      <c r="H1527">
        <v>7439.72</v>
      </c>
      <c r="I1527">
        <v>7</v>
      </c>
      <c r="J1527" t="s">
        <v>35</v>
      </c>
      <c r="K1527" s="8" t="s">
        <v>17</v>
      </c>
      <c r="L1527" s="11">
        <f t="shared" si="117"/>
        <v>0.19234022750775595</v>
      </c>
      <c r="M1527" s="16">
        <f t="shared" si="118"/>
        <v>0</v>
      </c>
      <c r="N1527" s="16">
        <f t="shared" si="119"/>
        <v>0</v>
      </c>
      <c r="O1527" s="7" t="str">
        <f t="shared" si="115"/>
        <v>May</v>
      </c>
      <c r="P1527" t="str">
        <f t="shared" si="116"/>
        <v>2024</v>
      </c>
    </row>
    <row r="1528" spans="1:16" x14ac:dyDescent="0.3">
      <c r="A1528" t="s">
        <v>1560</v>
      </c>
      <c r="B1528" s="6">
        <v>45484</v>
      </c>
      <c r="C1528" t="s">
        <v>2257</v>
      </c>
      <c r="D1528" t="s">
        <v>2264</v>
      </c>
      <c r="E1528" t="s">
        <v>19</v>
      </c>
      <c r="F1528" t="s">
        <v>22</v>
      </c>
      <c r="G1528">
        <v>15737</v>
      </c>
      <c r="H1528">
        <v>3246.92</v>
      </c>
      <c r="I1528">
        <v>1</v>
      </c>
      <c r="J1528" t="s">
        <v>35</v>
      </c>
      <c r="K1528" s="8" t="s">
        <v>27</v>
      </c>
      <c r="L1528" s="11">
        <f t="shared" si="117"/>
        <v>0.20632394992692382</v>
      </c>
      <c r="M1528" s="16">
        <f t="shared" si="118"/>
        <v>0</v>
      </c>
      <c r="N1528" s="16">
        <f t="shared" si="119"/>
        <v>0</v>
      </c>
      <c r="O1528" s="7" t="str">
        <f t="shared" si="115"/>
        <v>Jul</v>
      </c>
      <c r="P1528" t="str">
        <f t="shared" si="116"/>
        <v>2024</v>
      </c>
    </row>
    <row r="1529" spans="1:16" x14ac:dyDescent="0.3">
      <c r="A1529" t="s">
        <v>1561</v>
      </c>
      <c r="B1529" s="6">
        <v>45379</v>
      </c>
      <c r="C1529" t="s">
        <v>2257</v>
      </c>
      <c r="D1529" t="s">
        <v>2264</v>
      </c>
      <c r="E1529" t="s">
        <v>14</v>
      </c>
      <c r="F1529" t="s">
        <v>15</v>
      </c>
      <c r="G1529">
        <v>25964</v>
      </c>
      <c r="H1529">
        <v>-856.8</v>
      </c>
      <c r="I1529">
        <v>6</v>
      </c>
      <c r="J1529" t="s">
        <v>16</v>
      </c>
      <c r="K1529" s="8" t="s">
        <v>11</v>
      </c>
      <c r="L1529" s="11">
        <f t="shared" si="117"/>
        <v>-3.2999537821599138E-2</v>
      </c>
      <c r="M1529" s="16">
        <f t="shared" si="118"/>
        <v>25964</v>
      </c>
      <c r="N1529" s="16">
        <f t="shared" si="119"/>
        <v>1</v>
      </c>
      <c r="O1529" s="7" t="str">
        <f t="shared" si="115"/>
        <v>Mar</v>
      </c>
      <c r="P1529" t="str">
        <f t="shared" si="116"/>
        <v>2024</v>
      </c>
    </row>
    <row r="1530" spans="1:16" x14ac:dyDescent="0.3">
      <c r="A1530" t="s">
        <v>1562</v>
      </c>
      <c r="B1530" s="6">
        <v>45009</v>
      </c>
      <c r="C1530" t="s">
        <v>2258</v>
      </c>
      <c r="D1530" t="s">
        <v>2271</v>
      </c>
      <c r="E1530" t="s">
        <v>8</v>
      </c>
      <c r="F1530" t="s">
        <v>29</v>
      </c>
      <c r="G1530">
        <v>24427</v>
      </c>
      <c r="H1530">
        <v>-3420.4</v>
      </c>
      <c r="I1530">
        <v>4</v>
      </c>
      <c r="J1530" t="s">
        <v>35</v>
      </c>
      <c r="K1530" s="8" t="s">
        <v>36</v>
      </c>
      <c r="L1530" s="11">
        <f t="shared" si="117"/>
        <v>-0.14002538174970319</v>
      </c>
      <c r="M1530" s="16">
        <f t="shared" si="118"/>
        <v>0</v>
      </c>
      <c r="N1530" s="16">
        <f t="shared" si="119"/>
        <v>1</v>
      </c>
      <c r="O1530" s="7" t="str">
        <f t="shared" si="115"/>
        <v>Mar</v>
      </c>
      <c r="P1530" t="str">
        <f t="shared" si="116"/>
        <v>2023</v>
      </c>
    </row>
    <row r="1531" spans="1:16" x14ac:dyDescent="0.3">
      <c r="A1531" t="s">
        <v>1563</v>
      </c>
      <c r="B1531" s="6">
        <v>45339</v>
      </c>
      <c r="C1531" t="s">
        <v>2258</v>
      </c>
      <c r="D1531" t="s">
        <v>2271</v>
      </c>
      <c r="E1531" t="s">
        <v>14</v>
      </c>
      <c r="F1531" t="s">
        <v>38</v>
      </c>
      <c r="G1531">
        <v>16198</v>
      </c>
      <c r="H1531">
        <v>2447.04</v>
      </c>
      <c r="I1531">
        <v>7</v>
      </c>
      <c r="J1531" t="s">
        <v>10</v>
      </c>
      <c r="K1531" s="8" t="s">
        <v>36</v>
      </c>
      <c r="L1531" s="11">
        <f t="shared" si="117"/>
        <v>0.15107050253117668</v>
      </c>
      <c r="M1531" s="16">
        <f t="shared" si="118"/>
        <v>16198</v>
      </c>
      <c r="N1531" s="16">
        <f t="shared" si="119"/>
        <v>0</v>
      </c>
      <c r="O1531" s="7" t="str">
        <f t="shared" si="115"/>
        <v>Feb</v>
      </c>
      <c r="P1531" t="str">
        <f t="shared" si="116"/>
        <v>2024</v>
      </c>
    </row>
    <row r="1532" spans="1:16" x14ac:dyDescent="0.3">
      <c r="A1532" t="s">
        <v>1564</v>
      </c>
      <c r="B1532" s="6">
        <v>45562</v>
      </c>
      <c r="C1532" t="s">
        <v>2255</v>
      </c>
      <c r="D1532" t="s">
        <v>2263</v>
      </c>
      <c r="E1532" t="s">
        <v>19</v>
      </c>
      <c r="F1532" t="s">
        <v>34</v>
      </c>
      <c r="G1532">
        <v>8335</v>
      </c>
      <c r="H1532">
        <v>624.63</v>
      </c>
      <c r="I1532">
        <v>9</v>
      </c>
      <c r="J1532" t="s">
        <v>10</v>
      </c>
      <c r="K1532" s="8" t="s">
        <v>17</v>
      </c>
      <c r="L1532" s="11">
        <f t="shared" si="117"/>
        <v>7.4940611877624477E-2</v>
      </c>
      <c r="M1532" s="16">
        <f t="shared" si="118"/>
        <v>0</v>
      </c>
      <c r="N1532" s="16">
        <f t="shared" si="119"/>
        <v>0</v>
      </c>
      <c r="O1532" s="7" t="str">
        <f t="shared" si="115"/>
        <v>Sep</v>
      </c>
      <c r="P1532" t="str">
        <f t="shared" si="116"/>
        <v>2024</v>
      </c>
    </row>
    <row r="1533" spans="1:16" x14ac:dyDescent="0.3">
      <c r="A1533" t="s">
        <v>1565</v>
      </c>
      <c r="B1533" s="6">
        <v>45210</v>
      </c>
      <c r="C1533" t="s">
        <v>2257</v>
      </c>
      <c r="D1533" t="s">
        <v>2265</v>
      </c>
      <c r="E1533" t="s">
        <v>8</v>
      </c>
      <c r="F1533" t="s">
        <v>9</v>
      </c>
      <c r="G1533">
        <v>47445</v>
      </c>
      <c r="H1533">
        <v>13500.24</v>
      </c>
      <c r="I1533">
        <v>5</v>
      </c>
      <c r="J1533" t="s">
        <v>35</v>
      </c>
      <c r="K1533" s="8" t="s">
        <v>36</v>
      </c>
      <c r="L1533" s="11">
        <f t="shared" si="117"/>
        <v>0.2845450521656655</v>
      </c>
      <c r="M1533" s="16">
        <f t="shared" si="118"/>
        <v>0</v>
      </c>
      <c r="N1533" s="16">
        <f t="shared" si="119"/>
        <v>0</v>
      </c>
      <c r="O1533" s="7" t="str">
        <f t="shared" si="115"/>
        <v>Oct</v>
      </c>
      <c r="P1533" t="str">
        <f t="shared" si="116"/>
        <v>2023</v>
      </c>
    </row>
    <row r="1534" spans="1:16" x14ac:dyDescent="0.3">
      <c r="A1534" t="s">
        <v>1566</v>
      </c>
      <c r="B1534" s="6">
        <v>45383</v>
      </c>
      <c r="C1534" t="s">
        <v>2259</v>
      </c>
      <c r="D1534" t="s">
        <v>2267</v>
      </c>
      <c r="E1534" t="s">
        <v>25</v>
      </c>
      <c r="F1534" t="s">
        <v>53</v>
      </c>
      <c r="G1534">
        <v>31946</v>
      </c>
      <c r="H1534">
        <v>7187.77</v>
      </c>
      <c r="I1534">
        <v>6</v>
      </c>
      <c r="J1534" t="s">
        <v>35</v>
      </c>
      <c r="K1534" s="8" t="s">
        <v>11</v>
      </c>
      <c r="L1534" s="11">
        <f t="shared" si="117"/>
        <v>0.22499749577411884</v>
      </c>
      <c r="M1534" s="16">
        <f t="shared" si="118"/>
        <v>0</v>
      </c>
      <c r="N1534" s="16">
        <f t="shared" si="119"/>
        <v>0</v>
      </c>
      <c r="O1534" s="7" t="str">
        <f t="shared" si="115"/>
        <v>Apr</v>
      </c>
      <c r="P1534" t="str">
        <f t="shared" si="116"/>
        <v>2024</v>
      </c>
    </row>
    <row r="1535" spans="1:16" x14ac:dyDescent="0.3">
      <c r="A1535" t="s">
        <v>1567</v>
      </c>
      <c r="B1535" s="6">
        <v>45261</v>
      </c>
      <c r="C1535" t="s">
        <v>2257</v>
      </c>
      <c r="D1535" t="s">
        <v>2264</v>
      </c>
      <c r="E1535" t="s">
        <v>14</v>
      </c>
      <c r="F1535" t="s">
        <v>51</v>
      </c>
      <c r="G1535">
        <v>46569</v>
      </c>
      <c r="H1535">
        <v>14321.67</v>
      </c>
      <c r="I1535">
        <v>7</v>
      </c>
      <c r="J1535" t="s">
        <v>10</v>
      </c>
      <c r="K1535" s="8" t="s">
        <v>11</v>
      </c>
      <c r="L1535" s="11">
        <f t="shared" si="117"/>
        <v>0.30753655865489921</v>
      </c>
      <c r="M1535" s="16">
        <f t="shared" si="118"/>
        <v>46569</v>
      </c>
      <c r="N1535" s="16">
        <f t="shared" si="119"/>
        <v>0</v>
      </c>
      <c r="O1535" s="7" t="str">
        <f t="shared" si="115"/>
        <v>Dec</v>
      </c>
      <c r="P1535" t="str">
        <f t="shared" si="116"/>
        <v>2023</v>
      </c>
    </row>
    <row r="1536" spans="1:16" x14ac:dyDescent="0.3">
      <c r="A1536" t="s">
        <v>1568</v>
      </c>
      <c r="B1536" s="6">
        <v>45308</v>
      </c>
      <c r="C1536" t="s">
        <v>2258</v>
      </c>
      <c r="D1536" t="s">
        <v>2271</v>
      </c>
      <c r="E1536" t="s">
        <v>19</v>
      </c>
      <c r="F1536" t="s">
        <v>22</v>
      </c>
      <c r="G1536">
        <v>3902</v>
      </c>
      <c r="H1536">
        <v>322.14</v>
      </c>
      <c r="I1536">
        <v>9</v>
      </c>
      <c r="J1536" t="s">
        <v>35</v>
      </c>
      <c r="K1536" s="8" t="s">
        <v>27</v>
      </c>
      <c r="L1536" s="11">
        <f t="shared" si="117"/>
        <v>8.2557662737057919E-2</v>
      </c>
      <c r="M1536" s="16">
        <f t="shared" si="118"/>
        <v>0</v>
      </c>
      <c r="N1536" s="16">
        <f t="shared" si="119"/>
        <v>0</v>
      </c>
      <c r="O1536" s="7" t="str">
        <f t="shared" si="115"/>
        <v>Jan</v>
      </c>
      <c r="P1536" t="str">
        <f t="shared" si="116"/>
        <v>2024</v>
      </c>
    </row>
    <row r="1537" spans="1:16" x14ac:dyDescent="0.3">
      <c r="A1537" t="s">
        <v>1569</v>
      </c>
      <c r="B1537" s="6">
        <v>45432</v>
      </c>
      <c r="C1537" t="s">
        <v>2256</v>
      </c>
      <c r="D1537" t="s">
        <v>2269</v>
      </c>
      <c r="E1537" t="s">
        <v>25</v>
      </c>
      <c r="F1537" t="s">
        <v>26</v>
      </c>
      <c r="G1537">
        <v>24577</v>
      </c>
      <c r="H1537">
        <v>-2059.77</v>
      </c>
      <c r="I1537">
        <v>2</v>
      </c>
      <c r="J1537" t="s">
        <v>16</v>
      </c>
      <c r="K1537" s="8" t="s">
        <v>27</v>
      </c>
      <c r="L1537" s="11">
        <f t="shared" si="117"/>
        <v>-8.3808845668714646E-2</v>
      </c>
      <c r="M1537" s="16">
        <f t="shared" si="118"/>
        <v>0</v>
      </c>
      <c r="N1537" s="16">
        <f t="shared" si="119"/>
        <v>1</v>
      </c>
      <c r="O1537" s="7" t="str">
        <f t="shared" si="115"/>
        <v>May</v>
      </c>
      <c r="P1537" t="str">
        <f t="shared" si="116"/>
        <v>2024</v>
      </c>
    </row>
    <row r="1538" spans="1:16" x14ac:dyDescent="0.3">
      <c r="A1538" t="s">
        <v>1570</v>
      </c>
      <c r="B1538" s="6">
        <v>45001</v>
      </c>
      <c r="C1538" t="s">
        <v>2258</v>
      </c>
      <c r="D1538" t="s">
        <v>2271</v>
      </c>
      <c r="E1538" t="s">
        <v>25</v>
      </c>
      <c r="F1538" t="s">
        <v>46</v>
      </c>
      <c r="G1538">
        <v>27350</v>
      </c>
      <c r="H1538">
        <v>6017.35</v>
      </c>
      <c r="I1538">
        <v>1</v>
      </c>
      <c r="J1538" t="s">
        <v>10</v>
      </c>
      <c r="K1538" s="8" t="s">
        <v>11</v>
      </c>
      <c r="L1538" s="11">
        <f t="shared" si="117"/>
        <v>0.2200127970749543</v>
      </c>
      <c r="M1538" s="16">
        <f t="shared" si="118"/>
        <v>0</v>
      </c>
      <c r="N1538" s="16">
        <f t="shared" si="119"/>
        <v>0</v>
      </c>
      <c r="O1538" s="7" t="str">
        <f t="shared" ref="O1538:O1601" si="120">TEXT(B1538,"MMM")</f>
        <v>Mar</v>
      </c>
      <c r="P1538" t="str">
        <f t="shared" ref="P1538:P1601" si="121">TEXT(B1538,"YYYY")</f>
        <v>2023</v>
      </c>
    </row>
    <row r="1539" spans="1:16" x14ac:dyDescent="0.3">
      <c r="A1539" t="s">
        <v>1571</v>
      </c>
      <c r="B1539" s="6">
        <v>45094</v>
      </c>
      <c r="C1539" t="s">
        <v>2258</v>
      </c>
      <c r="D1539" t="s">
        <v>2270</v>
      </c>
      <c r="E1539" t="s">
        <v>19</v>
      </c>
      <c r="F1539" t="s">
        <v>22</v>
      </c>
      <c r="G1539">
        <v>21818</v>
      </c>
      <c r="H1539">
        <v>4252.3</v>
      </c>
      <c r="I1539">
        <v>2</v>
      </c>
      <c r="J1539" t="s">
        <v>16</v>
      </c>
      <c r="K1539" s="8" t="s">
        <v>27</v>
      </c>
      <c r="L1539" s="11">
        <f t="shared" ref="L1539:L1602" si="122">H1539/G1539</f>
        <v>0.19489870748922908</v>
      </c>
      <c r="M1539" s="16">
        <f t="shared" ref="M1539:M1602" si="123">IF(E1539="Clothing",G1539,0)</f>
        <v>0</v>
      </c>
      <c r="N1539" s="16">
        <f t="shared" ref="N1539:N1602" si="124">IF(H1539&lt;0,1,0)</f>
        <v>0</v>
      </c>
      <c r="O1539" s="7" t="str">
        <f t="shared" si="120"/>
        <v>Jun</v>
      </c>
      <c r="P1539" t="str">
        <f t="shared" si="121"/>
        <v>2023</v>
      </c>
    </row>
    <row r="1540" spans="1:16" x14ac:dyDescent="0.3">
      <c r="A1540" t="s">
        <v>1572</v>
      </c>
      <c r="B1540" s="6">
        <v>45114</v>
      </c>
      <c r="C1540" t="s">
        <v>2257</v>
      </c>
      <c r="D1540" t="s">
        <v>2265</v>
      </c>
      <c r="E1540" t="s">
        <v>19</v>
      </c>
      <c r="F1540" t="s">
        <v>34</v>
      </c>
      <c r="G1540">
        <v>15950</v>
      </c>
      <c r="H1540">
        <v>675.63</v>
      </c>
      <c r="I1540">
        <v>1</v>
      </c>
      <c r="J1540" t="s">
        <v>10</v>
      </c>
      <c r="K1540" s="8" t="s">
        <v>36</v>
      </c>
      <c r="L1540" s="11">
        <f t="shared" si="122"/>
        <v>4.2359247648902823E-2</v>
      </c>
      <c r="M1540" s="16">
        <f t="shared" si="123"/>
        <v>0</v>
      </c>
      <c r="N1540" s="16">
        <f t="shared" si="124"/>
        <v>0</v>
      </c>
      <c r="O1540" s="7" t="str">
        <f t="shared" si="120"/>
        <v>Jul</v>
      </c>
      <c r="P1540" t="str">
        <f t="shared" si="121"/>
        <v>2023</v>
      </c>
    </row>
    <row r="1541" spans="1:16" x14ac:dyDescent="0.3">
      <c r="A1541" t="s">
        <v>1573</v>
      </c>
      <c r="B1541" s="6">
        <v>44937</v>
      </c>
      <c r="C1541" t="s">
        <v>2257</v>
      </c>
      <c r="D1541" t="s">
        <v>2265</v>
      </c>
      <c r="E1541" t="s">
        <v>14</v>
      </c>
      <c r="F1541" t="s">
        <v>51</v>
      </c>
      <c r="G1541">
        <v>39959</v>
      </c>
      <c r="H1541">
        <v>-4772.6099999999997</v>
      </c>
      <c r="I1541">
        <v>7</v>
      </c>
      <c r="J1541" t="s">
        <v>35</v>
      </c>
      <c r="K1541" s="8" t="s">
        <v>27</v>
      </c>
      <c r="L1541" s="11">
        <f t="shared" si="122"/>
        <v>-0.11943767361545583</v>
      </c>
      <c r="M1541" s="16">
        <f t="shared" si="123"/>
        <v>39959</v>
      </c>
      <c r="N1541" s="16">
        <f t="shared" si="124"/>
        <v>1</v>
      </c>
      <c r="O1541" s="7" t="str">
        <f t="shared" si="120"/>
        <v>Jan</v>
      </c>
      <c r="P1541" t="str">
        <f t="shared" si="121"/>
        <v>2023</v>
      </c>
    </row>
    <row r="1542" spans="1:16" x14ac:dyDescent="0.3">
      <c r="A1542" t="s">
        <v>1574</v>
      </c>
      <c r="B1542" s="6">
        <v>45509</v>
      </c>
      <c r="C1542" t="s">
        <v>2256</v>
      </c>
      <c r="D1542" t="s">
        <v>2269</v>
      </c>
      <c r="E1542" t="s">
        <v>19</v>
      </c>
      <c r="F1542" t="s">
        <v>22</v>
      </c>
      <c r="G1542">
        <v>8573</v>
      </c>
      <c r="H1542">
        <v>1612.32</v>
      </c>
      <c r="I1542">
        <v>6</v>
      </c>
      <c r="J1542" t="s">
        <v>16</v>
      </c>
      <c r="K1542" s="8" t="s">
        <v>17</v>
      </c>
      <c r="L1542" s="11">
        <f t="shared" si="122"/>
        <v>0.18806952058789222</v>
      </c>
      <c r="M1542" s="16">
        <f t="shared" si="123"/>
        <v>0</v>
      </c>
      <c r="N1542" s="16">
        <f t="shared" si="124"/>
        <v>0</v>
      </c>
      <c r="O1542" s="7" t="str">
        <f t="shared" si="120"/>
        <v>Aug</v>
      </c>
      <c r="P1542" t="str">
        <f t="shared" si="121"/>
        <v>2024</v>
      </c>
    </row>
    <row r="1543" spans="1:16" x14ac:dyDescent="0.3">
      <c r="A1543" t="s">
        <v>1575</v>
      </c>
      <c r="B1543" s="6">
        <v>44938</v>
      </c>
      <c r="C1543" t="s">
        <v>2259</v>
      </c>
      <c r="D1543" t="s">
        <v>2267</v>
      </c>
      <c r="E1543" t="s">
        <v>8</v>
      </c>
      <c r="F1543" t="s">
        <v>29</v>
      </c>
      <c r="G1543">
        <v>15669</v>
      </c>
      <c r="H1543">
        <v>600.46</v>
      </c>
      <c r="I1543">
        <v>4</v>
      </c>
      <c r="J1543" t="s">
        <v>35</v>
      </c>
      <c r="K1543" s="8" t="s">
        <v>36</v>
      </c>
      <c r="L1543" s="11">
        <f t="shared" si="122"/>
        <v>3.8321526581147493E-2</v>
      </c>
      <c r="M1543" s="16">
        <f t="shared" si="123"/>
        <v>0</v>
      </c>
      <c r="N1543" s="16">
        <f t="shared" si="124"/>
        <v>0</v>
      </c>
      <c r="O1543" s="7" t="str">
        <f t="shared" si="120"/>
        <v>Jan</v>
      </c>
      <c r="P1543" t="str">
        <f t="shared" si="121"/>
        <v>2023</v>
      </c>
    </row>
    <row r="1544" spans="1:16" x14ac:dyDescent="0.3">
      <c r="A1544" t="s">
        <v>1576</v>
      </c>
      <c r="B1544" s="6">
        <v>45103</v>
      </c>
      <c r="C1544" t="s">
        <v>2257</v>
      </c>
      <c r="D1544" t="s">
        <v>2264</v>
      </c>
      <c r="E1544" t="s">
        <v>14</v>
      </c>
      <c r="F1544" t="s">
        <v>15</v>
      </c>
      <c r="G1544">
        <v>39400</v>
      </c>
      <c r="H1544">
        <v>4505.29</v>
      </c>
      <c r="I1544">
        <v>4</v>
      </c>
      <c r="J1544" t="s">
        <v>16</v>
      </c>
      <c r="K1544" s="8" t="s">
        <v>36</v>
      </c>
      <c r="L1544" s="11">
        <f t="shared" si="122"/>
        <v>0.11434746192893401</v>
      </c>
      <c r="M1544" s="16">
        <f t="shared" si="123"/>
        <v>39400</v>
      </c>
      <c r="N1544" s="16">
        <f t="shared" si="124"/>
        <v>0</v>
      </c>
      <c r="O1544" s="7" t="str">
        <f t="shared" si="120"/>
        <v>Jun</v>
      </c>
      <c r="P1544" t="str">
        <f t="shared" si="121"/>
        <v>2023</v>
      </c>
    </row>
    <row r="1545" spans="1:16" x14ac:dyDescent="0.3">
      <c r="A1545" t="s">
        <v>1577</v>
      </c>
      <c r="B1545" s="6">
        <v>45152</v>
      </c>
      <c r="C1545" t="s">
        <v>2255</v>
      </c>
      <c r="D1545" t="s">
        <v>2262</v>
      </c>
      <c r="E1545" t="s">
        <v>8</v>
      </c>
      <c r="F1545" t="s">
        <v>9</v>
      </c>
      <c r="G1545">
        <v>46867</v>
      </c>
      <c r="H1545">
        <v>-8401.23</v>
      </c>
      <c r="I1545">
        <v>3</v>
      </c>
      <c r="J1545" t="s">
        <v>35</v>
      </c>
      <c r="K1545" s="8" t="s">
        <v>27</v>
      </c>
      <c r="L1545" s="11">
        <f t="shared" si="122"/>
        <v>-0.17925683316619367</v>
      </c>
      <c r="M1545" s="16">
        <f t="shared" si="123"/>
        <v>0</v>
      </c>
      <c r="N1545" s="16">
        <f t="shared" si="124"/>
        <v>1</v>
      </c>
      <c r="O1545" s="7" t="str">
        <f t="shared" si="120"/>
        <v>Aug</v>
      </c>
      <c r="P1545" t="str">
        <f t="shared" si="121"/>
        <v>2023</v>
      </c>
    </row>
    <row r="1546" spans="1:16" x14ac:dyDescent="0.3">
      <c r="A1546" t="s">
        <v>1578</v>
      </c>
      <c r="B1546" s="6">
        <v>45634</v>
      </c>
      <c r="C1546" t="s">
        <v>2258</v>
      </c>
      <c r="D1546" t="s">
        <v>2271</v>
      </c>
      <c r="E1546" t="s">
        <v>25</v>
      </c>
      <c r="F1546" t="s">
        <v>53</v>
      </c>
      <c r="G1546">
        <v>17491</v>
      </c>
      <c r="H1546">
        <v>5303.31</v>
      </c>
      <c r="I1546">
        <v>1</v>
      </c>
      <c r="J1546" t="s">
        <v>35</v>
      </c>
      <c r="K1546" s="8" t="s">
        <v>17</v>
      </c>
      <c r="L1546" s="11">
        <f t="shared" si="122"/>
        <v>0.30320221828368876</v>
      </c>
      <c r="M1546" s="16">
        <f t="shared" si="123"/>
        <v>0</v>
      </c>
      <c r="N1546" s="16">
        <f t="shared" si="124"/>
        <v>0</v>
      </c>
      <c r="O1546" s="7" t="str">
        <f t="shared" si="120"/>
        <v>Dec</v>
      </c>
      <c r="P1546" t="str">
        <f t="shared" si="121"/>
        <v>2024</v>
      </c>
    </row>
    <row r="1547" spans="1:16" x14ac:dyDescent="0.3">
      <c r="A1547" t="s">
        <v>1579</v>
      </c>
      <c r="B1547" s="6">
        <v>45611</v>
      </c>
      <c r="C1547" t="s">
        <v>2258</v>
      </c>
      <c r="D1547" t="s">
        <v>2270</v>
      </c>
      <c r="E1547" t="s">
        <v>14</v>
      </c>
      <c r="F1547" t="s">
        <v>38</v>
      </c>
      <c r="G1547">
        <v>36515</v>
      </c>
      <c r="H1547">
        <v>6430.66</v>
      </c>
      <c r="I1547">
        <v>2</v>
      </c>
      <c r="J1547" t="s">
        <v>10</v>
      </c>
      <c r="K1547" s="8" t="s">
        <v>17</v>
      </c>
      <c r="L1547" s="11">
        <f t="shared" si="122"/>
        <v>0.17611009174311926</v>
      </c>
      <c r="M1547" s="16">
        <f t="shared" si="123"/>
        <v>36515</v>
      </c>
      <c r="N1547" s="16">
        <f t="shared" si="124"/>
        <v>0</v>
      </c>
      <c r="O1547" s="7" t="str">
        <f t="shared" si="120"/>
        <v>Nov</v>
      </c>
      <c r="P1547" t="str">
        <f t="shared" si="121"/>
        <v>2024</v>
      </c>
    </row>
    <row r="1548" spans="1:16" x14ac:dyDescent="0.3">
      <c r="A1548" t="s">
        <v>1580</v>
      </c>
      <c r="B1548" s="6">
        <v>45127</v>
      </c>
      <c r="C1548" t="s">
        <v>2258</v>
      </c>
      <c r="D1548" t="s">
        <v>2270</v>
      </c>
      <c r="E1548" t="s">
        <v>19</v>
      </c>
      <c r="F1548" t="s">
        <v>34</v>
      </c>
      <c r="G1548">
        <v>30217</v>
      </c>
      <c r="H1548">
        <v>-110.33</v>
      </c>
      <c r="I1548">
        <v>9</v>
      </c>
      <c r="J1548" t="s">
        <v>35</v>
      </c>
      <c r="K1548" s="8" t="s">
        <v>17</v>
      </c>
      <c r="L1548" s="11">
        <f t="shared" si="122"/>
        <v>-3.6512559155442302E-3</v>
      </c>
      <c r="M1548" s="16">
        <f t="shared" si="123"/>
        <v>0</v>
      </c>
      <c r="N1548" s="16">
        <f t="shared" si="124"/>
        <v>1</v>
      </c>
      <c r="O1548" s="7" t="str">
        <f t="shared" si="120"/>
        <v>Jul</v>
      </c>
      <c r="P1548" t="str">
        <f t="shared" si="121"/>
        <v>2023</v>
      </c>
    </row>
    <row r="1549" spans="1:16" x14ac:dyDescent="0.3">
      <c r="A1549" t="s">
        <v>1581</v>
      </c>
      <c r="B1549" s="6">
        <v>45021</v>
      </c>
      <c r="C1549" t="s">
        <v>2256</v>
      </c>
      <c r="D1549" t="s">
        <v>2268</v>
      </c>
      <c r="E1549" t="s">
        <v>8</v>
      </c>
      <c r="F1549" t="s">
        <v>9</v>
      </c>
      <c r="G1549">
        <v>19685</v>
      </c>
      <c r="H1549">
        <v>4420.71</v>
      </c>
      <c r="I1549">
        <v>3</v>
      </c>
      <c r="J1549" t="s">
        <v>35</v>
      </c>
      <c r="K1549" s="8" t="s">
        <v>36</v>
      </c>
      <c r="L1549" s="11">
        <f t="shared" si="122"/>
        <v>0.22457251714503429</v>
      </c>
      <c r="M1549" s="16">
        <f t="shared" si="123"/>
        <v>0</v>
      </c>
      <c r="N1549" s="16">
        <f t="shared" si="124"/>
        <v>0</v>
      </c>
      <c r="O1549" s="7" t="str">
        <f t="shared" si="120"/>
        <v>Apr</v>
      </c>
      <c r="P1549" t="str">
        <f t="shared" si="121"/>
        <v>2023</v>
      </c>
    </row>
    <row r="1550" spans="1:16" x14ac:dyDescent="0.3">
      <c r="A1550" t="s">
        <v>1582</v>
      </c>
      <c r="B1550" s="6">
        <v>45551</v>
      </c>
      <c r="C1550" t="s">
        <v>2255</v>
      </c>
      <c r="D1550" t="s">
        <v>2263</v>
      </c>
      <c r="E1550" t="s">
        <v>25</v>
      </c>
      <c r="F1550" t="s">
        <v>53</v>
      </c>
      <c r="G1550">
        <v>20079</v>
      </c>
      <c r="H1550">
        <v>486.04</v>
      </c>
      <c r="I1550">
        <v>1</v>
      </c>
      <c r="J1550" t="s">
        <v>16</v>
      </c>
      <c r="K1550" s="8" t="s">
        <v>27</v>
      </c>
      <c r="L1550" s="11">
        <f t="shared" si="122"/>
        <v>2.4206384780118533E-2</v>
      </c>
      <c r="M1550" s="16">
        <f t="shared" si="123"/>
        <v>0</v>
      </c>
      <c r="N1550" s="16">
        <f t="shared" si="124"/>
        <v>0</v>
      </c>
      <c r="O1550" s="7" t="str">
        <f t="shared" si="120"/>
        <v>Sep</v>
      </c>
      <c r="P1550" t="str">
        <f t="shared" si="121"/>
        <v>2024</v>
      </c>
    </row>
    <row r="1551" spans="1:16" x14ac:dyDescent="0.3">
      <c r="A1551" t="s">
        <v>1583</v>
      </c>
      <c r="B1551" s="6">
        <v>45112</v>
      </c>
      <c r="C1551" t="s">
        <v>2255</v>
      </c>
      <c r="D1551" t="s">
        <v>2263</v>
      </c>
      <c r="E1551" t="s">
        <v>19</v>
      </c>
      <c r="F1551" t="s">
        <v>20</v>
      </c>
      <c r="G1551">
        <v>48504</v>
      </c>
      <c r="H1551">
        <v>-5719.09</v>
      </c>
      <c r="I1551">
        <v>9</v>
      </c>
      <c r="J1551" t="s">
        <v>10</v>
      </c>
      <c r="K1551" s="8" t="s">
        <v>11</v>
      </c>
      <c r="L1551" s="11">
        <f t="shared" si="122"/>
        <v>-0.11790965693551048</v>
      </c>
      <c r="M1551" s="16">
        <f t="shared" si="123"/>
        <v>0</v>
      </c>
      <c r="N1551" s="16">
        <f t="shared" si="124"/>
        <v>1</v>
      </c>
      <c r="O1551" s="7" t="str">
        <f t="shared" si="120"/>
        <v>Jul</v>
      </c>
      <c r="P1551" t="str">
        <f t="shared" si="121"/>
        <v>2023</v>
      </c>
    </row>
    <row r="1552" spans="1:16" x14ac:dyDescent="0.3">
      <c r="A1552" t="s">
        <v>1584</v>
      </c>
      <c r="B1552" s="6">
        <v>45624</v>
      </c>
      <c r="C1552" t="s">
        <v>2255</v>
      </c>
      <c r="D1552" t="s">
        <v>2263</v>
      </c>
      <c r="E1552" t="s">
        <v>19</v>
      </c>
      <c r="F1552" t="s">
        <v>34</v>
      </c>
      <c r="G1552">
        <v>20147</v>
      </c>
      <c r="H1552">
        <v>5363.95</v>
      </c>
      <c r="I1552">
        <v>3</v>
      </c>
      <c r="J1552" t="s">
        <v>35</v>
      </c>
      <c r="K1552" s="8" t="s">
        <v>36</v>
      </c>
      <c r="L1552" s="11">
        <f t="shared" si="122"/>
        <v>0.2662406313595076</v>
      </c>
      <c r="M1552" s="16">
        <f t="shared" si="123"/>
        <v>0</v>
      </c>
      <c r="N1552" s="16">
        <f t="shared" si="124"/>
        <v>0</v>
      </c>
      <c r="O1552" s="7" t="str">
        <f t="shared" si="120"/>
        <v>Nov</v>
      </c>
      <c r="P1552" t="str">
        <f t="shared" si="121"/>
        <v>2024</v>
      </c>
    </row>
    <row r="1553" spans="1:16" x14ac:dyDescent="0.3">
      <c r="A1553" t="s">
        <v>1585</v>
      </c>
      <c r="B1553" s="6">
        <v>44997</v>
      </c>
      <c r="C1553" t="s">
        <v>2259</v>
      </c>
      <c r="D1553" t="s">
        <v>2266</v>
      </c>
      <c r="E1553" t="s">
        <v>14</v>
      </c>
      <c r="F1553" t="s">
        <v>51</v>
      </c>
      <c r="G1553">
        <v>44299</v>
      </c>
      <c r="H1553">
        <v>1722.56</v>
      </c>
      <c r="I1553">
        <v>5</v>
      </c>
      <c r="J1553" t="s">
        <v>35</v>
      </c>
      <c r="K1553" s="8" t="s">
        <v>17</v>
      </c>
      <c r="L1553" s="11">
        <f t="shared" si="122"/>
        <v>3.8884850673830108E-2</v>
      </c>
      <c r="M1553" s="16">
        <f t="shared" si="123"/>
        <v>44299</v>
      </c>
      <c r="N1553" s="16">
        <f t="shared" si="124"/>
        <v>0</v>
      </c>
      <c r="O1553" s="7" t="str">
        <f t="shared" si="120"/>
        <v>Mar</v>
      </c>
      <c r="P1553" t="str">
        <f t="shared" si="121"/>
        <v>2023</v>
      </c>
    </row>
    <row r="1554" spans="1:16" x14ac:dyDescent="0.3">
      <c r="A1554" t="s">
        <v>1586</v>
      </c>
      <c r="B1554" s="6">
        <v>45555</v>
      </c>
      <c r="C1554" t="s">
        <v>2256</v>
      </c>
      <c r="D1554" t="s">
        <v>2269</v>
      </c>
      <c r="E1554" t="s">
        <v>14</v>
      </c>
      <c r="F1554" t="s">
        <v>38</v>
      </c>
      <c r="G1554">
        <v>11435</v>
      </c>
      <c r="H1554">
        <v>679.39</v>
      </c>
      <c r="I1554">
        <v>3</v>
      </c>
      <c r="J1554" t="s">
        <v>10</v>
      </c>
      <c r="K1554" s="8" t="s">
        <v>17</v>
      </c>
      <c r="L1554" s="11">
        <f t="shared" si="122"/>
        <v>5.9413205072146917E-2</v>
      </c>
      <c r="M1554" s="16">
        <f t="shared" si="123"/>
        <v>11435</v>
      </c>
      <c r="N1554" s="16">
        <f t="shared" si="124"/>
        <v>0</v>
      </c>
      <c r="O1554" s="7" t="str">
        <f t="shared" si="120"/>
        <v>Sep</v>
      </c>
      <c r="P1554" t="str">
        <f t="shared" si="121"/>
        <v>2024</v>
      </c>
    </row>
    <row r="1555" spans="1:16" x14ac:dyDescent="0.3">
      <c r="A1555" t="s">
        <v>1587</v>
      </c>
      <c r="B1555" s="6">
        <v>45369</v>
      </c>
      <c r="C1555" t="s">
        <v>2255</v>
      </c>
      <c r="D1555" t="s">
        <v>2263</v>
      </c>
      <c r="E1555" t="s">
        <v>19</v>
      </c>
      <c r="F1555" t="s">
        <v>20</v>
      </c>
      <c r="G1555">
        <v>18947</v>
      </c>
      <c r="H1555">
        <v>2893.27</v>
      </c>
      <c r="I1555">
        <v>8</v>
      </c>
      <c r="J1555" t="s">
        <v>35</v>
      </c>
      <c r="K1555" s="8" t="s">
        <v>36</v>
      </c>
      <c r="L1555" s="11">
        <f t="shared" si="122"/>
        <v>0.15270333034253444</v>
      </c>
      <c r="M1555" s="16">
        <f t="shared" si="123"/>
        <v>0</v>
      </c>
      <c r="N1555" s="16">
        <f t="shared" si="124"/>
        <v>0</v>
      </c>
      <c r="O1555" s="7" t="str">
        <f t="shared" si="120"/>
        <v>Mar</v>
      </c>
      <c r="P1555" t="str">
        <f t="shared" si="121"/>
        <v>2024</v>
      </c>
    </row>
    <row r="1556" spans="1:16" x14ac:dyDescent="0.3">
      <c r="A1556" t="s">
        <v>1588</v>
      </c>
      <c r="B1556" s="6">
        <v>45029</v>
      </c>
      <c r="C1556" t="s">
        <v>2257</v>
      </c>
      <c r="D1556" t="s">
        <v>2264</v>
      </c>
      <c r="E1556" t="s">
        <v>8</v>
      </c>
      <c r="F1556" t="s">
        <v>29</v>
      </c>
      <c r="G1556">
        <v>37945</v>
      </c>
      <c r="H1556">
        <v>-3964.93</v>
      </c>
      <c r="I1556">
        <v>1</v>
      </c>
      <c r="J1556" t="s">
        <v>16</v>
      </c>
      <c r="K1556" s="8" t="s">
        <v>36</v>
      </c>
      <c r="L1556" s="11">
        <f t="shared" si="122"/>
        <v>-0.10449150085650283</v>
      </c>
      <c r="M1556" s="16">
        <f t="shared" si="123"/>
        <v>0</v>
      </c>
      <c r="N1556" s="16">
        <f t="shared" si="124"/>
        <v>1</v>
      </c>
      <c r="O1556" s="7" t="str">
        <f t="shared" si="120"/>
        <v>Apr</v>
      </c>
      <c r="P1556" t="str">
        <f t="shared" si="121"/>
        <v>2023</v>
      </c>
    </row>
    <row r="1557" spans="1:16" x14ac:dyDescent="0.3">
      <c r="A1557" t="s">
        <v>1589</v>
      </c>
      <c r="B1557" s="6">
        <v>45369</v>
      </c>
      <c r="C1557" t="s">
        <v>2255</v>
      </c>
      <c r="D1557" t="s">
        <v>2263</v>
      </c>
      <c r="E1557" t="s">
        <v>14</v>
      </c>
      <c r="F1557" t="s">
        <v>51</v>
      </c>
      <c r="G1557">
        <v>28443</v>
      </c>
      <c r="H1557">
        <v>7665.37</v>
      </c>
      <c r="I1557">
        <v>9</v>
      </c>
      <c r="J1557" t="s">
        <v>16</v>
      </c>
      <c r="K1557" s="8" t="s">
        <v>11</v>
      </c>
      <c r="L1557" s="11">
        <f t="shared" si="122"/>
        <v>0.26949934957634569</v>
      </c>
      <c r="M1557" s="16">
        <f t="shared" si="123"/>
        <v>28443</v>
      </c>
      <c r="N1557" s="16">
        <f t="shared" si="124"/>
        <v>0</v>
      </c>
      <c r="O1557" s="7" t="str">
        <f t="shared" si="120"/>
        <v>Mar</v>
      </c>
      <c r="P1557" t="str">
        <f t="shared" si="121"/>
        <v>2024</v>
      </c>
    </row>
    <row r="1558" spans="1:16" x14ac:dyDescent="0.3">
      <c r="A1558" t="s">
        <v>1590</v>
      </c>
      <c r="B1558" s="6">
        <v>45266</v>
      </c>
      <c r="C1558" t="s">
        <v>2257</v>
      </c>
      <c r="D1558" t="s">
        <v>2264</v>
      </c>
      <c r="E1558" t="s">
        <v>8</v>
      </c>
      <c r="F1558" t="s">
        <v>31</v>
      </c>
      <c r="G1558">
        <v>31137</v>
      </c>
      <c r="H1558">
        <v>10156.91</v>
      </c>
      <c r="I1558">
        <v>2</v>
      </c>
      <c r="J1558" t="s">
        <v>16</v>
      </c>
      <c r="K1558" s="8" t="s">
        <v>36</v>
      </c>
      <c r="L1558" s="11">
        <f t="shared" si="122"/>
        <v>0.32620066159231781</v>
      </c>
      <c r="M1558" s="16">
        <f t="shared" si="123"/>
        <v>0</v>
      </c>
      <c r="N1558" s="16">
        <f t="shared" si="124"/>
        <v>0</v>
      </c>
      <c r="O1558" s="7" t="str">
        <f t="shared" si="120"/>
        <v>Dec</v>
      </c>
      <c r="P1558" t="str">
        <f t="shared" si="121"/>
        <v>2023</v>
      </c>
    </row>
    <row r="1559" spans="1:16" x14ac:dyDescent="0.3">
      <c r="A1559" t="s">
        <v>1591</v>
      </c>
      <c r="B1559" s="6">
        <v>45021</v>
      </c>
      <c r="C1559" t="s">
        <v>2259</v>
      </c>
      <c r="D1559" t="s">
        <v>2266</v>
      </c>
      <c r="E1559" t="s">
        <v>14</v>
      </c>
      <c r="F1559" t="s">
        <v>15</v>
      </c>
      <c r="G1559">
        <v>27548</v>
      </c>
      <c r="H1559">
        <v>8388.18</v>
      </c>
      <c r="I1559">
        <v>5</v>
      </c>
      <c r="J1559" t="s">
        <v>16</v>
      </c>
      <c r="K1559" s="8" t="s">
        <v>27</v>
      </c>
      <c r="L1559" s="11">
        <f t="shared" si="122"/>
        <v>0.30449324814868595</v>
      </c>
      <c r="M1559" s="16">
        <f t="shared" si="123"/>
        <v>27548</v>
      </c>
      <c r="N1559" s="16">
        <f t="shared" si="124"/>
        <v>0</v>
      </c>
      <c r="O1559" s="7" t="str">
        <f t="shared" si="120"/>
        <v>Apr</v>
      </c>
      <c r="P1559" t="str">
        <f t="shared" si="121"/>
        <v>2023</v>
      </c>
    </row>
    <row r="1560" spans="1:16" x14ac:dyDescent="0.3">
      <c r="A1560" t="s">
        <v>1592</v>
      </c>
      <c r="B1560" s="6">
        <v>45474</v>
      </c>
      <c r="C1560" t="s">
        <v>2259</v>
      </c>
      <c r="D1560" t="s">
        <v>2267</v>
      </c>
      <c r="E1560" t="s">
        <v>19</v>
      </c>
      <c r="F1560" t="s">
        <v>20</v>
      </c>
      <c r="G1560">
        <v>14462</v>
      </c>
      <c r="H1560">
        <v>4346.03</v>
      </c>
      <c r="I1560">
        <v>6</v>
      </c>
      <c r="J1560" t="s">
        <v>35</v>
      </c>
      <c r="K1560" s="8" t="s">
        <v>11</v>
      </c>
      <c r="L1560" s="11">
        <f t="shared" si="122"/>
        <v>0.30051376019914255</v>
      </c>
      <c r="M1560" s="16">
        <f t="shared" si="123"/>
        <v>0</v>
      </c>
      <c r="N1560" s="16">
        <f t="shared" si="124"/>
        <v>0</v>
      </c>
      <c r="O1560" s="7" t="str">
        <f t="shared" si="120"/>
        <v>Jul</v>
      </c>
      <c r="P1560" t="str">
        <f t="shared" si="121"/>
        <v>2024</v>
      </c>
    </row>
    <row r="1561" spans="1:16" x14ac:dyDescent="0.3">
      <c r="A1561" t="s">
        <v>1593</v>
      </c>
      <c r="B1561" s="6">
        <v>45470</v>
      </c>
      <c r="C1561" t="s">
        <v>2256</v>
      </c>
      <c r="D1561" t="s">
        <v>2268</v>
      </c>
      <c r="E1561" t="s">
        <v>8</v>
      </c>
      <c r="F1561" t="s">
        <v>29</v>
      </c>
      <c r="G1561">
        <v>24074</v>
      </c>
      <c r="H1561">
        <v>1878.4</v>
      </c>
      <c r="I1561">
        <v>9</v>
      </c>
      <c r="J1561" t="s">
        <v>35</v>
      </c>
      <c r="K1561" s="8" t="s">
        <v>36</v>
      </c>
      <c r="L1561" s="11">
        <f t="shared" si="122"/>
        <v>7.8026086234111489E-2</v>
      </c>
      <c r="M1561" s="16">
        <f t="shared" si="123"/>
        <v>0</v>
      </c>
      <c r="N1561" s="16">
        <f t="shared" si="124"/>
        <v>0</v>
      </c>
      <c r="O1561" s="7" t="str">
        <f t="shared" si="120"/>
        <v>Jun</v>
      </c>
      <c r="P1561" t="str">
        <f t="shared" si="121"/>
        <v>2024</v>
      </c>
    </row>
    <row r="1562" spans="1:16" x14ac:dyDescent="0.3">
      <c r="A1562" t="s">
        <v>1594</v>
      </c>
      <c r="B1562" s="6">
        <v>45393</v>
      </c>
      <c r="C1562" t="s">
        <v>2255</v>
      </c>
      <c r="D1562" t="s">
        <v>2263</v>
      </c>
      <c r="E1562" t="s">
        <v>19</v>
      </c>
      <c r="F1562" t="s">
        <v>34</v>
      </c>
      <c r="G1562">
        <v>3475</v>
      </c>
      <c r="H1562">
        <v>-21.06</v>
      </c>
      <c r="I1562">
        <v>1</v>
      </c>
      <c r="J1562" t="s">
        <v>16</v>
      </c>
      <c r="K1562" s="8" t="s">
        <v>36</v>
      </c>
      <c r="L1562" s="11">
        <f t="shared" si="122"/>
        <v>-6.0604316546762583E-3</v>
      </c>
      <c r="M1562" s="16">
        <f t="shared" si="123"/>
        <v>0</v>
      </c>
      <c r="N1562" s="16">
        <f t="shared" si="124"/>
        <v>1</v>
      </c>
      <c r="O1562" s="7" t="str">
        <f t="shared" si="120"/>
        <v>Apr</v>
      </c>
      <c r="P1562" t="str">
        <f t="shared" si="121"/>
        <v>2024</v>
      </c>
    </row>
    <row r="1563" spans="1:16" x14ac:dyDescent="0.3">
      <c r="A1563" t="s">
        <v>1595</v>
      </c>
      <c r="B1563" s="6">
        <v>45132</v>
      </c>
      <c r="C1563" t="s">
        <v>2258</v>
      </c>
      <c r="D1563" t="s">
        <v>2270</v>
      </c>
      <c r="E1563" t="s">
        <v>19</v>
      </c>
      <c r="F1563" t="s">
        <v>22</v>
      </c>
      <c r="G1563">
        <v>7246</v>
      </c>
      <c r="H1563">
        <v>1528.98</v>
      </c>
      <c r="I1563">
        <v>6</v>
      </c>
      <c r="J1563" t="s">
        <v>35</v>
      </c>
      <c r="K1563" s="8" t="s">
        <v>11</v>
      </c>
      <c r="L1563" s="11">
        <f t="shared" si="122"/>
        <v>0.21101021253105162</v>
      </c>
      <c r="M1563" s="16">
        <f t="shared" si="123"/>
        <v>0</v>
      </c>
      <c r="N1563" s="16">
        <f t="shared" si="124"/>
        <v>0</v>
      </c>
      <c r="O1563" s="7" t="str">
        <f t="shared" si="120"/>
        <v>Jul</v>
      </c>
      <c r="P1563" t="str">
        <f t="shared" si="121"/>
        <v>2023</v>
      </c>
    </row>
    <row r="1564" spans="1:16" x14ac:dyDescent="0.3">
      <c r="A1564" t="s">
        <v>1596</v>
      </c>
      <c r="B1564" s="6">
        <v>44956</v>
      </c>
      <c r="C1564" t="s">
        <v>2259</v>
      </c>
      <c r="D1564" t="s">
        <v>2267</v>
      </c>
      <c r="E1564" t="s">
        <v>14</v>
      </c>
      <c r="F1564" t="s">
        <v>15</v>
      </c>
      <c r="G1564">
        <v>18761</v>
      </c>
      <c r="H1564">
        <v>3926.71</v>
      </c>
      <c r="I1564">
        <v>4</v>
      </c>
      <c r="J1564" t="s">
        <v>35</v>
      </c>
      <c r="K1564" s="8" t="s">
        <v>17</v>
      </c>
      <c r="L1564" s="11">
        <f t="shared" si="122"/>
        <v>0.20930174297745324</v>
      </c>
      <c r="M1564" s="16">
        <f t="shared" si="123"/>
        <v>18761</v>
      </c>
      <c r="N1564" s="16">
        <f t="shared" si="124"/>
        <v>0</v>
      </c>
      <c r="O1564" s="7" t="str">
        <f t="shared" si="120"/>
        <v>Jan</v>
      </c>
      <c r="P1564" t="str">
        <f t="shared" si="121"/>
        <v>2023</v>
      </c>
    </row>
    <row r="1565" spans="1:16" x14ac:dyDescent="0.3">
      <c r="A1565" t="s">
        <v>1597</v>
      </c>
      <c r="B1565" s="6">
        <v>45315</v>
      </c>
      <c r="C1565" t="s">
        <v>2259</v>
      </c>
      <c r="D1565" t="s">
        <v>2266</v>
      </c>
      <c r="E1565" t="s">
        <v>19</v>
      </c>
      <c r="F1565" t="s">
        <v>20</v>
      </c>
      <c r="G1565">
        <v>40645</v>
      </c>
      <c r="H1565">
        <v>2971.77</v>
      </c>
      <c r="I1565">
        <v>2</v>
      </c>
      <c r="J1565" t="s">
        <v>35</v>
      </c>
      <c r="K1565" s="8" t="s">
        <v>36</v>
      </c>
      <c r="L1565" s="11">
        <f t="shared" si="122"/>
        <v>7.3115266330421952E-2</v>
      </c>
      <c r="M1565" s="16">
        <f t="shared" si="123"/>
        <v>0</v>
      </c>
      <c r="N1565" s="16">
        <f t="shared" si="124"/>
        <v>0</v>
      </c>
      <c r="O1565" s="7" t="str">
        <f t="shared" si="120"/>
        <v>Jan</v>
      </c>
      <c r="P1565" t="str">
        <f t="shared" si="121"/>
        <v>2024</v>
      </c>
    </row>
    <row r="1566" spans="1:16" x14ac:dyDescent="0.3">
      <c r="A1566" t="s">
        <v>1598</v>
      </c>
      <c r="B1566" s="6">
        <v>45471</v>
      </c>
      <c r="C1566" t="s">
        <v>2258</v>
      </c>
      <c r="D1566" t="s">
        <v>2271</v>
      </c>
      <c r="E1566" t="s">
        <v>14</v>
      </c>
      <c r="F1566" t="s">
        <v>51</v>
      </c>
      <c r="G1566">
        <v>41610</v>
      </c>
      <c r="H1566">
        <v>-1591.74</v>
      </c>
      <c r="I1566">
        <v>6</v>
      </c>
      <c r="J1566" t="s">
        <v>16</v>
      </c>
      <c r="K1566" s="8" t="s">
        <v>11</v>
      </c>
      <c r="L1566" s="11">
        <f t="shared" si="122"/>
        <v>-3.8253785147801013E-2</v>
      </c>
      <c r="M1566" s="16">
        <f t="shared" si="123"/>
        <v>41610</v>
      </c>
      <c r="N1566" s="16">
        <f t="shared" si="124"/>
        <v>1</v>
      </c>
      <c r="O1566" s="7" t="str">
        <f t="shared" si="120"/>
        <v>Jun</v>
      </c>
      <c r="P1566" t="str">
        <f t="shared" si="121"/>
        <v>2024</v>
      </c>
    </row>
    <row r="1567" spans="1:16" x14ac:dyDescent="0.3">
      <c r="A1567" t="s">
        <v>1599</v>
      </c>
      <c r="B1567" s="6">
        <v>45044</v>
      </c>
      <c r="C1567" t="s">
        <v>2255</v>
      </c>
      <c r="D1567" t="s">
        <v>2263</v>
      </c>
      <c r="E1567" t="s">
        <v>14</v>
      </c>
      <c r="F1567" t="s">
        <v>38</v>
      </c>
      <c r="G1567">
        <v>33666</v>
      </c>
      <c r="H1567">
        <v>8680.24</v>
      </c>
      <c r="I1567">
        <v>1</v>
      </c>
      <c r="J1567" t="s">
        <v>16</v>
      </c>
      <c r="K1567" s="8" t="s">
        <v>17</v>
      </c>
      <c r="L1567" s="11">
        <f t="shared" si="122"/>
        <v>0.25783401651517851</v>
      </c>
      <c r="M1567" s="16">
        <f t="shared" si="123"/>
        <v>33666</v>
      </c>
      <c r="N1567" s="16">
        <f t="shared" si="124"/>
        <v>0</v>
      </c>
      <c r="O1567" s="7" t="str">
        <f t="shared" si="120"/>
        <v>Apr</v>
      </c>
      <c r="P1567" t="str">
        <f t="shared" si="121"/>
        <v>2023</v>
      </c>
    </row>
    <row r="1568" spans="1:16" x14ac:dyDescent="0.3">
      <c r="A1568" t="s">
        <v>1600</v>
      </c>
      <c r="B1568" s="6">
        <v>44929</v>
      </c>
      <c r="C1568" t="s">
        <v>2258</v>
      </c>
      <c r="D1568" t="s">
        <v>2271</v>
      </c>
      <c r="E1568" t="s">
        <v>25</v>
      </c>
      <c r="F1568" t="s">
        <v>26</v>
      </c>
      <c r="G1568">
        <v>27030</v>
      </c>
      <c r="H1568">
        <v>8790.85</v>
      </c>
      <c r="I1568">
        <v>5</v>
      </c>
      <c r="J1568" t="s">
        <v>16</v>
      </c>
      <c r="K1568" s="8" t="s">
        <v>11</v>
      </c>
      <c r="L1568" s="11">
        <f t="shared" si="122"/>
        <v>0.3252256751757307</v>
      </c>
      <c r="M1568" s="16">
        <f t="shared" si="123"/>
        <v>0</v>
      </c>
      <c r="N1568" s="16">
        <f t="shared" si="124"/>
        <v>0</v>
      </c>
      <c r="O1568" s="7" t="str">
        <f t="shared" si="120"/>
        <v>Jan</v>
      </c>
      <c r="P1568" t="str">
        <f t="shared" si="121"/>
        <v>2023</v>
      </c>
    </row>
    <row r="1569" spans="1:16" x14ac:dyDescent="0.3">
      <c r="A1569" t="s">
        <v>1601</v>
      </c>
      <c r="B1569" s="6">
        <v>45250</v>
      </c>
      <c r="C1569" t="s">
        <v>2259</v>
      </c>
      <c r="D1569" t="s">
        <v>2266</v>
      </c>
      <c r="E1569" t="s">
        <v>8</v>
      </c>
      <c r="F1569" t="s">
        <v>9</v>
      </c>
      <c r="G1569">
        <v>17534</v>
      </c>
      <c r="H1569">
        <v>2741.98</v>
      </c>
      <c r="I1569">
        <v>8</v>
      </c>
      <c r="J1569" t="s">
        <v>10</v>
      </c>
      <c r="K1569" s="8" t="s">
        <v>11</v>
      </c>
      <c r="L1569" s="11">
        <f t="shared" si="122"/>
        <v>0.15638074597924034</v>
      </c>
      <c r="M1569" s="16">
        <f t="shared" si="123"/>
        <v>0</v>
      </c>
      <c r="N1569" s="16">
        <f t="shared" si="124"/>
        <v>0</v>
      </c>
      <c r="O1569" s="7" t="str">
        <f t="shared" si="120"/>
        <v>Nov</v>
      </c>
      <c r="P1569" t="str">
        <f t="shared" si="121"/>
        <v>2023</v>
      </c>
    </row>
    <row r="1570" spans="1:16" x14ac:dyDescent="0.3">
      <c r="A1570" t="s">
        <v>1602</v>
      </c>
      <c r="B1570" s="6">
        <v>45567</v>
      </c>
      <c r="C1570" t="s">
        <v>2255</v>
      </c>
      <c r="D1570" t="s">
        <v>2262</v>
      </c>
      <c r="E1570" t="s">
        <v>19</v>
      </c>
      <c r="F1570" t="s">
        <v>22</v>
      </c>
      <c r="G1570">
        <v>15171</v>
      </c>
      <c r="H1570">
        <v>-2819.28</v>
      </c>
      <c r="I1570">
        <v>7</v>
      </c>
      <c r="J1570" t="s">
        <v>16</v>
      </c>
      <c r="K1570" s="8" t="s">
        <v>36</v>
      </c>
      <c r="L1570" s="11">
        <f t="shared" si="122"/>
        <v>-0.18583349812141586</v>
      </c>
      <c r="M1570" s="16">
        <f t="shared" si="123"/>
        <v>0</v>
      </c>
      <c r="N1570" s="16">
        <f t="shared" si="124"/>
        <v>1</v>
      </c>
      <c r="O1570" s="7" t="str">
        <f t="shared" si="120"/>
        <v>Oct</v>
      </c>
      <c r="P1570" t="str">
        <f t="shared" si="121"/>
        <v>2024</v>
      </c>
    </row>
    <row r="1571" spans="1:16" x14ac:dyDescent="0.3">
      <c r="A1571" t="s">
        <v>1603</v>
      </c>
      <c r="B1571" s="6">
        <v>45112</v>
      </c>
      <c r="C1571" t="s">
        <v>2258</v>
      </c>
      <c r="D1571" t="s">
        <v>2270</v>
      </c>
      <c r="E1571" t="s">
        <v>19</v>
      </c>
      <c r="F1571" t="s">
        <v>34</v>
      </c>
      <c r="G1571">
        <v>24024</v>
      </c>
      <c r="H1571">
        <v>2527.0300000000002</v>
      </c>
      <c r="I1571">
        <v>10</v>
      </c>
      <c r="J1571" t="s">
        <v>10</v>
      </c>
      <c r="K1571" s="8" t="s">
        <v>36</v>
      </c>
      <c r="L1571" s="11">
        <f t="shared" si="122"/>
        <v>0.10518772893772894</v>
      </c>
      <c r="M1571" s="16">
        <f t="shared" si="123"/>
        <v>0</v>
      </c>
      <c r="N1571" s="16">
        <f t="shared" si="124"/>
        <v>0</v>
      </c>
      <c r="O1571" s="7" t="str">
        <f t="shared" si="120"/>
        <v>Jul</v>
      </c>
      <c r="P1571" t="str">
        <f t="shared" si="121"/>
        <v>2023</v>
      </c>
    </row>
    <row r="1572" spans="1:16" x14ac:dyDescent="0.3">
      <c r="A1572" t="s">
        <v>1604</v>
      </c>
      <c r="B1572" s="6">
        <v>45062</v>
      </c>
      <c r="C1572" t="s">
        <v>2258</v>
      </c>
      <c r="D1572" t="s">
        <v>2271</v>
      </c>
      <c r="E1572" t="s">
        <v>8</v>
      </c>
      <c r="F1572" t="s">
        <v>9</v>
      </c>
      <c r="G1572">
        <v>18382</v>
      </c>
      <c r="H1572">
        <v>1492.2</v>
      </c>
      <c r="I1572">
        <v>8</v>
      </c>
      <c r="J1572" t="s">
        <v>35</v>
      </c>
      <c r="K1572" s="8" t="s">
        <v>27</v>
      </c>
      <c r="L1572" s="11">
        <f t="shared" si="122"/>
        <v>8.1177238602981178E-2</v>
      </c>
      <c r="M1572" s="16">
        <f t="shared" si="123"/>
        <v>0</v>
      </c>
      <c r="N1572" s="16">
        <f t="shared" si="124"/>
        <v>0</v>
      </c>
      <c r="O1572" s="7" t="str">
        <f t="shared" si="120"/>
        <v>May</v>
      </c>
      <c r="P1572" t="str">
        <f t="shared" si="121"/>
        <v>2023</v>
      </c>
    </row>
    <row r="1573" spans="1:16" x14ac:dyDescent="0.3">
      <c r="A1573" t="s">
        <v>1605</v>
      </c>
      <c r="B1573" s="6">
        <v>45524</v>
      </c>
      <c r="C1573" t="s">
        <v>2257</v>
      </c>
      <c r="D1573" t="s">
        <v>2264</v>
      </c>
      <c r="E1573" t="s">
        <v>8</v>
      </c>
      <c r="F1573" t="s">
        <v>29</v>
      </c>
      <c r="G1573">
        <v>10468</v>
      </c>
      <c r="H1573">
        <v>-1980</v>
      </c>
      <c r="I1573">
        <v>3</v>
      </c>
      <c r="J1573" t="s">
        <v>16</v>
      </c>
      <c r="K1573" s="8" t="s">
        <v>11</v>
      </c>
      <c r="L1573" s="11">
        <f t="shared" si="122"/>
        <v>-0.18914787925105081</v>
      </c>
      <c r="M1573" s="16">
        <f t="shared" si="123"/>
        <v>0</v>
      </c>
      <c r="N1573" s="16">
        <f t="shared" si="124"/>
        <v>1</v>
      </c>
      <c r="O1573" s="7" t="str">
        <f t="shared" si="120"/>
        <v>Aug</v>
      </c>
      <c r="P1573" t="str">
        <f t="shared" si="121"/>
        <v>2024</v>
      </c>
    </row>
    <row r="1574" spans="1:16" x14ac:dyDescent="0.3">
      <c r="A1574" t="s">
        <v>1606</v>
      </c>
      <c r="B1574" s="6">
        <v>45626</v>
      </c>
      <c r="C1574" t="s">
        <v>2259</v>
      </c>
      <c r="D1574" t="s">
        <v>2267</v>
      </c>
      <c r="E1574" t="s">
        <v>19</v>
      </c>
      <c r="F1574" t="s">
        <v>34</v>
      </c>
      <c r="G1574">
        <v>19289</v>
      </c>
      <c r="H1574">
        <v>-652.30999999999995</v>
      </c>
      <c r="I1574">
        <v>7</v>
      </c>
      <c r="J1574" t="s">
        <v>10</v>
      </c>
      <c r="K1574" s="8" t="s">
        <v>17</v>
      </c>
      <c r="L1574" s="11">
        <f t="shared" si="122"/>
        <v>-3.3817719944009533E-2</v>
      </c>
      <c r="M1574" s="16">
        <f t="shared" si="123"/>
        <v>0</v>
      </c>
      <c r="N1574" s="16">
        <f t="shared" si="124"/>
        <v>1</v>
      </c>
      <c r="O1574" s="7" t="str">
        <f t="shared" si="120"/>
        <v>Nov</v>
      </c>
      <c r="P1574" t="str">
        <f t="shared" si="121"/>
        <v>2024</v>
      </c>
    </row>
    <row r="1575" spans="1:16" x14ac:dyDescent="0.3">
      <c r="A1575" t="s">
        <v>1607</v>
      </c>
      <c r="B1575" s="6">
        <v>45114</v>
      </c>
      <c r="C1575" t="s">
        <v>2257</v>
      </c>
      <c r="D1575" t="s">
        <v>2265</v>
      </c>
      <c r="E1575" t="s">
        <v>8</v>
      </c>
      <c r="F1575" t="s">
        <v>9</v>
      </c>
      <c r="G1575">
        <v>25523</v>
      </c>
      <c r="H1575">
        <v>1043.69</v>
      </c>
      <c r="I1575">
        <v>2</v>
      </c>
      <c r="J1575" t="s">
        <v>16</v>
      </c>
      <c r="K1575" s="8" t="s">
        <v>17</v>
      </c>
      <c r="L1575" s="11">
        <f t="shared" si="122"/>
        <v>4.0892136504329428E-2</v>
      </c>
      <c r="M1575" s="16">
        <f t="shared" si="123"/>
        <v>0</v>
      </c>
      <c r="N1575" s="16">
        <f t="shared" si="124"/>
        <v>0</v>
      </c>
      <c r="O1575" s="7" t="str">
        <f t="shared" si="120"/>
        <v>Jul</v>
      </c>
      <c r="P1575" t="str">
        <f t="shared" si="121"/>
        <v>2023</v>
      </c>
    </row>
    <row r="1576" spans="1:16" x14ac:dyDescent="0.3">
      <c r="A1576" t="s">
        <v>1608</v>
      </c>
      <c r="B1576" s="6">
        <v>45473</v>
      </c>
      <c r="C1576" t="s">
        <v>2259</v>
      </c>
      <c r="D1576" t="s">
        <v>2267</v>
      </c>
      <c r="E1576" t="s">
        <v>14</v>
      </c>
      <c r="F1576" t="s">
        <v>38</v>
      </c>
      <c r="G1576">
        <v>27515</v>
      </c>
      <c r="H1576">
        <v>-814.52</v>
      </c>
      <c r="I1576">
        <v>3</v>
      </c>
      <c r="J1576" t="s">
        <v>35</v>
      </c>
      <c r="K1576" s="8" t="s">
        <v>27</v>
      </c>
      <c r="L1576" s="11">
        <f t="shared" si="122"/>
        <v>-2.9602762129747408E-2</v>
      </c>
      <c r="M1576" s="16">
        <f t="shared" si="123"/>
        <v>27515</v>
      </c>
      <c r="N1576" s="16">
        <f t="shared" si="124"/>
        <v>1</v>
      </c>
      <c r="O1576" s="7" t="str">
        <f t="shared" si="120"/>
        <v>Jun</v>
      </c>
      <c r="P1576" t="str">
        <f t="shared" si="121"/>
        <v>2024</v>
      </c>
    </row>
    <row r="1577" spans="1:16" x14ac:dyDescent="0.3">
      <c r="A1577" t="s">
        <v>1609</v>
      </c>
      <c r="B1577" s="6">
        <v>45249</v>
      </c>
      <c r="C1577" t="s">
        <v>2258</v>
      </c>
      <c r="D1577" t="s">
        <v>2271</v>
      </c>
      <c r="E1577" t="s">
        <v>25</v>
      </c>
      <c r="F1577" t="s">
        <v>46</v>
      </c>
      <c r="G1577">
        <v>11947</v>
      </c>
      <c r="H1577">
        <v>1540.85</v>
      </c>
      <c r="I1577">
        <v>3</v>
      </c>
      <c r="J1577" t="s">
        <v>35</v>
      </c>
      <c r="K1577" s="8" t="s">
        <v>36</v>
      </c>
      <c r="L1577" s="11">
        <f t="shared" si="122"/>
        <v>0.12897380095421443</v>
      </c>
      <c r="M1577" s="16">
        <f t="shared" si="123"/>
        <v>0</v>
      </c>
      <c r="N1577" s="16">
        <f t="shared" si="124"/>
        <v>0</v>
      </c>
      <c r="O1577" s="7" t="str">
        <f t="shared" si="120"/>
        <v>Nov</v>
      </c>
      <c r="P1577" t="str">
        <f t="shared" si="121"/>
        <v>2023</v>
      </c>
    </row>
    <row r="1578" spans="1:16" x14ac:dyDescent="0.3">
      <c r="A1578" t="s">
        <v>1610</v>
      </c>
      <c r="B1578" s="6">
        <v>45498</v>
      </c>
      <c r="C1578" t="s">
        <v>2256</v>
      </c>
      <c r="D1578" t="s">
        <v>2268</v>
      </c>
      <c r="E1578" t="s">
        <v>8</v>
      </c>
      <c r="F1578" t="s">
        <v>9</v>
      </c>
      <c r="G1578">
        <v>4128</v>
      </c>
      <c r="H1578">
        <v>92.41</v>
      </c>
      <c r="I1578">
        <v>5</v>
      </c>
      <c r="J1578" t="s">
        <v>35</v>
      </c>
      <c r="K1578" s="8" t="s">
        <v>17</v>
      </c>
      <c r="L1578" s="11">
        <f t="shared" si="122"/>
        <v>2.2386143410852714E-2</v>
      </c>
      <c r="M1578" s="16">
        <f t="shared" si="123"/>
        <v>0</v>
      </c>
      <c r="N1578" s="16">
        <f t="shared" si="124"/>
        <v>0</v>
      </c>
      <c r="O1578" s="7" t="str">
        <f t="shared" si="120"/>
        <v>Jul</v>
      </c>
      <c r="P1578" t="str">
        <f t="shared" si="121"/>
        <v>2024</v>
      </c>
    </row>
    <row r="1579" spans="1:16" x14ac:dyDescent="0.3">
      <c r="A1579" t="s">
        <v>1611</v>
      </c>
      <c r="B1579" s="6">
        <v>45181</v>
      </c>
      <c r="C1579" t="s">
        <v>2255</v>
      </c>
      <c r="D1579" t="s">
        <v>2263</v>
      </c>
      <c r="E1579" t="s">
        <v>8</v>
      </c>
      <c r="F1579" t="s">
        <v>31</v>
      </c>
      <c r="G1579">
        <v>25013</v>
      </c>
      <c r="H1579">
        <v>-656.49</v>
      </c>
      <c r="I1579">
        <v>5</v>
      </c>
      <c r="J1579" t="s">
        <v>10</v>
      </c>
      <c r="K1579" s="8" t="s">
        <v>11</v>
      </c>
      <c r="L1579" s="11">
        <f t="shared" si="122"/>
        <v>-2.6245952104905448E-2</v>
      </c>
      <c r="M1579" s="16">
        <f t="shared" si="123"/>
        <v>0</v>
      </c>
      <c r="N1579" s="16">
        <f t="shared" si="124"/>
        <v>1</v>
      </c>
      <c r="O1579" s="7" t="str">
        <f t="shared" si="120"/>
        <v>Sep</v>
      </c>
      <c r="P1579" t="str">
        <f t="shared" si="121"/>
        <v>2023</v>
      </c>
    </row>
    <row r="1580" spans="1:16" x14ac:dyDescent="0.3">
      <c r="A1580" t="s">
        <v>1612</v>
      </c>
      <c r="B1580" s="6">
        <v>45043</v>
      </c>
      <c r="C1580" t="s">
        <v>2258</v>
      </c>
      <c r="D1580" t="s">
        <v>2270</v>
      </c>
      <c r="E1580" t="s">
        <v>25</v>
      </c>
      <c r="F1580" t="s">
        <v>46</v>
      </c>
      <c r="G1580">
        <v>31604</v>
      </c>
      <c r="H1580">
        <v>6022.28</v>
      </c>
      <c r="I1580">
        <v>3</v>
      </c>
      <c r="J1580" t="s">
        <v>35</v>
      </c>
      <c r="K1580" s="8" t="s">
        <v>17</v>
      </c>
      <c r="L1580" s="11">
        <f t="shared" si="122"/>
        <v>0.19055436020756866</v>
      </c>
      <c r="M1580" s="16">
        <f t="shared" si="123"/>
        <v>0</v>
      </c>
      <c r="N1580" s="16">
        <f t="shared" si="124"/>
        <v>0</v>
      </c>
      <c r="O1580" s="7" t="str">
        <f t="shared" si="120"/>
        <v>Apr</v>
      </c>
      <c r="P1580" t="str">
        <f t="shared" si="121"/>
        <v>2023</v>
      </c>
    </row>
    <row r="1581" spans="1:16" x14ac:dyDescent="0.3">
      <c r="A1581" t="s">
        <v>1613</v>
      </c>
      <c r="B1581" s="6">
        <v>44946</v>
      </c>
      <c r="C1581" t="s">
        <v>2255</v>
      </c>
      <c r="D1581" t="s">
        <v>2263</v>
      </c>
      <c r="E1581" t="s">
        <v>8</v>
      </c>
      <c r="F1581" t="s">
        <v>9</v>
      </c>
      <c r="G1581">
        <v>30532</v>
      </c>
      <c r="H1581">
        <v>6124.08</v>
      </c>
      <c r="I1581">
        <v>8</v>
      </c>
      <c r="J1581" t="s">
        <v>10</v>
      </c>
      <c r="K1581" s="8" t="s">
        <v>27</v>
      </c>
      <c r="L1581" s="11">
        <f t="shared" si="122"/>
        <v>0.20057906458797328</v>
      </c>
      <c r="M1581" s="16">
        <f t="shared" si="123"/>
        <v>0</v>
      </c>
      <c r="N1581" s="16">
        <f t="shared" si="124"/>
        <v>0</v>
      </c>
      <c r="O1581" s="7" t="str">
        <f t="shared" si="120"/>
        <v>Jan</v>
      </c>
      <c r="P1581" t="str">
        <f t="shared" si="121"/>
        <v>2023</v>
      </c>
    </row>
    <row r="1582" spans="1:16" x14ac:dyDescent="0.3">
      <c r="A1582" t="s">
        <v>1614</v>
      </c>
      <c r="B1582" s="6">
        <v>45012</v>
      </c>
      <c r="C1582" t="s">
        <v>2259</v>
      </c>
      <c r="D1582" t="s">
        <v>2267</v>
      </c>
      <c r="E1582" t="s">
        <v>14</v>
      </c>
      <c r="F1582" t="s">
        <v>15</v>
      </c>
      <c r="G1582">
        <v>49075</v>
      </c>
      <c r="H1582">
        <v>2611.16</v>
      </c>
      <c r="I1582">
        <v>1</v>
      </c>
      <c r="J1582" t="s">
        <v>35</v>
      </c>
      <c r="K1582" s="8" t="s">
        <v>17</v>
      </c>
      <c r="L1582" s="11">
        <f t="shared" si="122"/>
        <v>5.3207539480387159E-2</v>
      </c>
      <c r="M1582" s="16">
        <f t="shared" si="123"/>
        <v>49075</v>
      </c>
      <c r="N1582" s="16">
        <f t="shared" si="124"/>
        <v>0</v>
      </c>
      <c r="O1582" s="7" t="str">
        <f t="shared" si="120"/>
        <v>Mar</v>
      </c>
      <c r="P1582" t="str">
        <f t="shared" si="121"/>
        <v>2023</v>
      </c>
    </row>
    <row r="1583" spans="1:16" x14ac:dyDescent="0.3">
      <c r="A1583" t="s">
        <v>1615</v>
      </c>
      <c r="B1583" s="6">
        <v>45645</v>
      </c>
      <c r="C1583" t="s">
        <v>2258</v>
      </c>
      <c r="D1583" t="s">
        <v>2271</v>
      </c>
      <c r="E1583" t="s">
        <v>19</v>
      </c>
      <c r="F1583" t="s">
        <v>22</v>
      </c>
      <c r="G1583">
        <v>10958</v>
      </c>
      <c r="H1583">
        <v>1115.1099999999999</v>
      </c>
      <c r="I1583">
        <v>1</v>
      </c>
      <c r="J1583" t="s">
        <v>16</v>
      </c>
      <c r="K1583" s="8" t="s">
        <v>11</v>
      </c>
      <c r="L1583" s="11">
        <f t="shared" si="122"/>
        <v>0.10176218288008759</v>
      </c>
      <c r="M1583" s="16">
        <f t="shared" si="123"/>
        <v>0</v>
      </c>
      <c r="N1583" s="16">
        <f t="shared" si="124"/>
        <v>0</v>
      </c>
      <c r="O1583" s="7" t="str">
        <f t="shared" si="120"/>
        <v>Dec</v>
      </c>
      <c r="P1583" t="str">
        <f t="shared" si="121"/>
        <v>2024</v>
      </c>
    </row>
    <row r="1584" spans="1:16" x14ac:dyDescent="0.3">
      <c r="A1584" t="s">
        <v>1616</v>
      </c>
      <c r="B1584" s="6">
        <v>45432</v>
      </c>
      <c r="C1584" t="s">
        <v>2259</v>
      </c>
      <c r="D1584" t="s">
        <v>2267</v>
      </c>
      <c r="E1584" t="s">
        <v>14</v>
      </c>
      <c r="F1584" t="s">
        <v>51</v>
      </c>
      <c r="G1584">
        <v>26602</v>
      </c>
      <c r="H1584">
        <v>2288.0700000000002</v>
      </c>
      <c r="I1584">
        <v>3</v>
      </c>
      <c r="J1584" t="s">
        <v>10</v>
      </c>
      <c r="K1584" s="8" t="s">
        <v>11</v>
      </c>
      <c r="L1584" s="11">
        <f t="shared" si="122"/>
        <v>8.6011202165250739E-2</v>
      </c>
      <c r="M1584" s="16">
        <f t="shared" si="123"/>
        <v>26602</v>
      </c>
      <c r="N1584" s="16">
        <f t="shared" si="124"/>
        <v>0</v>
      </c>
      <c r="O1584" s="7" t="str">
        <f t="shared" si="120"/>
        <v>May</v>
      </c>
      <c r="P1584" t="str">
        <f t="shared" si="121"/>
        <v>2024</v>
      </c>
    </row>
    <row r="1585" spans="1:16" x14ac:dyDescent="0.3">
      <c r="A1585" t="s">
        <v>1617</v>
      </c>
      <c r="B1585" s="6">
        <v>45041</v>
      </c>
      <c r="C1585" t="s">
        <v>2255</v>
      </c>
      <c r="D1585" t="s">
        <v>2262</v>
      </c>
      <c r="E1585" t="s">
        <v>14</v>
      </c>
      <c r="F1585" t="s">
        <v>38</v>
      </c>
      <c r="G1585">
        <v>45373</v>
      </c>
      <c r="H1585">
        <v>-2894.91</v>
      </c>
      <c r="I1585">
        <v>9</v>
      </c>
      <c r="J1585" t="s">
        <v>35</v>
      </c>
      <c r="K1585" s="8" t="s">
        <v>17</v>
      </c>
      <c r="L1585" s="11">
        <f t="shared" si="122"/>
        <v>-6.3802481652083839E-2</v>
      </c>
      <c r="M1585" s="16">
        <f t="shared" si="123"/>
        <v>45373</v>
      </c>
      <c r="N1585" s="16">
        <f t="shared" si="124"/>
        <v>1</v>
      </c>
      <c r="O1585" s="7" t="str">
        <f t="shared" si="120"/>
        <v>Apr</v>
      </c>
      <c r="P1585" t="str">
        <f t="shared" si="121"/>
        <v>2023</v>
      </c>
    </row>
    <row r="1586" spans="1:16" x14ac:dyDescent="0.3">
      <c r="A1586" t="s">
        <v>1618</v>
      </c>
      <c r="B1586" s="6">
        <v>44951</v>
      </c>
      <c r="C1586" t="s">
        <v>2258</v>
      </c>
      <c r="D1586" t="s">
        <v>2271</v>
      </c>
      <c r="E1586" t="s">
        <v>8</v>
      </c>
      <c r="F1586" t="s">
        <v>31</v>
      </c>
      <c r="G1586">
        <v>48048</v>
      </c>
      <c r="H1586">
        <v>12531.7</v>
      </c>
      <c r="I1586">
        <v>6</v>
      </c>
      <c r="J1586" t="s">
        <v>35</v>
      </c>
      <c r="K1586" s="8" t="s">
        <v>27</v>
      </c>
      <c r="L1586" s="11">
        <f t="shared" si="122"/>
        <v>0.26081626706626709</v>
      </c>
      <c r="M1586" s="16">
        <f t="shared" si="123"/>
        <v>0</v>
      </c>
      <c r="N1586" s="16">
        <f t="shared" si="124"/>
        <v>0</v>
      </c>
      <c r="O1586" s="7" t="str">
        <f t="shared" si="120"/>
        <v>Jan</v>
      </c>
      <c r="P1586" t="str">
        <f t="shared" si="121"/>
        <v>2023</v>
      </c>
    </row>
    <row r="1587" spans="1:16" x14ac:dyDescent="0.3">
      <c r="A1587" t="s">
        <v>1619</v>
      </c>
      <c r="B1587" s="6">
        <v>44985</v>
      </c>
      <c r="C1587" t="s">
        <v>2255</v>
      </c>
      <c r="D1587" t="s">
        <v>2262</v>
      </c>
      <c r="E1587" t="s">
        <v>14</v>
      </c>
      <c r="F1587" t="s">
        <v>15</v>
      </c>
      <c r="G1587">
        <v>5632</v>
      </c>
      <c r="H1587">
        <v>1603.55</v>
      </c>
      <c r="I1587">
        <v>2</v>
      </c>
      <c r="J1587" t="s">
        <v>35</v>
      </c>
      <c r="K1587" s="8" t="s">
        <v>11</v>
      </c>
      <c r="L1587" s="11">
        <f t="shared" si="122"/>
        <v>0.28472123579545455</v>
      </c>
      <c r="M1587" s="16">
        <f t="shared" si="123"/>
        <v>5632</v>
      </c>
      <c r="N1587" s="16">
        <f t="shared" si="124"/>
        <v>0</v>
      </c>
      <c r="O1587" s="7" t="str">
        <f t="shared" si="120"/>
        <v>Feb</v>
      </c>
      <c r="P1587" t="str">
        <f t="shared" si="121"/>
        <v>2023</v>
      </c>
    </row>
    <row r="1588" spans="1:16" x14ac:dyDescent="0.3">
      <c r="A1588" t="s">
        <v>1620</v>
      </c>
      <c r="B1588" s="6">
        <v>45260</v>
      </c>
      <c r="C1588" t="s">
        <v>2255</v>
      </c>
      <c r="D1588" t="s">
        <v>2262</v>
      </c>
      <c r="E1588" t="s">
        <v>25</v>
      </c>
      <c r="F1588" t="s">
        <v>26</v>
      </c>
      <c r="G1588">
        <v>7280</v>
      </c>
      <c r="H1588">
        <v>2106.4699999999998</v>
      </c>
      <c r="I1588">
        <v>2</v>
      </c>
      <c r="J1588" t="s">
        <v>35</v>
      </c>
      <c r="K1588" s="8" t="s">
        <v>17</v>
      </c>
      <c r="L1588" s="11">
        <f t="shared" si="122"/>
        <v>0.28935027472527469</v>
      </c>
      <c r="M1588" s="16">
        <f t="shared" si="123"/>
        <v>0</v>
      </c>
      <c r="N1588" s="16">
        <f t="shared" si="124"/>
        <v>0</v>
      </c>
      <c r="O1588" s="7" t="str">
        <f t="shared" si="120"/>
        <v>Nov</v>
      </c>
      <c r="P1588" t="str">
        <f t="shared" si="121"/>
        <v>2023</v>
      </c>
    </row>
    <row r="1589" spans="1:16" x14ac:dyDescent="0.3">
      <c r="A1589" t="s">
        <v>1621</v>
      </c>
      <c r="B1589" s="6">
        <v>45086</v>
      </c>
      <c r="C1589" t="s">
        <v>2256</v>
      </c>
      <c r="D1589" t="s">
        <v>2269</v>
      </c>
      <c r="E1589" t="s">
        <v>25</v>
      </c>
      <c r="F1589" t="s">
        <v>53</v>
      </c>
      <c r="G1589">
        <v>34097</v>
      </c>
      <c r="H1589">
        <v>909.77</v>
      </c>
      <c r="I1589">
        <v>10</v>
      </c>
      <c r="J1589" t="s">
        <v>16</v>
      </c>
      <c r="K1589" s="8" t="s">
        <v>17</v>
      </c>
      <c r="L1589" s="11">
        <f t="shared" si="122"/>
        <v>2.6681819514913337E-2</v>
      </c>
      <c r="M1589" s="16">
        <f t="shared" si="123"/>
        <v>0</v>
      </c>
      <c r="N1589" s="16">
        <f t="shared" si="124"/>
        <v>0</v>
      </c>
      <c r="O1589" s="7" t="str">
        <f t="shared" si="120"/>
        <v>Jun</v>
      </c>
      <c r="P1589" t="str">
        <f t="shared" si="121"/>
        <v>2023</v>
      </c>
    </row>
    <row r="1590" spans="1:16" x14ac:dyDescent="0.3">
      <c r="A1590" t="s">
        <v>1622</v>
      </c>
      <c r="B1590" s="6">
        <v>45003</v>
      </c>
      <c r="C1590" t="s">
        <v>2256</v>
      </c>
      <c r="D1590" t="s">
        <v>2269</v>
      </c>
      <c r="E1590" t="s">
        <v>14</v>
      </c>
      <c r="F1590" t="s">
        <v>15</v>
      </c>
      <c r="G1590">
        <v>33489</v>
      </c>
      <c r="H1590">
        <v>5767.99</v>
      </c>
      <c r="I1590">
        <v>1</v>
      </c>
      <c r="J1590" t="s">
        <v>10</v>
      </c>
      <c r="K1590" s="8" t="s">
        <v>27</v>
      </c>
      <c r="L1590" s="11">
        <f t="shared" si="122"/>
        <v>0.17223536086476154</v>
      </c>
      <c r="M1590" s="16">
        <f t="shared" si="123"/>
        <v>33489</v>
      </c>
      <c r="N1590" s="16">
        <f t="shared" si="124"/>
        <v>0</v>
      </c>
      <c r="O1590" s="7" t="str">
        <f t="shared" si="120"/>
        <v>Mar</v>
      </c>
      <c r="P1590" t="str">
        <f t="shared" si="121"/>
        <v>2023</v>
      </c>
    </row>
    <row r="1591" spans="1:16" x14ac:dyDescent="0.3">
      <c r="A1591" t="s">
        <v>1623</v>
      </c>
      <c r="B1591" s="6">
        <v>45293</v>
      </c>
      <c r="C1591" t="s">
        <v>2255</v>
      </c>
      <c r="D1591" t="s">
        <v>2262</v>
      </c>
      <c r="E1591" t="s">
        <v>19</v>
      </c>
      <c r="F1591" t="s">
        <v>22</v>
      </c>
      <c r="G1591">
        <v>16727</v>
      </c>
      <c r="H1591">
        <v>-802.89</v>
      </c>
      <c r="I1591">
        <v>4</v>
      </c>
      <c r="J1591" t="s">
        <v>10</v>
      </c>
      <c r="K1591" s="8" t="s">
        <v>36</v>
      </c>
      <c r="L1591" s="11">
        <f t="shared" si="122"/>
        <v>-4.7999641298499429E-2</v>
      </c>
      <c r="M1591" s="16">
        <f t="shared" si="123"/>
        <v>0</v>
      </c>
      <c r="N1591" s="16">
        <f t="shared" si="124"/>
        <v>1</v>
      </c>
      <c r="O1591" s="7" t="str">
        <f t="shared" si="120"/>
        <v>Jan</v>
      </c>
      <c r="P1591" t="str">
        <f t="shared" si="121"/>
        <v>2024</v>
      </c>
    </row>
    <row r="1592" spans="1:16" x14ac:dyDescent="0.3">
      <c r="A1592" t="s">
        <v>1624</v>
      </c>
      <c r="B1592" s="6">
        <v>45521</v>
      </c>
      <c r="C1592" t="s">
        <v>2255</v>
      </c>
      <c r="D1592" t="s">
        <v>2262</v>
      </c>
      <c r="E1592" t="s">
        <v>19</v>
      </c>
      <c r="F1592" t="s">
        <v>22</v>
      </c>
      <c r="G1592">
        <v>49889</v>
      </c>
      <c r="H1592">
        <v>2716.1</v>
      </c>
      <c r="I1592">
        <v>9</v>
      </c>
      <c r="J1592" t="s">
        <v>10</v>
      </c>
      <c r="K1592" s="8" t="s">
        <v>36</v>
      </c>
      <c r="L1592" s="11">
        <f t="shared" si="122"/>
        <v>5.4442863156206778E-2</v>
      </c>
      <c r="M1592" s="16">
        <f t="shared" si="123"/>
        <v>0</v>
      </c>
      <c r="N1592" s="16">
        <f t="shared" si="124"/>
        <v>0</v>
      </c>
      <c r="O1592" s="7" t="str">
        <f t="shared" si="120"/>
        <v>Aug</v>
      </c>
      <c r="P1592" t="str">
        <f t="shared" si="121"/>
        <v>2024</v>
      </c>
    </row>
    <row r="1593" spans="1:16" x14ac:dyDescent="0.3">
      <c r="A1593" t="s">
        <v>1625</v>
      </c>
      <c r="B1593" s="6">
        <v>45250</v>
      </c>
      <c r="C1593" t="s">
        <v>2258</v>
      </c>
      <c r="D1593" t="s">
        <v>2270</v>
      </c>
      <c r="E1593" t="s">
        <v>14</v>
      </c>
      <c r="F1593" t="s">
        <v>15</v>
      </c>
      <c r="G1593">
        <v>46965</v>
      </c>
      <c r="H1593">
        <v>9192.4599999999991</v>
      </c>
      <c r="I1593">
        <v>6</v>
      </c>
      <c r="J1593" t="s">
        <v>10</v>
      </c>
      <c r="K1593" s="8" t="s">
        <v>17</v>
      </c>
      <c r="L1593" s="11">
        <f t="shared" si="122"/>
        <v>0.19573001171084847</v>
      </c>
      <c r="M1593" s="16">
        <f t="shared" si="123"/>
        <v>46965</v>
      </c>
      <c r="N1593" s="16">
        <f t="shared" si="124"/>
        <v>0</v>
      </c>
      <c r="O1593" s="7" t="str">
        <f t="shared" si="120"/>
        <v>Nov</v>
      </c>
      <c r="P1593" t="str">
        <f t="shared" si="121"/>
        <v>2023</v>
      </c>
    </row>
    <row r="1594" spans="1:16" x14ac:dyDescent="0.3">
      <c r="A1594" t="s">
        <v>1626</v>
      </c>
      <c r="B1594" s="6">
        <v>44993</v>
      </c>
      <c r="C1594" t="s">
        <v>2256</v>
      </c>
      <c r="D1594" t="s">
        <v>2269</v>
      </c>
      <c r="E1594" t="s">
        <v>25</v>
      </c>
      <c r="F1594" t="s">
        <v>46</v>
      </c>
      <c r="G1594">
        <v>8143</v>
      </c>
      <c r="H1594">
        <v>1799.1</v>
      </c>
      <c r="I1594">
        <v>10</v>
      </c>
      <c r="J1594" t="s">
        <v>16</v>
      </c>
      <c r="K1594" s="8" t="s">
        <v>27</v>
      </c>
      <c r="L1594" s="11">
        <f t="shared" si="122"/>
        <v>0.22093822915387448</v>
      </c>
      <c r="M1594" s="16">
        <f t="shared" si="123"/>
        <v>0</v>
      </c>
      <c r="N1594" s="16">
        <f t="shared" si="124"/>
        <v>0</v>
      </c>
      <c r="O1594" s="7" t="str">
        <f t="shared" si="120"/>
        <v>Mar</v>
      </c>
      <c r="P1594" t="str">
        <f t="shared" si="121"/>
        <v>2023</v>
      </c>
    </row>
    <row r="1595" spans="1:16" x14ac:dyDescent="0.3">
      <c r="A1595" t="s">
        <v>1627</v>
      </c>
      <c r="B1595" s="6">
        <v>45085</v>
      </c>
      <c r="C1595" t="s">
        <v>2259</v>
      </c>
      <c r="D1595" t="s">
        <v>2266</v>
      </c>
      <c r="E1595" t="s">
        <v>8</v>
      </c>
      <c r="F1595" t="s">
        <v>31</v>
      </c>
      <c r="G1595">
        <v>40884</v>
      </c>
      <c r="H1595">
        <v>-5594.81</v>
      </c>
      <c r="I1595">
        <v>2</v>
      </c>
      <c r="J1595" t="s">
        <v>35</v>
      </c>
      <c r="K1595" s="8" t="s">
        <v>27</v>
      </c>
      <c r="L1595" s="11">
        <f t="shared" si="122"/>
        <v>-0.13684595440759223</v>
      </c>
      <c r="M1595" s="16">
        <f t="shared" si="123"/>
        <v>0</v>
      </c>
      <c r="N1595" s="16">
        <f t="shared" si="124"/>
        <v>1</v>
      </c>
      <c r="O1595" s="7" t="str">
        <f t="shared" si="120"/>
        <v>Jun</v>
      </c>
      <c r="P1595" t="str">
        <f t="shared" si="121"/>
        <v>2023</v>
      </c>
    </row>
    <row r="1596" spans="1:16" x14ac:dyDescent="0.3">
      <c r="A1596" t="s">
        <v>1628</v>
      </c>
      <c r="B1596" s="6">
        <v>45585</v>
      </c>
      <c r="C1596" t="s">
        <v>2257</v>
      </c>
      <c r="D1596" t="s">
        <v>2264</v>
      </c>
      <c r="E1596" t="s">
        <v>19</v>
      </c>
      <c r="F1596" t="s">
        <v>22</v>
      </c>
      <c r="G1596">
        <v>37707</v>
      </c>
      <c r="H1596">
        <v>8985.58</v>
      </c>
      <c r="I1596">
        <v>2</v>
      </c>
      <c r="J1596" t="s">
        <v>10</v>
      </c>
      <c r="K1596" s="8" t="s">
        <v>11</v>
      </c>
      <c r="L1596" s="11">
        <f t="shared" si="122"/>
        <v>0.23830005038852203</v>
      </c>
      <c r="M1596" s="16">
        <f t="shared" si="123"/>
        <v>0</v>
      </c>
      <c r="N1596" s="16">
        <f t="shared" si="124"/>
        <v>0</v>
      </c>
      <c r="O1596" s="7" t="str">
        <f t="shared" si="120"/>
        <v>Oct</v>
      </c>
      <c r="P1596" t="str">
        <f t="shared" si="121"/>
        <v>2024</v>
      </c>
    </row>
    <row r="1597" spans="1:16" x14ac:dyDescent="0.3">
      <c r="A1597" t="s">
        <v>1629</v>
      </c>
      <c r="B1597" s="6">
        <v>45410</v>
      </c>
      <c r="C1597" t="s">
        <v>2258</v>
      </c>
      <c r="D1597" t="s">
        <v>2271</v>
      </c>
      <c r="E1597" t="s">
        <v>19</v>
      </c>
      <c r="F1597" t="s">
        <v>22</v>
      </c>
      <c r="G1597">
        <v>831</v>
      </c>
      <c r="H1597">
        <v>234.76</v>
      </c>
      <c r="I1597">
        <v>3</v>
      </c>
      <c r="J1597" t="s">
        <v>35</v>
      </c>
      <c r="K1597" s="8" t="s">
        <v>11</v>
      </c>
      <c r="L1597" s="11">
        <f t="shared" si="122"/>
        <v>0.28250300842358606</v>
      </c>
      <c r="M1597" s="16">
        <f t="shared" si="123"/>
        <v>0</v>
      </c>
      <c r="N1597" s="16">
        <f t="shared" si="124"/>
        <v>0</v>
      </c>
      <c r="O1597" s="7" t="str">
        <f t="shared" si="120"/>
        <v>Apr</v>
      </c>
      <c r="P1597" t="str">
        <f t="shared" si="121"/>
        <v>2024</v>
      </c>
    </row>
    <row r="1598" spans="1:16" x14ac:dyDescent="0.3">
      <c r="A1598" t="s">
        <v>1630</v>
      </c>
      <c r="B1598" s="6">
        <v>45595</v>
      </c>
      <c r="C1598" t="s">
        <v>2256</v>
      </c>
      <c r="D1598" t="s">
        <v>2269</v>
      </c>
      <c r="E1598" t="s">
        <v>14</v>
      </c>
      <c r="F1598" t="s">
        <v>38</v>
      </c>
      <c r="G1598">
        <v>11260</v>
      </c>
      <c r="H1598">
        <v>-369.52</v>
      </c>
      <c r="I1598">
        <v>2</v>
      </c>
      <c r="J1598" t="s">
        <v>35</v>
      </c>
      <c r="K1598" s="8" t="s">
        <v>17</v>
      </c>
      <c r="L1598" s="11">
        <f t="shared" si="122"/>
        <v>-3.2817051509769095E-2</v>
      </c>
      <c r="M1598" s="16">
        <f t="shared" si="123"/>
        <v>11260</v>
      </c>
      <c r="N1598" s="16">
        <f t="shared" si="124"/>
        <v>1</v>
      </c>
      <c r="O1598" s="7" t="str">
        <f t="shared" si="120"/>
        <v>Oct</v>
      </c>
      <c r="P1598" t="str">
        <f t="shared" si="121"/>
        <v>2024</v>
      </c>
    </row>
    <row r="1599" spans="1:16" x14ac:dyDescent="0.3">
      <c r="A1599" t="s">
        <v>1631</v>
      </c>
      <c r="B1599" s="6">
        <v>45151</v>
      </c>
      <c r="C1599" t="s">
        <v>2257</v>
      </c>
      <c r="D1599" t="s">
        <v>2264</v>
      </c>
      <c r="E1599" t="s">
        <v>25</v>
      </c>
      <c r="F1599" t="s">
        <v>26</v>
      </c>
      <c r="G1599">
        <v>45084</v>
      </c>
      <c r="H1599">
        <v>13892.66</v>
      </c>
      <c r="I1599">
        <v>2</v>
      </c>
      <c r="J1599" t="s">
        <v>16</v>
      </c>
      <c r="K1599" s="8" t="s">
        <v>11</v>
      </c>
      <c r="L1599" s="11">
        <f t="shared" si="122"/>
        <v>0.30815056339277791</v>
      </c>
      <c r="M1599" s="16">
        <f t="shared" si="123"/>
        <v>0</v>
      </c>
      <c r="N1599" s="16">
        <f t="shared" si="124"/>
        <v>0</v>
      </c>
      <c r="O1599" s="7" t="str">
        <f t="shared" si="120"/>
        <v>Aug</v>
      </c>
      <c r="P1599" t="str">
        <f t="shared" si="121"/>
        <v>2023</v>
      </c>
    </row>
    <row r="1600" spans="1:16" x14ac:dyDescent="0.3">
      <c r="A1600" t="s">
        <v>1632</v>
      </c>
      <c r="B1600" s="6">
        <v>45298</v>
      </c>
      <c r="C1600" t="s">
        <v>2257</v>
      </c>
      <c r="D1600" t="s">
        <v>2264</v>
      </c>
      <c r="E1600" t="s">
        <v>8</v>
      </c>
      <c r="F1600" t="s">
        <v>31</v>
      </c>
      <c r="G1600">
        <v>41449</v>
      </c>
      <c r="H1600">
        <v>11734.72</v>
      </c>
      <c r="I1600">
        <v>7</v>
      </c>
      <c r="J1600" t="s">
        <v>16</v>
      </c>
      <c r="K1600" s="8" t="s">
        <v>11</v>
      </c>
      <c r="L1600" s="11">
        <f t="shared" si="122"/>
        <v>0.28311225843808052</v>
      </c>
      <c r="M1600" s="16">
        <f t="shared" si="123"/>
        <v>0</v>
      </c>
      <c r="N1600" s="16">
        <f t="shared" si="124"/>
        <v>0</v>
      </c>
      <c r="O1600" s="7" t="str">
        <f t="shared" si="120"/>
        <v>Jan</v>
      </c>
      <c r="P1600" t="str">
        <f t="shared" si="121"/>
        <v>2024</v>
      </c>
    </row>
    <row r="1601" spans="1:16" x14ac:dyDescent="0.3">
      <c r="A1601" t="s">
        <v>1633</v>
      </c>
      <c r="B1601" s="6">
        <v>45364</v>
      </c>
      <c r="C1601" t="s">
        <v>2257</v>
      </c>
      <c r="D1601" t="s">
        <v>2265</v>
      </c>
      <c r="E1601" t="s">
        <v>19</v>
      </c>
      <c r="F1601" t="s">
        <v>22</v>
      </c>
      <c r="G1601">
        <v>6842</v>
      </c>
      <c r="H1601">
        <v>-1055.79</v>
      </c>
      <c r="I1601">
        <v>8</v>
      </c>
      <c r="J1601" t="s">
        <v>16</v>
      </c>
      <c r="K1601" s="8" t="s">
        <v>17</v>
      </c>
      <c r="L1601" s="11">
        <f t="shared" si="122"/>
        <v>-0.15431014323297282</v>
      </c>
      <c r="M1601" s="16">
        <f t="shared" si="123"/>
        <v>0</v>
      </c>
      <c r="N1601" s="16">
        <f t="shared" si="124"/>
        <v>1</v>
      </c>
      <c r="O1601" s="7" t="str">
        <f t="shared" si="120"/>
        <v>Mar</v>
      </c>
      <c r="P1601" t="str">
        <f t="shared" si="121"/>
        <v>2024</v>
      </c>
    </row>
    <row r="1602" spans="1:16" x14ac:dyDescent="0.3">
      <c r="A1602" t="s">
        <v>1634</v>
      </c>
      <c r="B1602" s="6">
        <v>45294</v>
      </c>
      <c r="C1602" t="s">
        <v>2257</v>
      </c>
      <c r="D1602" t="s">
        <v>2264</v>
      </c>
      <c r="E1602" t="s">
        <v>14</v>
      </c>
      <c r="F1602" t="s">
        <v>15</v>
      </c>
      <c r="G1602">
        <v>4611</v>
      </c>
      <c r="H1602">
        <v>1390.14</v>
      </c>
      <c r="I1602">
        <v>9</v>
      </c>
      <c r="J1602" t="s">
        <v>35</v>
      </c>
      <c r="K1602" s="8" t="s">
        <v>17</v>
      </c>
      <c r="L1602" s="11">
        <f t="shared" si="122"/>
        <v>0.30148340923877687</v>
      </c>
      <c r="M1602" s="16">
        <f t="shared" si="123"/>
        <v>4611</v>
      </c>
      <c r="N1602" s="16">
        <f t="shared" si="124"/>
        <v>0</v>
      </c>
      <c r="O1602" s="7" t="str">
        <f t="shared" ref="O1602:O1665" si="125">TEXT(B1602,"MMM")</f>
        <v>Jan</v>
      </c>
      <c r="P1602" t="str">
        <f t="shared" ref="P1602:P1665" si="126">TEXT(B1602,"YYYY")</f>
        <v>2024</v>
      </c>
    </row>
    <row r="1603" spans="1:16" x14ac:dyDescent="0.3">
      <c r="A1603" t="s">
        <v>1635</v>
      </c>
      <c r="B1603" s="6">
        <v>45018</v>
      </c>
      <c r="C1603" t="s">
        <v>2257</v>
      </c>
      <c r="D1603" t="s">
        <v>2264</v>
      </c>
      <c r="E1603" t="s">
        <v>19</v>
      </c>
      <c r="F1603" t="s">
        <v>22</v>
      </c>
      <c r="G1603">
        <v>24089</v>
      </c>
      <c r="H1603">
        <v>3644.13</v>
      </c>
      <c r="I1603">
        <v>10</v>
      </c>
      <c r="J1603" t="s">
        <v>35</v>
      </c>
      <c r="K1603" s="8" t="s">
        <v>11</v>
      </c>
      <c r="L1603" s="11">
        <f t="shared" ref="L1603:L1666" si="127">H1603/G1603</f>
        <v>0.1512777616339408</v>
      </c>
      <c r="M1603" s="16">
        <f t="shared" ref="M1603:M1666" si="128">IF(E1603="Clothing",G1603,0)</f>
        <v>0</v>
      </c>
      <c r="N1603" s="16">
        <f t="shared" ref="N1603:N1666" si="129">IF(H1603&lt;0,1,0)</f>
        <v>0</v>
      </c>
      <c r="O1603" s="7" t="str">
        <f t="shared" si="125"/>
        <v>Apr</v>
      </c>
      <c r="P1603" t="str">
        <f t="shared" si="126"/>
        <v>2023</v>
      </c>
    </row>
    <row r="1604" spans="1:16" x14ac:dyDescent="0.3">
      <c r="A1604" t="s">
        <v>1636</v>
      </c>
      <c r="B1604" s="6">
        <v>45221</v>
      </c>
      <c r="C1604" t="s">
        <v>2255</v>
      </c>
      <c r="D1604" t="s">
        <v>2262</v>
      </c>
      <c r="E1604" t="s">
        <v>14</v>
      </c>
      <c r="F1604" t="s">
        <v>51</v>
      </c>
      <c r="G1604">
        <v>11095</v>
      </c>
      <c r="H1604">
        <v>3462.9</v>
      </c>
      <c r="I1604">
        <v>2</v>
      </c>
      <c r="J1604" t="s">
        <v>10</v>
      </c>
      <c r="K1604" s="8" t="s">
        <v>17</v>
      </c>
      <c r="L1604" s="11">
        <f t="shared" si="127"/>
        <v>0.31211356466876972</v>
      </c>
      <c r="M1604" s="16">
        <f t="shared" si="128"/>
        <v>11095</v>
      </c>
      <c r="N1604" s="16">
        <f t="shared" si="129"/>
        <v>0</v>
      </c>
      <c r="O1604" s="7" t="str">
        <f t="shared" si="125"/>
        <v>Oct</v>
      </c>
      <c r="P1604" t="str">
        <f t="shared" si="126"/>
        <v>2023</v>
      </c>
    </row>
    <row r="1605" spans="1:16" x14ac:dyDescent="0.3">
      <c r="A1605" t="s">
        <v>1637</v>
      </c>
      <c r="B1605" s="6">
        <v>45222</v>
      </c>
      <c r="C1605" t="s">
        <v>2258</v>
      </c>
      <c r="D1605" t="s">
        <v>2271</v>
      </c>
      <c r="E1605" t="s">
        <v>19</v>
      </c>
      <c r="F1605" t="s">
        <v>22</v>
      </c>
      <c r="G1605">
        <v>44604</v>
      </c>
      <c r="H1605">
        <v>9324.17</v>
      </c>
      <c r="I1605">
        <v>3</v>
      </c>
      <c r="J1605" t="s">
        <v>16</v>
      </c>
      <c r="K1605" s="8" t="s">
        <v>27</v>
      </c>
      <c r="L1605" s="11">
        <f t="shared" si="127"/>
        <v>0.20904335933996951</v>
      </c>
      <c r="M1605" s="16">
        <f t="shared" si="128"/>
        <v>0</v>
      </c>
      <c r="N1605" s="16">
        <f t="shared" si="129"/>
        <v>0</v>
      </c>
      <c r="O1605" s="7" t="str">
        <f t="shared" si="125"/>
        <v>Oct</v>
      </c>
      <c r="P1605" t="str">
        <f t="shared" si="126"/>
        <v>2023</v>
      </c>
    </row>
    <row r="1606" spans="1:16" x14ac:dyDescent="0.3">
      <c r="A1606" t="s">
        <v>1638</v>
      </c>
      <c r="B1606" s="6">
        <v>45278</v>
      </c>
      <c r="C1606" t="s">
        <v>2256</v>
      </c>
      <c r="D1606" t="s">
        <v>2268</v>
      </c>
      <c r="E1606" t="s">
        <v>25</v>
      </c>
      <c r="F1606" t="s">
        <v>26</v>
      </c>
      <c r="G1606">
        <v>15796</v>
      </c>
      <c r="H1606">
        <v>-1843.46</v>
      </c>
      <c r="I1606">
        <v>7</v>
      </c>
      <c r="J1606" t="s">
        <v>35</v>
      </c>
      <c r="K1606" s="8" t="s">
        <v>17</v>
      </c>
      <c r="L1606" s="11">
        <f t="shared" si="127"/>
        <v>-0.1167042289187136</v>
      </c>
      <c r="M1606" s="16">
        <f t="shared" si="128"/>
        <v>0</v>
      </c>
      <c r="N1606" s="16">
        <f t="shared" si="129"/>
        <v>1</v>
      </c>
      <c r="O1606" s="7" t="str">
        <f t="shared" si="125"/>
        <v>Dec</v>
      </c>
      <c r="P1606" t="str">
        <f t="shared" si="126"/>
        <v>2023</v>
      </c>
    </row>
    <row r="1607" spans="1:16" x14ac:dyDescent="0.3">
      <c r="A1607" t="s">
        <v>1639</v>
      </c>
      <c r="B1607" s="6">
        <v>45090</v>
      </c>
      <c r="C1607" t="s">
        <v>2257</v>
      </c>
      <c r="D1607" t="s">
        <v>2264</v>
      </c>
      <c r="E1607" t="s">
        <v>8</v>
      </c>
      <c r="F1607" t="s">
        <v>29</v>
      </c>
      <c r="G1607">
        <v>20658</v>
      </c>
      <c r="H1607">
        <v>4342.32</v>
      </c>
      <c r="I1607">
        <v>2</v>
      </c>
      <c r="J1607" t="s">
        <v>16</v>
      </c>
      <c r="K1607" s="8" t="s">
        <v>36</v>
      </c>
      <c r="L1607" s="11">
        <f t="shared" si="127"/>
        <v>0.21020040662213185</v>
      </c>
      <c r="M1607" s="16">
        <f t="shared" si="128"/>
        <v>0</v>
      </c>
      <c r="N1607" s="16">
        <f t="shared" si="129"/>
        <v>0</v>
      </c>
      <c r="O1607" s="7" t="str">
        <f t="shared" si="125"/>
        <v>Jun</v>
      </c>
      <c r="P1607" t="str">
        <f t="shared" si="126"/>
        <v>2023</v>
      </c>
    </row>
    <row r="1608" spans="1:16" x14ac:dyDescent="0.3">
      <c r="A1608" t="s">
        <v>1640</v>
      </c>
      <c r="B1608" s="6">
        <v>45397</v>
      </c>
      <c r="C1608" t="s">
        <v>2255</v>
      </c>
      <c r="D1608" t="s">
        <v>2263</v>
      </c>
      <c r="E1608" t="s">
        <v>8</v>
      </c>
      <c r="F1608" t="s">
        <v>31</v>
      </c>
      <c r="G1608">
        <v>21053</v>
      </c>
      <c r="H1608">
        <v>883.86</v>
      </c>
      <c r="I1608">
        <v>7</v>
      </c>
      <c r="J1608" t="s">
        <v>16</v>
      </c>
      <c r="K1608" s="8" t="s">
        <v>27</v>
      </c>
      <c r="L1608" s="11">
        <f t="shared" si="127"/>
        <v>4.1982615304232175E-2</v>
      </c>
      <c r="M1608" s="16">
        <f t="shared" si="128"/>
        <v>0</v>
      </c>
      <c r="N1608" s="16">
        <f t="shared" si="129"/>
        <v>0</v>
      </c>
      <c r="O1608" s="7" t="str">
        <f t="shared" si="125"/>
        <v>Apr</v>
      </c>
      <c r="P1608" t="str">
        <f t="shared" si="126"/>
        <v>2024</v>
      </c>
    </row>
    <row r="1609" spans="1:16" x14ac:dyDescent="0.3">
      <c r="A1609" t="s">
        <v>1641</v>
      </c>
      <c r="B1609" s="6">
        <v>45586</v>
      </c>
      <c r="C1609" t="s">
        <v>2257</v>
      </c>
      <c r="D1609" t="s">
        <v>2264</v>
      </c>
      <c r="E1609" t="s">
        <v>25</v>
      </c>
      <c r="F1609" t="s">
        <v>53</v>
      </c>
      <c r="G1609">
        <v>26143</v>
      </c>
      <c r="H1609">
        <v>9145.2099999999991</v>
      </c>
      <c r="I1609">
        <v>7</v>
      </c>
      <c r="J1609" t="s">
        <v>35</v>
      </c>
      <c r="K1609" s="8" t="s">
        <v>17</v>
      </c>
      <c r="L1609" s="11">
        <f t="shared" si="127"/>
        <v>0.34981486439964804</v>
      </c>
      <c r="M1609" s="16">
        <f t="shared" si="128"/>
        <v>0</v>
      </c>
      <c r="N1609" s="16">
        <f t="shared" si="129"/>
        <v>0</v>
      </c>
      <c r="O1609" s="7" t="str">
        <f t="shared" si="125"/>
        <v>Oct</v>
      </c>
      <c r="P1609" t="str">
        <f t="shared" si="126"/>
        <v>2024</v>
      </c>
    </row>
    <row r="1610" spans="1:16" x14ac:dyDescent="0.3">
      <c r="A1610" t="s">
        <v>1642</v>
      </c>
      <c r="B1610" s="6">
        <v>45291</v>
      </c>
      <c r="C1610" t="s">
        <v>2255</v>
      </c>
      <c r="D1610" t="s">
        <v>2263</v>
      </c>
      <c r="E1610" t="s">
        <v>14</v>
      </c>
      <c r="F1610" t="s">
        <v>51</v>
      </c>
      <c r="G1610">
        <v>35875</v>
      </c>
      <c r="H1610">
        <v>-5817.25</v>
      </c>
      <c r="I1610">
        <v>7</v>
      </c>
      <c r="J1610" t="s">
        <v>10</v>
      </c>
      <c r="K1610" s="8" t="s">
        <v>11</v>
      </c>
      <c r="L1610" s="11">
        <f t="shared" si="127"/>
        <v>-0.16215331010452963</v>
      </c>
      <c r="M1610" s="16">
        <f t="shared" si="128"/>
        <v>35875</v>
      </c>
      <c r="N1610" s="16">
        <f t="shared" si="129"/>
        <v>1</v>
      </c>
      <c r="O1610" s="7" t="str">
        <f t="shared" si="125"/>
        <v>Dec</v>
      </c>
      <c r="P1610" t="str">
        <f t="shared" si="126"/>
        <v>2023</v>
      </c>
    </row>
    <row r="1611" spans="1:16" x14ac:dyDescent="0.3">
      <c r="A1611" t="s">
        <v>1643</v>
      </c>
      <c r="B1611" s="6">
        <v>45564</v>
      </c>
      <c r="C1611" t="s">
        <v>2255</v>
      </c>
      <c r="D1611" t="s">
        <v>2263</v>
      </c>
      <c r="E1611" t="s">
        <v>25</v>
      </c>
      <c r="F1611" t="s">
        <v>46</v>
      </c>
      <c r="G1611">
        <v>14936</v>
      </c>
      <c r="H1611">
        <v>272.47000000000003</v>
      </c>
      <c r="I1611">
        <v>9</v>
      </c>
      <c r="J1611" t="s">
        <v>16</v>
      </c>
      <c r="K1611" s="8" t="s">
        <v>11</v>
      </c>
      <c r="L1611" s="11">
        <f t="shared" si="127"/>
        <v>1.8242501339046601E-2</v>
      </c>
      <c r="M1611" s="16">
        <f t="shared" si="128"/>
        <v>0</v>
      </c>
      <c r="N1611" s="16">
        <f t="shared" si="129"/>
        <v>0</v>
      </c>
      <c r="O1611" s="7" t="str">
        <f t="shared" si="125"/>
        <v>Sep</v>
      </c>
      <c r="P1611" t="str">
        <f t="shared" si="126"/>
        <v>2024</v>
      </c>
    </row>
    <row r="1612" spans="1:16" x14ac:dyDescent="0.3">
      <c r="A1612" t="s">
        <v>1644</v>
      </c>
      <c r="B1612" s="6">
        <v>44952</v>
      </c>
      <c r="C1612" t="s">
        <v>2258</v>
      </c>
      <c r="D1612" t="s">
        <v>2270</v>
      </c>
      <c r="E1612" t="s">
        <v>14</v>
      </c>
      <c r="F1612" t="s">
        <v>51</v>
      </c>
      <c r="G1612">
        <v>36749</v>
      </c>
      <c r="H1612">
        <v>-160.02000000000001</v>
      </c>
      <c r="I1612">
        <v>10</v>
      </c>
      <c r="J1612" t="s">
        <v>10</v>
      </c>
      <c r="K1612" s="8" t="s">
        <v>11</v>
      </c>
      <c r="L1612" s="11">
        <f t="shared" si="127"/>
        <v>-4.3544042014748707E-3</v>
      </c>
      <c r="M1612" s="16">
        <f t="shared" si="128"/>
        <v>36749</v>
      </c>
      <c r="N1612" s="16">
        <f t="shared" si="129"/>
        <v>1</v>
      </c>
      <c r="O1612" s="7" t="str">
        <f t="shared" si="125"/>
        <v>Jan</v>
      </c>
      <c r="P1612" t="str">
        <f t="shared" si="126"/>
        <v>2023</v>
      </c>
    </row>
    <row r="1613" spans="1:16" x14ac:dyDescent="0.3">
      <c r="A1613" t="s">
        <v>1645</v>
      </c>
      <c r="B1613" s="6">
        <v>45276</v>
      </c>
      <c r="C1613" t="s">
        <v>2255</v>
      </c>
      <c r="D1613" t="s">
        <v>2263</v>
      </c>
      <c r="E1613" t="s">
        <v>14</v>
      </c>
      <c r="F1613" t="s">
        <v>51</v>
      </c>
      <c r="G1613">
        <v>31450</v>
      </c>
      <c r="H1613">
        <v>10436.76</v>
      </c>
      <c r="I1613">
        <v>2</v>
      </c>
      <c r="J1613" t="s">
        <v>16</v>
      </c>
      <c r="K1613" s="8" t="s">
        <v>17</v>
      </c>
      <c r="L1613" s="11">
        <f t="shared" si="127"/>
        <v>0.33185246422893483</v>
      </c>
      <c r="M1613" s="16">
        <f t="shared" si="128"/>
        <v>31450</v>
      </c>
      <c r="N1613" s="16">
        <f t="shared" si="129"/>
        <v>0</v>
      </c>
      <c r="O1613" s="7" t="str">
        <f t="shared" si="125"/>
        <v>Dec</v>
      </c>
      <c r="P1613" t="str">
        <f t="shared" si="126"/>
        <v>2023</v>
      </c>
    </row>
    <row r="1614" spans="1:16" x14ac:dyDescent="0.3">
      <c r="A1614" t="s">
        <v>1646</v>
      </c>
      <c r="B1614" s="6">
        <v>45305</v>
      </c>
      <c r="C1614" t="s">
        <v>2259</v>
      </c>
      <c r="D1614" t="s">
        <v>2267</v>
      </c>
      <c r="E1614" t="s">
        <v>8</v>
      </c>
      <c r="F1614" t="s">
        <v>9</v>
      </c>
      <c r="G1614">
        <v>39800</v>
      </c>
      <c r="H1614">
        <v>1853.59</v>
      </c>
      <c r="I1614">
        <v>4</v>
      </c>
      <c r="J1614" t="s">
        <v>10</v>
      </c>
      <c r="K1614" s="8" t="s">
        <v>27</v>
      </c>
      <c r="L1614" s="11">
        <f t="shared" si="127"/>
        <v>4.6572613065326632E-2</v>
      </c>
      <c r="M1614" s="16">
        <f t="shared" si="128"/>
        <v>0</v>
      </c>
      <c r="N1614" s="16">
        <f t="shared" si="129"/>
        <v>0</v>
      </c>
      <c r="O1614" s="7" t="str">
        <f t="shared" si="125"/>
        <v>Jan</v>
      </c>
      <c r="P1614" t="str">
        <f t="shared" si="126"/>
        <v>2024</v>
      </c>
    </row>
    <row r="1615" spans="1:16" x14ac:dyDescent="0.3">
      <c r="A1615" t="s">
        <v>1647</v>
      </c>
      <c r="B1615" s="6">
        <v>45174</v>
      </c>
      <c r="C1615" t="s">
        <v>2257</v>
      </c>
      <c r="D1615" t="s">
        <v>2265</v>
      </c>
      <c r="E1615" t="s">
        <v>8</v>
      </c>
      <c r="F1615" t="s">
        <v>29</v>
      </c>
      <c r="G1615">
        <v>9822</v>
      </c>
      <c r="H1615">
        <v>1463.41</v>
      </c>
      <c r="I1615">
        <v>4</v>
      </c>
      <c r="J1615" t="s">
        <v>10</v>
      </c>
      <c r="K1615" s="8" t="s">
        <v>36</v>
      </c>
      <c r="L1615" s="11">
        <f t="shared" si="127"/>
        <v>0.14899307676644269</v>
      </c>
      <c r="M1615" s="16">
        <f t="shared" si="128"/>
        <v>0</v>
      </c>
      <c r="N1615" s="16">
        <f t="shared" si="129"/>
        <v>0</v>
      </c>
      <c r="O1615" s="7" t="str">
        <f t="shared" si="125"/>
        <v>Sep</v>
      </c>
      <c r="P1615" t="str">
        <f t="shared" si="126"/>
        <v>2023</v>
      </c>
    </row>
    <row r="1616" spans="1:16" x14ac:dyDescent="0.3">
      <c r="A1616" t="s">
        <v>1648</v>
      </c>
      <c r="B1616" s="6">
        <v>45173</v>
      </c>
      <c r="C1616" t="s">
        <v>2258</v>
      </c>
      <c r="D1616" t="s">
        <v>2271</v>
      </c>
      <c r="E1616" t="s">
        <v>14</v>
      </c>
      <c r="F1616" t="s">
        <v>15</v>
      </c>
      <c r="G1616">
        <v>28520</v>
      </c>
      <c r="H1616">
        <v>6323.14</v>
      </c>
      <c r="I1616">
        <v>9</v>
      </c>
      <c r="J1616" t="s">
        <v>35</v>
      </c>
      <c r="K1616" s="8" t="s">
        <v>27</v>
      </c>
      <c r="L1616" s="11">
        <f t="shared" si="127"/>
        <v>0.22170897615708277</v>
      </c>
      <c r="M1616" s="16">
        <f t="shared" si="128"/>
        <v>28520</v>
      </c>
      <c r="N1616" s="16">
        <f t="shared" si="129"/>
        <v>0</v>
      </c>
      <c r="O1616" s="7" t="str">
        <f t="shared" si="125"/>
        <v>Sep</v>
      </c>
      <c r="P1616" t="str">
        <f t="shared" si="126"/>
        <v>2023</v>
      </c>
    </row>
    <row r="1617" spans="1:16" x14ac:dyDescent="0.3">
      <c r="A1617" t="s">
        <v>1649</v>
      </c>
      <c r="B1617" s="6">
        <v>45254</v>
      </c>
      <c r="C1617" t="s">
        <v>2256</v>
      </c>
      <c r="D1617" t="s">
        <v>2269</v>
      </c>
      <c r="E1617" t="s">
        <v>19</v>
      </c>
      <c r="F1617" t="s">
        <v>22</v>
      </c>
      <c r="G1617">
        <v>15491</v>
      </c>
      <c r="H1617">
        <v>1587.65</v>
      </c>
      <c r="I1617">
        <v>4</v>
      </c>
      <c r="J1617" t="s">
        <v>16</v>
      </c>
      <c r="K1617" s="8" t="s">
        <v>17</v>
      </c>
      <c r="L1617" s="11">
        <f t="shared" si="127"/>
        <v>0.10248854173391002</v>
      </c>
      <c r="M1617" s="16">
        <f t="shared" si="128"/>
        <v>0</v>
      </c>
      <c r="N1617" s="16">
        <f t="shared" si="129"/>
        <v>0</v>
      </c>
      <c r="O1617" s="7" t="str">
        <f t="shared" si="125"/>
        <v>Nov</v>
      </c>
      <c r="P1617" t="str">
        <f t="shared" si="126"/>
        <v>2023</v>
      </c>
    </row>
    <row r="1618" spans="1:16" x14ac:dyDescent="0.3">
      <c r="A1618" t="s">
        <v>1650</v>
      </c>
      <c r="B1618" s="6">
        <v>45280</v>
      </c>
      <c r="C1618" t="s">
        <v>2255</v>
      </c>
      <c r="D1618" t="s">
        <v>2263</v>
      </c>
      <c r="E1618" t="s">
        <v>25</v>
      </c>
      <c r="F1618" t="s">
        <v>26</v>
      </c>
      <c r="G1618">
        <v>16960</v>
      </c>
      <c r="H1618">
        <v>-3176.3</v>
      </c>
      <c r="I1618">
        <v>2</v>
      </c>
      <c r="J1618" t="s">
        <v>16</v>
      </c>
      <c r="K1618" s="8" t="s">
        <v>17</v>
      </c>
      <c r="L1618" s="11">
        <f t="shared" si="127"/>
        <v>-0.18728183962264153</v>
      </c>
      <c r="M1618" s="16">
        <f t="shared" si="128"/>
        <v>0</v>
      </c>
      <c r="N1618" s="16">
        <f t="shared" si="129"/>
        <v>1</v>
      </c>
      <c r="O1618" s="7" t="str">
        <f t="shared" si="125"/>
        <v>Dec</v>
      </c>
      <c r="P1618" t="str">
        <f t="shared" si="126"/>
        <v>2023</v>
      </c>
    </row>
    <row r="1619" spans="1:16" x14ac:dyDescent="0.3">
      <c r="A1619" t="s">
        <v>1651</v>
      </c>
      <c r="B1619" s="6">
        <v>45438</v>
      </c>
      <c r="C1619" t="s">
        <v>2259</v>
      </c>
      <c r="D1619" t="s">
        <v>2266</v>
      </c>
      <c r="E1619" t="s">
        <v>25</v>
      </c>
      <c r="F1619" t="s">
        <v>46</v>
      </c>
      <c r="G1619">
        <v>19132</v>
      </c>
      <c r="H1619">
        <v>5474.37</v>
      </c>
      <c r="I1619">
        <v>4</v>
      </c>
      <c r="J1619" t="s">
        <v>35</v>
      </c>
      <c r="K1619" s="8" t="s">
        <v>36</v>
      </c>
      <c r="L1619" s="11">
        <f t="shared" si="127"/>
        <v>0.28613683880409785</v>
      </c>
      <c r="M1619" s="16">
        <f t="shared" si="128"/>
        <v>0</v>
      </c>
      <c r="N1619" s="16">
        <f t="shared" si="129"/>
        <v>0</v>
      </c>
      <c r="O1619" s="7" t="str">
        <f t="shared" si="125"/>
        <v>May</v>
      </c>
      <c r="P1619" t="str">
        <f t="shared" si="126"/>
        <v>2024</v>
      </c>
    </row>
    <row r="1620" spans="1:16" x14ac:dyDescent="0.3">
      <c r="A1620" t="s">
        <v>1652</v>
      </c>
      <c r="B1620" s="6">
        <v>45321</v>
      </c>
      <c r="C1620" t="s">
        <v>2256</v>
      </c>
      <c r="D1620" t="s">
        <v>2268</v>
      </c>
      <c r="E1620" t="s">
        <v>25</v>
      </c>
      <c r="F1620" t="s">
        <v>26</v>
      </c>
      <c r="G1620">
        <v>41069</v>
      </c>
      <c r="H1620">
        <v>-5210.93</v>
      </c>
      <c r="I1620">
        <v>3</v>
      </c>
      <c r="J1620" t="s">
        <v>35</v>
      </c>
      <c r="K1620" s="8" t="s">
        <v>27</v>
      </c>
      <c r="L1620" s="11">
        <f t="shared" si="127"/>
        <v>-0.12688231999805208</v>
      </c>
      <c r="M1620" s="16">
        <f t="shared" si="128"/>
        <v>0</v>
      </c>
      <c r="N1620" s="16">
        <f t="shared" si="129"/>
        <v>1</v>
      </c>
      <c r="O1620" s="7" t="str">
        <f t="shared" si="125"/>
        <v>Jan</v>
      </c>
      <c r="P1620" t="str">
        <f t="shared" si="126"/>
        <v>2024</v>
      </c>
    </row>
    <row r="1621" spans="1:16" x14ac:dyDescent="0.3">
      <c r="A1621" t="s">
        <v>1653</v>
      </c>
      <c r="B1621" s="6">
        <v>45126</v>
      </c>
      <c r="C1621" t="s">
        <v>2257</v>
      </c>
      <c r="D1621" t="s">
        <v>2265</v>
      </c>
      <c r="E1621" t="s">
        <v>14</v>
      </c>
      <c r="F1621" t="s">
        <v>51</v>
      </c>
      <c r="G1621">
        <v>24148</v>
      </c>
      <c r="H1621">
        <v>-1307.23</v>
      </c>
      <c r="I1621">
        <v>6</v>
      </c>
      <c r="J1621" t="s">
        <v>16</v>
      </c>
      <c r="K1621" s="8" t="s">
        <v>27</v>
      </c>
      <c r="L1621" s="11">
        <f t="shared" si="127"/>
        <v>-5.4134089779691898E-2</v>
      </c>
      <c r="M1621" s="16">
        <f t="shared" si="128"/>
        <v>24148</v>
      </c>
      <c r="N1621" s="16">
        <f t="shared" si="129"/>
        <v>1</v>
      </c>
      <c r="O1621" s="7" t="str">
        <f t="shared" si="125"/>
        <v>Jul</v>
      </c>
      <c r="P1621" t="str">
        <f t="shared" si="126"/>
        <v>2023</v>
      </c>
    </row>
    <row r="1622" spans="1:16" x14ac:dyDescent="0.3">
      <c r="A1622" t="s">
        <v>1654</v>
      </c>
      <c r="B1622" s="6">
        <v>45560</v>
      </c>
      <c r="C1622" t="s">
        <v>2259</v>
      </c>
      <c r="D1622" t="s">
        <v>2266</v>
      </c>
      <c r="E1622" t="s">
        <v>14</v>
      </c>
      <c r="F1622" t="s">
        <v>51</v>
      </c>
      <c r="G1622">
        <v>30816</v>
      </c>
      <c r="H1622">
        <v>3964.88</v>
      </c>
      <c r="I1622">
        <v>7</v>
      </c>
      <c r="J1622" t="s">
        <v>10</v>
      </c>
      <c r="K1622" s="8" t="s">
        <v>36</v>
      </c>
      <c r="L1622" s="11">
        <f t="shared" si="127"/>
        <v>0.12866303219106959</v>
      </c>
      <c r="M1622" s="16">
        <f t="shared" si="128"/>
        <v>30816</v>
      </c>
      <c r="N1622" s="16">
        <f t="shared" si="129"/>
        <v>0</v>
      </c>
      <c r="O1622" s="7" t="str">
        <f t="shared" si="125"/>
        <v>Sep</v>
      </c>
      <c r="P1622" t="str">
        <f t="shared" si="126"/>
        <v>2024</v>
      </c>
    </row>
    <row r="1623" spans="1:16" x14ac:dyDescent="0.3">
      <c r="A1623" t="s">
        <v>1655</v>
      </c>
      <c r="B1623" s="6">
        <v>45089</v>
      </c>
      <c r="C1623" t="s">
        <v>2256</v>
      </c>
      <c r="D1623" t="s">
        <v>2269</v>
      </c>
      <c r="E1623" t="s">
        <v>8</v>
      </c>
      <c r="F1623" t="s">
        <v>31</v>
      </c>
      <c r="G1623">
        <v>12176</v>
      </c>
      <c r="H1623">
        <v>-1148.7</v>
      </c>
      <c r="I1623">
        <v>10</v>
      </c>
      <c r="J1623" t="s">
        <v>35</v>
      </c>
      <c r="K1623" s="8" t="s">
        <v>17</v>
      </c>
      <c r="L1623" s="11">
        <f t="shared" si="127"/>
        <v>-9.4341327201051248E-2</v>
      </c>
      <c r="M1623" s="16">
        <f t="shared" si="128"/>
        <v>0</v>
      </c>
      <c r="N1623" s="16">
        <f t="shared" si="129"/>
        <v>1</v>
      </c>
      <c r="O1623" s="7" t="str">
        <f t="shared" si="125"/>
        <v>Jun</v>
      </c>
      <c r="P1623" t="str">
        <f t="shared" si="126"/>
        <v>2023</v>
      </c>
    </row>
    <row r="1624" spans="1:16" x14ac:dyDescent="0.3">
      <c r="A1624" t="s">
        <v>1656</v>
      </c>
      <c r="B1624" s="6">
        <v>45477</v>
      </c>
      <c r="C1624" t="s">
        <v>2256</v>
      </c>
      <c r="D1624" t="s">
        <v>2269</v>
      </c>
      <c r="E1624" t="s">
        <v>14</v>
      </c>
      <c r="F1624" t="s">
        <v>38</v>
      </c>
      <c r="G1624">
        <v>25973</v>
      </c>
      <c r="H1624">
        <v>-3090.72</v>
      </c>
      <c r="I1624">
        <v>9</v>
      </c>
      <c r="J1624" t="s">
        <v>10</v>
      </c>
      <c r="K1624" s="8" t="s">
        <v>11</v>
      </c>
      <c r="L1624" s="11">
        <f t="shared" si="127"/>
        <v>-0.11899742039810572</v>
      </c>
      <c r="M1624" s="16">
        <f t="shared" si="128"/>
        <v>25973</v>
      </c>
      <c r="N1624" s="16">
        <f t="shared" si="129"/>
        <v>1</v>
      </c>
      <c r="O1624" s="7" t="str">
        <f t="shared" si="125"/>
        <v>Jul</v>
      </c>
      <c r="P1624" t="str">
        <f t="shared" si="126"/>
        <v>2024</v>
      </c>
    </row>
    <row r="1625" spans="1:16" x14ac:dyDescent="0.3">
      <c r="A1625" t="s">
        <v>1657</v>
      </c>
      <c r="B1625" s="6">
        <v>44966</v>
      </c>
      <c r="C1625" t="s">
        <v>2256</v>
      </c>
      <c r="D1625" t="s">
        <v>2269</v>
      </c>
      <c r="E1625" t="s">
        <v>19</v>
      </c>
      <c r="F1625" t="s">
        <v>34</v>
      </c>
      <c r="G1625">
        <v>14028</v>
      </c>
      <c r="H1625">
        <v>-1966.81</v>
      </c>
      <c r="I1625">
        <v>1</v>
      </c>
      <c r="J1625" t="s">
        <v>16</v>
      </c>
      <c r="K1625" s="8" t="s">
        <v>11</v>
      </c>
      <c r="L1625" s="11">
        <f t="shared" si="127"/>
        <v>-0.14020601653835185</v>
      </c>
      <c r="M1625" s="16">
        <f t="shared" si="128"/>
        <v>0</v>
      </c>
      <c r="N1625" s="16">
        <f t="shared" si="129"/>
        <v>1</v>
      </c>
      <c r="O1625" s="7" t="str">
        <f t="shared" si="125"/>
        <v>Feb</v>
      </c>
      <c r="P1625" t="str">
        <f t="shared" si="126"/>
        <v>2023</v>
      </c>
    </row>
    <row r="1626" spans="1:16" x14ac:dyDescent="0.3">
      <c r="A1626" t="s">
        <v>1658</v>
      </c>
      <c r="B1626" s="6">
        <v>45084</v>
      </c>
      <c r="C1626" t="s">
        <v>2257</v>
      </c>
      <c r="D1626" t="s">
        <v>2264</v>
      </c>
      <c r="E1626" t="s">
        <v>8</v>
      </c>
      <c r="F1626" t="s">
        <v>29</v>
      </c>
      <c r="G1626">
        <v>20615</v>
      </c>
      <c r="H1626">
        <v>4244.59</v>
      </c>
      <c r="I1626">
        <v>7</v>
      </c>
      <c r="J1626" t="s">
        <v>16</v>
      </c>
      <c r="K1626" s="8" t="s">
        <v>36</v>
      </c>
      <c r="L1626" s="11">
        <f t="shared" si="127"/>
        <v>0.2058981324278438</v>
      </c>
      <c r="M1626" s="16">
        <f t="shared" si="128"/>
        <v>0</v>
      </c>
      <c r="N1626" s="16">
        <f t="shared" si="129"/>
        <v>0</v>
      </c>
      <c r="O1626" s="7" t="str">
        <f t="shared" si="125"/>
        <v>Jun</v>
      </c>
      <c r="P1626" t="str">
        <f t="shared" si="126"/>
        <v>2023</v>
      </c>
    </row>
    <row r="1627" spans="1:16" x14ac:dyDescent="0.3">
      <c r="A1627" t="s">
        <v>1659</v>
      </c>
      <c r="B1627" s="6">
        <v>45449</v>
      </c>
      <c r="C1627" t="s">
        <v>2258</v>
      </c>
      <c r="D1627" t="s">
        <v>2271</v>
      </c>
      <c r="E1627" t="s">
        <v>14</v>
      </c>
      <c r="F1627" t="s">
        <v>51</v>
      </c>
      <c r="G1627">
        <v>39767</v>
      </c>
      <c r="H1627">
        <v>9541.56</v>
      </c>
      <c r="I1627">
        <v>3</v>
      </c>
      <c r="J1627" t="s">
        <v>35</v>
      </c>
      <c r="K1627" s="8" t="s">
        <v>17</v>
      </c>
      <c r="L1627" s="11">
        <f t="shared" si="127"/>
        <v>0.23993663087484596</v>
      </c>
      <c r="M1627" s="16">
        <f t="shared" si="128"/>
        <v>39767</v>
      </c>
      <c r="N1627" s="16">
        <f t="shared" si="129"/>
        <v>0</v>
      </c>
      <c r="O1627" s="7" t="str">
        <f t="shared" si="125"/>
        <v>Jun</v>
      </c>
      <c r="P1627" t="str">
        <f t="shared" si="126"/>
        <v>2024</v>
      </c>
    </row>
    <row r="1628" spans="1:16" x14ac:dyDescent="0.3">
      <c r="A1628" t="s">
        <v>1660</v>
      </c>
      <c r="B1628" s="6">
        <v>45449</v>
      </c>
      <c r="C1628" t="s">
        <v>2256</v>
      </c>
      <c r="D1628" t="s">
        <v>2269</v>
      </c>
      <c r="E1628" t="s">
        <v>8</v>
      </c>
      <c r="F1628" t="s">
        <v>31</v>
      </c>
      <c r="G1628">
        <v>36366</v>
      </c>
      <c r="H1628">
        <v>1169.5</v>
      </c>
      <c r="I1628">
        <v>9</v>
      </c>
      <c r="J1628" t="s">
        <v>16</v>
      </c>
      <c r="K1628" s="8" t="s">
        <v>17</v>
      </c>
      <c r="L1628" s="11">
        <f t="shared" si="127"/>
        <v>3.2159159654622446E-2</v>
      </c>
      <c r="M1628" s="16">
        <f t="shared" si="128"/>
        <v>0</v>
      </c>
      <c r="N1628" s="16">
        <f t="shared" si="129"/>
        <v>0</v>
      </c>
      <c r="O1628" s="7" t="str">
        <f t="shared" si="125"/>
        <v>Jun</v>
      </c>
      <c r="P1628" t="str">
        <f t="shared" si="126"/>
        <v>2024</v>
      </c>
    </row>
    <row r="1629" spans="1:16" x14ac:dyDescent="0.3">
      <c r="A1629" t="s">
        <v>1661</v>
      </c>
      <c r="B1629" s="6">
        <v>45238</v>
      </c>
      <c r="C1629" t="s">
        <v>2258</v>
      </c>
      <c r="D1629" t="s">
        <v>2271</v>
      </c>
      <c r="E1629" t="s">
        <v>8</v>
      </c>
      <c r="F1629" t="s">
        <v>29</v>
      </c>
      <c r="G1629">
        <v>4988</v>
      </c>
      <c r="H1629">
        <v>1252.4000000000001</v>
      </c>
      <c r="I1629">
        <v>10</v>
      </c>
      <c r="J1629" t="s">
        <v>16</v>
      </c>
      <c r="K1629" s="8" t="s">
        <v>36</v>
      </c>
      <c r="L1629" s="11">
        <f t="shared" si="127"/>
        <v>0.25108259823576584</v>
      </c>
      <c r="M1629" s="16">
        <f t="shared" si="128"/>
        <v>0</v>
      </c>
      <c r="N1629" s="16">
        <f t="shared" si="129"/>
        <v>0</v>
      </c>
      <c r="O1629" s="7" t="str">
        <f t="shared" si="125"/>
        <v>Nov</v>
      </c>
      <c r="P1629" t="str">
        <f t="shared" si="126"/>
        <v>2023</v>
      </c>
    </row>
    <row r="1630" spans="1:16" x14ac:dyDescent="0.3">
      <c r="A1630" t="s">
        <v>1662</v>
      </c>
      <c r="B1630" s="6">
        <v>45414</v>
      </c>
      <c r="C1630" t="s">
        <v>2258</v>
      </c>
      <c r="D1630" t="s">
        <v>2271</v>
      </c>
      <c r="E1630" t="s">
        <v>25</v>
      </c>
      <c r="F1630" t="s">
        <v>46</v>
      </c>
      <c r="G1630">
        <v>2894</v>
      </c>
      <c r="H1630">
        <v>-296.45999999999998</v>
      </c>
      <c r="I1630">
        <v>4</v>
      </c>
      <c r="J1630" t="s">
        <v>10</v>
      </c>
      <c r="K1630" s="8" t="s">
        <v>27</v>
      </c>
      <c r="L1630" s="11">
        <f t="shared" si="127"/>
        <v>-0.10243953006219764</v>
      </c>
      <c r="M1630" s="16">
        <f t="shared" si="128"/>
        <v>0</v>
      </c>
      <c r="N1630" s="16">
        <f t="shared" si="129"/>
        <v>1</v>
      </c>
      <c r="O1630" s="7" t="str">
        <f t="shared" si="125"/>
        <v>May</v>
      </c>
      <c r="P1630" t="str">
        <f t="shared" si="126"/>
        <v>2024</v>
      </c>
    </row>
    <row r="1631" spans="1:16" x14ac:dyDescent="0.3">
      <c r="A1631" t="s">
        <v>1663</v>
      </c>
      <c r="B1631" s="6">
        <v>45317</v>
      </c>
      <c r="C1631" t="s">
        <v>2256</v>
      </c>
      <c r="D1631" t="s">
        <v>2269</v>
      </c>
      <c r="E1631" t="s">
        <v>25</v>
      </c>
      <c r="F1631" t="s">
        <v>53</v>
      </c>
      <c r="G1631">
        <v>13506</v>
      </c>
      <c r="H1631">
        <v>2681.93</v>
      </c>
      <c r="I1631">
        <v>5</v>
      </c>
      <c r="J1631" t="s">
        <v>35</v>
      </c>
      <c r="K1631" s="8" t="s">
        <v>17</v>
      </c>
      <c r="L1631" s="11">
        <f t="shared" si="127"/>
        <v>0.198573226714053</v>
      </c>
      <c r="M1631" s="16">
        <f t="shared" si="128"/>
        <v>0</v>
      </c>
      <c r="N1631" s="16">
        <f t="shared" si="129"/>
        <v>0</v>
      </c>
      <c r="O1631" s="7" t="str">
        <f t="shared" si="125"/>
        <v>Jan</v>
      </c>
      <c r="P1631" t="str">
        <f t="shared" si="126"/>
        <v>2024</v>
      </c>
    </row>
    <row r="1632" spans="1:16" x14ac:dyDescent="0.3">
      <c r="A1632" t="s">
        <v>1664</v>
      </c>
      <c r="B1632" s="6">
        <v>45342</v>
      </c>
      <c r="C1632" t="s">
        <v>2255</v>
      </c>
      <c r="D1632" t="s">
        <v>2263</v>
      </c>
      <c r="E1632" t="s">
        <v>14</v>
      </c>
      <c r="F1632" t="s">
        <v>15</v>
      </c>
      <c r="G1632">
        <v>31280</v>
      </c>
      <c r="H1632">
        <v>-6218.2</v>
      </c>
      <c r="I1632">
        <v>8</v>
      </c>
      <c r="J1632" t="s">
        <v>35</v>
      </c>
      <c r="K1632" s="8" t="s">
        <v>17</v>
      </c>
      <c r="L1632" s="11">
        <f t="shared" si="127"/>
        <v>-0.19879156010230178</v>
      </c>
      <c r="M1632" s="16">
        <f t="shared" si="128"/>
        <v>31280</v>
      </c>
      <c r="N1632" s="16">
        <f t="shared" si="129"/>
        <v>1</v>
      </c>
      <c r="O1632" s="7" t="str">
        <f t="shared" si="125"/>
        <v>Feb</v>
      </c>
      <c r="P1632" t="str">
        <f t="shared" si="126"/>
        <v>2024</v>
      </c>
    </row>
    <row r="1633" spans="1:16" x14ac:dyDescent="0.3">
      <c r="A1633" t="s">
        <v>1665</v>
      </c>
      <c r="B1633" s="6">
        <v>45086</v>
      </c>
      <c r="C1633" t="s">
        <v>2255</v>
      </c>
      <c r="D1633" t="s">
        <v>2262</v>
      </c>
      <c r="E1633" t="s">
        <v>8</v>
      </c>
      <c r="F1633" t="s">
        <v>31</v>
      </c>
      <c r="G1633">
        <v>5641</v>
      </c>
      <c r="H1633">
        <v>-729.49</v>
      </c>
      <c r="I1633">
        <v>4</v>
      </c>
      <c r="J1633" t="s">
        <v>16</v>
      </c>
      <c r="K1633" s="8" t="s">
        <v>11</v>
      </c>
      <c r="L1633" s="11">
        <f t="shared" si="127"/>
        <v>-0.1293192696330438</v>
      </c>
      <c r="M1633" s="16">
        <f t="shared" si="128"/>
        <v>0</v>
      </c>
      <c r="N1633" s="16">
        <f t="shared" si="129"/>
        <v>1</v>
      </c>
      <c r="O1633" s="7" t="str">
        <f t="shared" si="125"/>
        <v>Jun</v>
      </c>
      <c r="P1633" t="str">
        <f t="shared" si="126"/>
        <v>2023</v>
      </c>
    </row>
    <row r="1634" spans="1:16" x14ac:dyDescent="0.3">
      <c r="A1634" t="s">
        <v>1666</v>
      </c>
      <c r="B1634" s="6">
        <v>45220</v>
      </c>
      <c r="C1634" t="s">
        <v>2256</v>
      </c>
      <c r="D1634" t="s">
        <v>2269</v>
      </c>
      <c r="E1634" t="s">
        <v>25</v>
      </c>
      <c r="F1634" t="s">
        <v>46</v>
      </c>
      <c r="G1634">
        <v>19666</v>
      </c>
      <c r="H1634">
        <v>5154.87</v>
      </c>
      <c r="I1634">
        <v>5</v>
      </c>
      <c r="J1634" t="s">
        <v>35</v>
      </c>
      <c r="K1634" s="8" t="s">
        <v>27</v>
      </c>
      <c r="L1634" s="11">
        <f t="shared" si="127"/>
        <v>0.26212091935319842</v>
      </c>
      <c r="M1634" s="16">
        <f t="shared" si="128"/>
        <v>0</v>
      </c>
      <c r="N1634" s="16">
        <f t="shared" si="129"/>
        <v>0</v>
      </c>
      <c r="O1634" s="7" t="str">
        <f t="shared" si="125"/>
        <v>Oct</v>
      </c>
      <c r="P1634" t="str">
        <f t="shared" si="126"/>
        <v>2023</v>
      </c>
    </row>
    <row r="1635" spans="1:16" x14ac:dyDescent="0.3">
      <c r="A1635" t="s">
        <v>1667</v>
      </c>
      <c r="B1635" s="6">
        <v>44945</v>
      </c>
      <c r="C1635" t="s">
        <v>2256</v>
      </c>
      <c r="D1635" t="s">
        <v>2269</v>
      </c>
      <c r="E1635" t="s">
        <v>19</v>
      </c>
      <c r="F1635" t="s">
        <v>34</v>
      </c>
      <c r="G1635">
        <v>13741</v>
      </c>
      <c r="H1635">
        <v>2654.31</v>
      </c>
      <c r="I1635">
        <v>10</v>
      </c>
      <c r="J1635" t="s">
        <v>35</v>
      </c>
      <c r="K1635" s="8" t="s">
        <v>36</v>
      </c>
      <c r="L1635" s="11">
        <f t="shared" si="127"/>
        <v>0.19316716396186595</v>
      </c>
      <c r="M1635" s="16">
        <f t="shared" si="128"/>
        <v>0</v>
      </c>
      <c r="N1635" s="16">
        <f t="shared" si="129"/>
        <v>0</v>
      </c>
      <c r="O1635" s="7" t="str">
        <f t="shared" si="125"/>
        <v>Jan</v>
      </c>
      <c r="P1635" t="str">
        <f t="shared" si="126"/>
        <v>2023</v>
      </c>
    </row>
    <row r="1636" spans="1:16" x14ac:dyDescent="0.3">
      <c r="A1636" t="s">
        <v>1668</v>
      </c>
      <c r="B1636" s="6">
        <v>45378</v>
      </c>
      <c r="C1636" t="s">
        <v>2259</v>
      </c>
      <c r="D1636" t="s">
        <v>2267</v>
      </c>
      <c r="E1636" t="s">
        <v>25</v>
      </c>
      <c r="F1636" t="s">
        <v>46</v>
      </c>
      <c r="G1636">
        <v>26189</v>
      </c>
      <c r="H1636">
        <v>5381.46</v>
      </c>
      <c r="I1636">
        <v>6</v>
      </c>
      <c r="J1636" t="s">
        <v>35</v>
      </c>
      <c r="K1636" s="8" t="s">
        <v>27</v>
      </c>
      <c r="L1636" s="11">
        <f t="shared" si="127"/>
        <v>0.20548550918324487</v>
      </c>
      <c r="M1636" s="16">
        <f t="shared" si="128"/>
        <v>0</v>
      </c>
      <c r="N1636" s="16">
        <f t="shared" si="129"/>
        <v>0</v>
      </c>
      <c r="O1636" s="7" t="str">
        <f t="shared" si="125"/>
        <v>Mar</v>
      </c>
      <c r="P1636" t="str">
        <f t="shared" si="126"/>
        <v>2024</v>
      </c>
    </row>
    <row r="1637" spans="1:16" x14ac:dyDescent="0.3">
      <c r="A1637" t="s">
        <v>1669</v>
      </c>
      <c r="B1637" s="6">
        <v>45158</v>
      </c>
      <c r="C1637" t="s">
        <v>2257</v>
      </c>
      <c r="D1637" t="s">
        <v>2265</v>
      </c>
      <c r="E1637" t="s">
        <v>8</v>
      </c>
      <c r="F1637" t="s">
        <v>31</v>
      </c>
      <c r="G1637">
        <v>1363</v>
      </c>
      <c r="H1637">
        <v>443.69</v>
      </c>
      <c r="I1637">
        <v>5</v>
      </c>
      <c r="J1637" t="s">
        <v>10</v>
      </c>
      <c r="K1637" s="8" t="s">
        <v>11</v>
      </c>
      <c r="L1637" s="11">
        <f t="shared" si="127"/>
        <v>0.32552457813646368</v>
      </c>
      <c r="M1637" s="16">
        <f t="shared" si="128"/>
        <v>0</v>
      </c>
      <c r="N1637" s="16">
        <f t="shared" si="129"/>
        <v>0</v>
      </c>
      <c r="O1637" s="7" t="str">
        <f t="shared" si="125"/>
        <v>Aug</v>
      </c>
      <c r="P1637" t="str">
        <f t="shared" si="126"/>
        <v>2023</v>
      </c>
    </row>
    <row r="1638" spans="1:16" x14ac:dyDescent="0.3">
      <c r="A1638" t="s">
        <v>1670</v>
      </c>
      <c r="B1638" s="6">
        <v>45160</v>
      </c>
      <c r="C1638" t="s">
        <v>2259</v>
      </c>
      <c r="D1638" t="s">
        <v>2266</v>
      </c>
      <c r="E1638" t="s">
        <v>8</v>
      </c>
      <c r="F1638" t="s">
        <v>31</v>
      </c>
      <c r="G1638">
        <v>43556</v>
      </c>
      <c r="H1638">
        <v>9286.6299999999992</v>
      </c>
      <c r="I1638">
        <v>7</v>
      </c>
      <c r="J1638" t="s">
        <v>10</v>
      </c>
      <c r="K1638" s="8" t="s">
        <v>11</v>
      </c>
      <c r="L1638" s="11">
        <f t="shared" si="127"/>
        <v>0.21321126825236475</v>
      </c>
      <c r="M1638" s="16">
        <f t="shared" si="128"/>
        <v>0</v>
      </c>
      <c r="N1638" s="16">
        <f t="shared" si="129"/>
        <v>0</v>
      </c>
      <c r="O1638" s="7" t="str">
        <f t="shared" si="125"/>
        <v>Aug</v>
      </c>
      <c r="P1638" t="str">
        <f t="shared" si="126"/>
        <v>2023</v>
      </c>
    </row>
    <row r="1639" spans="1:16" x14ac:dyDescent="0.3">
      <c r="A1639" t="s">
        <v>1671</v>
      </c>
      <c r="B1639" s="6">
        <v>45381</v>
      </c>
      <c r="C1639" t="s">
        <v>2255</v>
      </c>
      <c r="D1639" t="s">
        <v>2263</v>
      </c>
      <c r="E1639" t="s">
        <v>25</v>
      </c>
      <c r="F1639" t="s">
        <v>46</v>
      </c>
      <c r="G1639">
        <v>4316</v>
      </c>
      <c r="H1639">
        <v>879.85</v>
      </c>
      <c r="I1639">
        <v>8</v>
      </c>
      <c r="J1639" t="s">
        <v>16</v>
      </c>
      <c r="K1639" s="8" t="s">
        <v>27</v>
      </c>
      <c r="L1639" s="11">
        <f t="shared" si="127"/>
        <v>0.20385773864689527</v>
      </c>
      <c r="M1639" s="16">
        <f t="shared" si="128"/>
        <v>0</v>
      </c>
      <c r="N1639" s="16">
        <f t="shared" si="129"/>
        <v>0</v>
      </c>
      <c r="O1639" s="7" t="str">
        <f t="shared" si="125"/>
        <v>Mar</v>
      </c>
      <c r="P1639" t="str">
        <f t="shared" si="126"/>
        <v>2024</v>
      </c>
    </row>
    <row r="1640" spans="1:16" x14ac:dyDescent="0.3">
      <c r="A1640" t="s">
        <v>1672</v>
      </c>
      <c r="B1640" s="6">
        <v>45196</v>
      </c>
      <c r="C1640" t="s">
        <v>2258</v>
      </c>
      <c r="D1640" t="s">
        <v>2271</v>
      </c>
      <c r="E1640" t="s">
        <v>14</v>
      </c>
      <c r="F1640" t="s">
        <v>15</v>
      </c>
      <c r="G1640">
        <v>15145</v>
      </c>
      <c r="H1640">
        <v>-157.86000000000001</v>
      </c>
      <c r="I1640">
        <v>3</v>
      </c>
      <c r="J1640" t="s">
        <v>16</v>
      </c>
      <c r="K1640" s="8" t="s">
        <v>17</v>
      </c>
      <c r="L1640" s="11">
        <f t="shared" si="127"/>
        <v>-1.0423241994057445E-2</v>
      </c>
      <c r="M1640" s="16">
        <f t="shared" si="128"/>
        <v>15145</v>
      </c>
      <c r="N1640" s="16">
        <f t="shared" si="129"/>
        <v>1</v>
      </c>
      <c r="O1640" s="7" t="str">
        <f t="shared" si="125"/>
        <v>Sep</v>
      </c>
      <c r="P1640" t="str">
        <f t="shared" si="126"/>
        <v>2023</v>
      </c>
    </row>
    <row r="1641" spans="1:16" x14ac:dyDescent="0.3">
      <c r="A1641" t="s">
        <v>1673</v>
      </c>
      <c r="B1641" s="6">
        <v>45487</v>
      </c>
      <c r="C1641" t="s">
        <v>2258</v>
      </c>
      <c r="D1641" t="s">
        <v>2271</v>
      </c>
      <c r="E1641" t="s">
        <v>14</v>
      </c>
      <c r="F1641" t="s">
        <v>15</v>
      </c>
      <c r="G1641">
        <v>19434</v>
      </c>
      <c r="H1641">
        <v>-3711.71</v>
      </c>
      <c r="I1641">
        <v>9</v>
      </c>
      <c r="J1641" t="s">
        <v>16</v>
      </c>
      <c r="K1641" s="8" t="s">
        <v>11</v>
      </c>
      <c r="L1641" s="11">
        <f t="shared" si="127"/>
        <v>-0.1909905320572193</v>
      </c>
      <c r="M1641" s="16">
        <f t="shared" si="128"/>
        <v>19434</v>
      </c>
      <c r="N1641" s="16">
        <f t="shared" si="129"/>
        <v>1</v>
      </c>
      <c r="O1641" s="7" t="str">
        <f t="shared" si="125"/>
        <v>Jul</v>
      </c>
      <c r="P1641" t="str">
        <f t="shared" si="126"/>
        <v>2024</v>
      </c>
    </row>
    <row r="1642" spans="1:16" x14ac:dyDescent="0.3">
      <c r="A1642" t="s">
        <v>1674</v>
      </c>
      <c r="B1642" s="6">
        <v>45378</v>
      </c>
      <c r="C1642" t="s">
        <v>2258</v>
      </c>
      <c r="D1642" t="s">
        <v>2271</v>
      </c>
      <c r="E1642" t="s">
        <v>8</v>
      </c>
      <c r="F1642" t="s">
        <v>9</v>
      </c>
      <c r="G1642">
        <v>14900</v>
      </c>
      <c r="H1642">
        <v>960.98</v>
      </c>
      <c r="I1642">
        <v>7</v>
      </c>
      <c r="J1642" t="s">
        <v>16</v>
      </c>
      <c r="K1642" s="8" t="s">
        <v>11</v>
      </c>
      <c r="L1642" s="11">
        <f t="shared" si="127"/>
        <v>6.4495302013422823E-2</v>
      </c>
      <c r="M1642" s="16">
        <f t="shared" si="128"/>
        <v>0</v>
      </c>
      <c r="N1642" s="16">
        <f t="shared" si="129"/>
        <v>0</v>
      </c>
      <c r="O1642" s="7" t="str">
        <f t="shared" si="125"/>
        <v>Mar</v>
      </c>
      <c r="P1642" t="str">
        <f t="shared" si="126"/>
        <v>2024</v>
      </c>
    </row>
    <row r="1643" spans="1:16" x14ac:dyDescent="0.3">
      <c r="A1643" t="s">
        <v>1675</v>
      </c>
      <c r="B1643" s="6">
        <v>45078</v>
      </c>
      <c r="C1643" t="s">
        <v>2259</v>
      </c>
      <c r="D1643" t="s">
        <v>2266</v>
      </c>
      <c r="E1643" t="s">
        <v>25</v>
      </c>
      <c r="F1643" t="s">
        <v>46</v>
      </c>
      <c r="G1643">
        <v>32744</v>
      </c>
      <c r="H1643">
        <v>-770.34</v>
      </c>
      <c r="I1643">
        <v>1</v>
      </c>
      <c r="J1643" t="s">
        <v>16</v>
      </c>
      <c r="K1643" s="8" t="s">
        <v>36</v>
      </c>
      <c r="L1643" s="11">
        <f t="shared" si="127"/>
        <v>-2.3526142193989741E-2</v>
      </c>
      <c r="M1643" s="16">
        <f t="shared" si="128"/>
        <v>0</v>
      </c>
      <c r="N1643" s="16">
        <f t="shared" si="129"/>
        <v>1</v>
      </c>
      <c r="O1643" s="7" t="str">
        <f t="shared" si="125"/>
        <v>Jun</v>
      </c>
      <c r="P1643" t="str">
        <f t="shared" si="126"/>
        <v>2023</v>
      </c>
    </row>
    <row r="1644" spans="1:16" x14ac:dyDescent="0.3">
      <c r="A1644" t="s">
        <v>1676</v>
      </c>
      <c r="B1644" s="6">
        <v>45478</v>
      </c>
      <c r="C1644" t="s">
        <v>2258</v>
      </c>
      <c r="D1644" t="s">
        <v>2271</v>
      </c>
      <c r="E1644" t="s">
        <v>14</v>
      </c>
      <c r="F1644" t="s">
        <v>38</v>
      </c>
      <c r="G1644">
        <v>22558</v>
      </c>
      <c r="H1644">
        <v>-3561.68</v>
      </c>
      <c r="I1644">
        <v>7</v>
      </c>
      <c r="J1644" t="s">
        <v>35</v>
      </c>
      <c r="K1644" s="8" t="s">
        <v>36</v>
      </c>
      <c r="L1644" s="11">
        <f t="shared" si="127"/>
        <v>-0.15788988385495167</v>
      </c>
      <c r="M1644" s="16">
        <f t="shared" si="128"/>
        <v>22558</v>
      </c>
      <c r="N1644" s="16">
        <f t="shared" si="129"/>
        <v>1</v>
      </c>
      <c r="O1644" s="7" t="str">
        <f t="shared" si="125"/>
        <v>Jul</v>
      </c>
      <c r="P1644" t="str">
        <f t="shared" si="126"/>
        <v>2024</v>
      </c>
    </row>
    <row r="1645" spans="1:16" x14ac:dyDescent="0.3">
      <c r="A1645" t="s">
        <v>1677</v>
      </c>
      <c r="B1645" s="6">
        <v>45006</v>
      </c>
      <c r="C1645" t="s">
        <v>2256</v>
      </c>
      <c r="D1645" t="s">
        <v>2268</v>
      </c>
      <c r="E1645" t="s">
        <v>19</v>
      </c>
      <c r="F1645" t="s">
        <v>22</v>
      </c>
      <c r="G1645">
        <v>6083</v>
      </c>
      <c r="H1645">
        <v>483.07</v>
      </c>
      <c r="I1645">
        <v>6</v>
      </c>
      <c r="J1645" t="s">
        <v>35</v>
      </c>
      <c r="K1645" s="8" t="s">
        <v>27</v>
      </c>
      <c r="L1645" s="11">
        <f t="shared" si="127"/>
        <v>7.9413118527042581E-2</v>
      </c>
      <c r="M1645" s="16">
        <f t="shared" si="128"/>
        <v>0</v>
      </c>
      <c r="N1645" s="16">
        <f t="shared" si="129"/>
        <v>0</v>
      </c>
      <c r="O1645" s="7" t="str">
        <f t="shared" si="125"/>
        <v>Mar</v>
      </c>
      <c r="P1645" t="str">
        <f t="shared" si="126"/>
        <v>2023</v>
      </c>
    </row>
    <row r="1646" spans="1:16" x14ac:dyDescent="0.3">
      <c r="A1646" t="s">
        <v>1678</v>
      </c>
      <c r="B1646" s="6">
        <v>45021</v>
      </c>
      <c r="C1646" t="s">
        <v>2258</v>
      </c>
      <c r="D1646" t="s">
        <v>2270</v>
      </c>
      <c r="E1646" t="s">
        <v>25</v>
      </c>
      <c r="F1646" t="s">
        <v>26</v>
      </c>
      <c r="G1646">
        <v>39913</v>
      </c>
      <c r="H1646">
        <v>-7671.39</v>
      </c>
      <c r="I1646">
        <v>7</v>
      </c>
      <c r="J1646" t="s">
        <v>10</v>
      </c>
      <c r="K1646" s="8" t="s">
        <v>36</v>
      </c>
      <c r="L1646" s="11">
        <f t="shared" si="127"/>
        <v>-0.19220279107057853</v>
      </c>
      <c r="M1646" s="16">
        <f t="shared" si="128"/>
        <v>0</v>
      </c>
      <c r="N1646" s="16">
        <f t="shared" si="129"/>
        <v>1</v>
      </c>
      <c r="O1646" s="7" t="str">
        <f t="shared" si="125"/>
        <v>Apr</v>
      </c>
      <c r="P1646" t="str">
        <f t="shared" si="126"/>
        <v>2023</v>
      </c>
    </row>
    <row r="1647" spans="1:16" x14ac:dyDescent="0.3">
      <c r="A1647" t="s">
        <v>1679</v>
      </c>
      <c r="B1647" s="6">
        <v>45403</v>
      </c>
      <c r="C1647" t="s">
        <v>2255</v>
      </c>
      <c r="D1647" t="s">
        <v>2263</v>
      </c>
      <c r="E1647" t="s">
        <v>19</v>
      </c>
      <c r="F1647" t="s">
        <v>34</v>
      </c>
      <c r="G1647">
        <v>11041</v>
      </c>
      <c r="H1647">
        <v>-275.88</v>
      </c>
      <c r="I1647">
        <v>1</v>
      </c>
      <c r="J1647" t="s">
        <v>35</v>
      </c>
      <c r="K1647" s="8" t="s">
        <v>11</v>
      </c>
      <c r="L1647" s="11">
        <f t="shared" si="127"/>
        <v>-2.4986867131600397E-2</v>
      </c>
      <c r="M1647" s="16">
        <f t="shared" si="128"/>
        <v>0</v>
      </c>
      <c r="N1647" s="16">
        <f t="shared" si="129"/>
        <v>1</v>
      </c>
      <c r="O1647" s="7" t="str">
        <f t="shared" si="125"/>
        <v>Apr</v>
      </c>
      <c r="P1647" t="str">
        <f t="shared" si="126"/>
        <v>2024</v>
      </c>
    </row>
    <row r="1648" spans="1:16" x14ac:dyDescent="0.3">
      <c r="A1648" t="s">
        <v>1680</v>
      </c>
      <c r="B1648" s="6">
        <v>45174</v>
      </c>
      <c r="C1648" t="s">
        <v>2259</v>
      </c>
      <c r="D1648" t="s">
        <v>2267</v>
      </c>
      <c r="E1648" t="s">
        <v>14</v>
      </c>
      <c r="F1648" t="s">
        <v>15</v>
      </c>
      <c r="G1648">
        <v>43934</v>
      </c>
      <c r="H1648">
        <v>-5448.65</v>
      </c>
      <c r="I1648">
        <v>1</v>
      </c>
      <c r="J1648" t="s">
        <v>10</v>
      </c>
      <c r="K1648" s="8" t="s">
        <v>36</v>
      </c>
      <c r="L1648" s="11">
        <f t="shared" si="127"/>
        <v>-0.12401898301998451</v>
      </c>
      <c r="M1648" s="16">
        <f t="shared" si="128"/>
        <v>43934</v>
      </c>
      <c r="N1648" s="16">
        <f t="shared" si="129"/>
        <v>1</v>
      </c>
      <c r="O1648" s="7" t="str">
        <f t="shared" si="125"/>
        <v>Sep</v>
      </c>
      <c r="P1648" t="str">
        <f t="shared" si="126"/>
        <v>2023</v>
      </c>
    </row>
    <row r="1649" spans="1:16" x14ac:dyDescent="0.3">
      <c r="A1649" t="s">
        <v>1681</v>
      </c>
      <c r="B1649" s="6">
        <v>45133</v>
      </c>
      <c r="C1649" t="s">
        <v>2259</v>
      </c>
      <c r="D1649" t="s">
        <v>2267</v>
      </c>
      <c r="E1649" t="s">
        <v>19</v>
      </c>
      <c r="F1649" t="s">
        <v>20</v>
      </c>
      <c r="G1649">
        <v>11162</v>
      </c>
      <c r="H1649">
        <v>128.74</v>
      </c>
      <c r="I1649">
        <v>2</v>
      </c>
      <c r="J1649" t="s">
        <v>10</v>
      </c>
      <c r="K1649" s="8" t="s">
        <v>27</v>
      </c>
      <c r="L1649" s="11">
        <f t="shared" si="127"/>
        <v>1.1533775309084395E-2</v>
      </c>
      <c r="M1649" s="16">
        <f t="shared" si="128"/>
        <v>0</v>
      </c>
      <c r="N1649" s="16">
        <f t="shared" si="129"/>
        <v>0</v>
      </c>
      <c r="O1649" s="7" t="str">
        <f t="shared" si="125"/>
        <v>Jul</v>
      </c>
      <c r="P1649" t="str">
        <f t="shared" si="126"/>
        <v>2023</v>
      </c>
    </row>
    <row r="1650" spans="1:16" x14ac:dyDescent="0.3">
      <c r="A1650" t="s">
        <v>1682</v>
      </c>
      <c r="B1650" s="6">
        <v>45445</v>
      </c>
      <c r="C1650" t="s">
        <v>2257</v>
      </c>
      <c r="D1650" t="s">
        <v>2265</v>
      </c>
      <c r="E1650" t="s">
        <v>8</v>
      </c>
      <c r="F1650" t="s">
        <v>9</v>
      </c>
      <c r="G1650">
        <v>21189</v>
      </c>
      <c r="H1650">
        <v>-530.48</v>
      </c>
      <c r="I1650">
        <v>7</v>
      </c>
      <c r="J1650" t="s">
        <v>16</v>
      </c>
      <c r="K1650" s="8" t="s">
        <v>17</v>
      </c>
      <c r="L1650" s="11">
        <f t="shared" si="127"/>
        <v>-2.503563169569116E-2</v>
      </c>
      <c r="M1650" s="16">
        <f t="shared" si="128"/>
        <v>0</v>
      </c>
      <c r="N1650" s="16">
        <f t="shared" si="129"/>
        <v>1</v>
      </c>
      <c r="O1650" s="7" t="str">
        <f t="shared" si="125"/>
        <v>Jun</v>
      </c>
      <c r="P1650" t="str">
        <f t="shared" si="126"/>
        <v>2024</v>
      </c>
    </row>
    <row r="1651" spans="1:16" x14ac:dyDescent="0.3">
      <c r="A1651" t="s">
        <v>1683</v>
      </c>
      <c r="B1651" s="6">
        <v>45117</v>
      </c>
      <c r="C1651" t="s">
        <v>2255</v>
      </c>
      <c r="D1651" t="s">
        <v>2262</v>
      </c>
      <c r="E1651" t="s">
        <v>25</v>
      </c>
      <c r="F1651" t="s">
        <v>26</v>
      </c>
      <c r="G1651">
        <v>6193</v>
      </c>
      <c r="H1651">
        <v>-1026.27</v>
      </c>
      <c r="I1651">
        <v>7</v>
      </c>
      <c r="J1651" t="s">
        <v>10</v>
      </c>
      <c r="K1651" s="8" t="s">
        <v>11</v>
      </c>
      <c r="L1651" s="11">
        <f t="shared" si="127"/>
        <v>-0.16571451638947199</v>
      </c>
      <c r="M1651" s="16">
        <f t="shared" si="128"/>
        <v>0</v>
      </c>
      <c r="N1651" s="16">
        <f t="shared" si="129"/>
        <v>1</v>
      </c>
      <c r="O1651" s="7" t="str">
        <f t="shared" si="125"/>
        <v>Jul</v>
      </c>
      <c r="P1651" t="str">
        <f t="shared" si="126"/>
        <v>2023</v>
      </c>
    </row>
    <row r="1652" spans="1:16" x14ac:dyDescent="0.3">
      <c r="A1652" t="s">
        <v>1684</v>
      </c>
      <c r="B1652" s="6">
        <v>45272</v>
      </c>
      <c r="C1652" t="s">
        <v>2259</v>
      </c>
      <c r="D1652" t="s">
        <v>2267</v>
      </c>
      <c r="E1652" t="s">
        <v>19</v>
      </c>
      <c r="F1652" t="s">
        <v>34</v>
      </c>
      <c r="G1652">
        <v>3884</v>
      </c>
      <c r="H1652">
        <v>654.07000000000005</v>
      </c>
      <c r="I1652">
        <v>10</v>
      </c>
      <c r="J1652" t="s">
        <v>10</v>
      </c>
      <c r="K1652" s="8" t="s">
        <v>27</v>
      </c>
      <c r="L1652" s="11">
        <f t="shared" si="127"/>
        <v>0.16840113285272915</v>
      </c>
      <c r="M1652" s="16">
        <f t="shared" si="128"/>
        <v>0</v>
      </c>
      <c r="N1652" s="16">
        <f t="shared" si="129"/>
        <v>0</v>
      </c>
      <c r="O1652" s="7" t="str">
        <f t="shared" si="125"/>
        <v>Dec</v>
      </c>
      <c r="P1652" t="str">
        <f t="shared" si="126"/>
        <v>2023</v>
      </c>
    </row>
    <row r="1653" spans="1:16" x14ac:dyDescent="0.3">
      <c r="A1653" t="s">
        <v>1685</v>
      </c>
      <c r="B1653" s="6">
        <v>45409</v>
      </c>
      <c r="C1653" t="s">
        <v>2256</v>
      </c>
      <c r="D1653" t="s">
        <v>2268</v>
      </c>
      <c r="E1653" t="s">
        <v>8</v>
      </c>
      <c r="F1653" t="s">
        <v>9</v>
      </c>
      <c r="G1653">
        <v>24552</v>
      </c>
      <c r="H1653">
        <v>-1123.1500000000001</v>
      </c>
      <c r="I1653">
        <v>1</v>
      </c>
      <c r="J1653" t="s">
        <v>10</v>
      </c>
      <c r="K1653" s="8" t="s">
        <v>27</v>
      </c>
      <c r="L1653" s="11">
        <f t="shared" si="127"/>
        <v>-4.5745764092538291E-2</v>
      </c>
      <c r="M1653" s="16">
        <f t="shared" si="128"/>
        <v>0</v>
      </c>
      <c r="N1653" s="16">
        <f t="shared" si="129"/>
        <v>1</v>
      </c>
      <c r="O1653" s="7" t="str">
        <f t="shared" si="125"/>
        <v>Apr</v>
      </c>
      <c r="P1653" t="str">
        <f t="shared" si="126"/>
        <v>2024</v>
      </c>
    </row>
    <row r="1654" spans="1:16" x14ac:dyDescent="0.3">
      <c r="A1654" t="s">
        <v>1686</v>
      </c>
      <c r="B1654" s="6">
        <v>45253</v>
      </c>
      <c r="C1654" t="s">
        <v>2256</v>
      </c>
      <c r="D1654" t="s">
        <v>2268</v>
      </c>
      <c r="E1654" t="s">
        <v>19</v>
      </c>
      <c r="F1654" t="s">
        <v>22</v>
      </c>
      <c r="G1654">
        <v>21242</v>
      </c>
      <c r="H1654">
        <v>2418.14</v>
      </c>
      <c r="I1654">
        <v>5</v>
      </c>
      <c r="J1654" t="s">
        <v>35</v>
      </c>
      <c r="K1654" s="8" t="s">
        <v>11</v>
      </c>
      <c r="L1654" s="11">
        <f t="shared" si="127"/>
        <v>0.11383768006779021</v>
      </c>
      <c r="M1654" s="16">
        <f t="shared" si="128"/>
        <v>0</v>
      </c>
      <c r="N1654" s="16">
        <f t="shared" si="129"/>
        <v>0</v>
      </c>
      <c r="O1654" s="7" t="str">
        <f t="shared" si="125"/>
        <v>Nov</v>
      </c>
      <c r="P1654" t="str">
        <f t="shared" si="126"/>
        <v>2023</v>
      </c>
    </row>
    <row r="1655" spans="1:16" x14ac:dyDescent="0.3">
      <c r="A1655" t="s">
        <v>1687</v>
      </c>
      <c r="B1655" s="6">
        <v>45138</v>
      </c>
      <c r="C1655" t="s">
        <v>2257</v>
      </c>
      <c r="D1655" t="s">
        <v>2264</v>
      </c>
      <c r="E1655" t="s">
        <v>8</v>
      </c>
      <c r="F1655" t="s">
        <v>31</v>
      </c>
      <c r="G1655">
        <v>46182</v>
      </c>
      <c r="H1655">
        <v>-661.25</v>
      </c>
      <c r="I1655">
        <v>4</v>
      </c>
      <c r="J1655" t="s">
        <v>35</v>
      </c>
      <c r="K1655" s="8" t="s">
        <v>27</v>
      </c>
      <c r="L1655" s="11">
        <f t="shared" si="127"/>
        <v>-1.4318349140357714E-2</v>
      </c>
      <c r="M1655" s="16">
        <f t="shared" si="128"/>
        <v>0</v>
      </c>
      <c r="N1655" s="16">
        <f t="shared" si="129"/>
        <v>1</v>
      </c>
      <c r="O1655" s="7" t="str">
        <f t="shared" si="125"/>
        <v>Jul</v>
      </c>
      <c r="P1655" t="str">
        <f t="shared" si="126"/>
        <v>2023</v>
      </c>
    </row>
    <row r="1656" spans="1:16" x14ac:dyDescent="0.3">
      <c r="A1656" t="s">
        <v>1688</v>
      </c>
      <c r="B1656" s="6">
        <v>45397</v>
      </c>
      <c r="C1656" t="s">
        <v>2258</v>
      </c>
      <c r="D1656" t="s">
        <v>2270</v>
      </c>
      <c r="E1656" t="s">
        <v>8</v>
      </c>
      <c r="F1656" t="s">
        <v>29</v>
      </c>
      <c r="G1656">
        <v>46130</v>
      </c>
      <c r="H1656">
        <v>-4540.97</v>
      </c>
      <c r="I1656">
        <v>8</v>
      </c>
      <c r="J1656" t="s">
        <v>10</v>
      </c>
      <c r="K1656" s="8" t="s">
        <v>27</v>
      </c>
      <c r="L1656" s="11">
        <f t="shared" si="127"/>
        <v>-9.8438543247344468E-2</v>
      </c>
      <c r="M1656" s="16">
        <f t="shared" si="128"/>
        <v>0</v>
      </c>
      <c r="N1656" s="16">
        <f t="shared" si="129"/>
        <v>1</v>
      </c>
      <c r="O1656" s="7" t="str">
        <f t="shared" si="125"/>
        <v>Apr</v>
      </c>
      <c r="P1656" t="str">
        <f t="shared" si="126"/>
        <v>2024</v>
      </c>
    </row>
    <row r="1657" spans="1:16" x14ac:dyDescent="0.3">
      <c r="A1657" t="s">
        <v>1689</v>
      </c>
      <c r="B1657" s="6">
        <v>45061</v>
      </c>
      <c r="C1657" t="s">
        <v>2256</v>
      </c>
      <c r="D1657" t="s">
        <v>2268</v>
      </c>
      <c r="E1657" t="s">
        <v>8</v>
      </c>
      <c r="F1657" t="s">
        <v>9</v>
      </c>
      <c r="G1657">
        <v>37008</v>
      </c>
      <c r="H1657">
        <v>2769.41</v>
      </c>
      <c r="I1657">
        <v>1</v>
      </c>
      <c r="J1657" t="s">
        <v>16</v>
      </c>
      <c r="K1657" s="8" t="s">
        <v>36</v>
      </c>
      <c r="L1657" s="11">
        <f t="shared" si="127"/>
        <v>7.4832738867271931E-2</v>
      </c>
      <c r="M1657" s="16">
        <f t="shared" si="128"/>
        <v>0</v>
      </c>
      <c r="N1657" s="16">
        <f t="shared" si="129"/>
        <v>0</v>
      </c>
      <c r="O1657" s="7" t="str">
        <f t="shared" si="125"/>
        <v>May</v>
      </c>
      <c r="P1657" t="str">
        <f t="shared" si="126"/>
        <v>2023</v>
      </c>
    </row>
    <row r="1658" spans="1:16" x14ac:dyDescent="0.3">
      <c r="A1658" t="s">
        <v>1690</v>
      </c>
      <c r="B1658" s="6">
        <v>45112</v>
      </c>
      <c r="C1658" t="s">
        <v>2258</v>
      </c>
      <c r="D1658" t="s">
        <v>2270</v>
      </c>
      <c r="E1658" t="s">
        <v>19</v>
      </c>
      <c r="F1658" t="s">
        <v>20</v>
      </c>
      <c r="G1658">
        <v>47519</v>
      </c>
      <c r="H1658">
        <v>-1387.39</v>
      </c>
      <c r="I1658">
        <v>5</v>
      </c>
      <c r="J1658" t="s">
        <v>10</v>
      </c>
      <c r="K1658" s="8" t="s">
        <v>17</v>
      </c>
      <c r="L1658" s="11">
        <f t="shared" si="127"/>
        <v>-2.9196531913550372E-2</v>
      </c>
      <c r="M1658" s="16">
        <f t="shared" si="128"/>
        <v>0</v>
      </c>
      <c r="N1658" s="16">
        <f t="shared" si="129"/>
        <v>1</v>
      </c>
      <c r="O1658" s="7" t="str">
        <f t="shared" si="125"/>
        <v>Jul</v>
      </c>
      <c r="P1658" t="str">
        <f t="shared" si="126"/>
        <v>2023</v>
      </c>
    </row>
    <row r="1659" spans="1:16" x14ac:dyDescent="0.3">
      <c r="A1659" t="s">
        <v>1691</v>
      </c>
      <c r="B1659" s="6">
        <v>45179</v>
      </c>
      <c r="C1659" t="s">
        <v>2257</v>
      </c>
      <c r="D1659" t="s">
        <v>2265</v>
      </c>
      <c r="E1659" t="s">
        <v>14</v>
      </c>
      <c r="F1659" t="s">
        <v>51</v>
      </c>
      <c r="G1659">
        <v>28072</v>
      </c>
      <c r="H1659">
        <v>-2119.3000000000002</v>
      </c>
      <c r="I1659">
        <v>3</v>
      </c>
      <c r="J1659" t="s">
        <v>16</v>
      </c>
      <c r="K1659" s="8" t="s">
        <v>11</v>
      </c>
      <c r="L1659" s="11">
        <f t="shared" si="127"/>
        <v>-7.5495155314904541E-2</v>
      </c>
      <c r="M1659" s="16">
        <f t="shared" si="128"/>
        <v>28072</v>
      </c>
      <c r="N1659" s="16">
        <f t="shared" si="129"/>
        <v>1</v>
      </c>
      <c r="O1659" s="7" t="str">
        <f t="shared" si="125"/>
        <v>Sep</v>
      </c>
      <c r="P1659" t="str">
        <f t="shared" si="126"/>
        <v>2023</v>
      </c>
    </row>
    <row r="1660" spans="1:16" x14ac:dyDescent="0.3">
      <c r="A1660" t="s">
        <v>1692</v>
      </c>
      <c r="B1660" s="6">
        <v>45504</v>
      </c>
      <c r="C1660" t="s">
        <v>2256</v>
      </c>
      <c r="D1660" t="s">
        <v>2268</v>
      </c>
      <c r="E1660" t="s">
        <v>25</v>
      </c>
      <c r="F1660" t="s">
        <v>53</v>
      </c>
      <c r="G1660">
        <v>39854</v>
      </c>
      <c r="H1660">
        <v>779.55</v>
      </c>
      <c r="I1660">
        <v>8</v>
      </c>
      <c r="J1660" t="s">
        <v>10</v>
      </c>
      <c r="K1660" s="8" t="s">
        <v>11</v>
      </c>
      <c r="L1660" s="11">
        <f t="shared" si="127"/>
        <v>1.9560144527525466E-2</v>
      </c>
      <c r="M1660" s="16">
        <f t="shared" si="128"/>
        <v>0</v>
      </c>
      <c r="N1660" s="16">
        <f t="shared" si="129"/>
        <v>0</v>
      </c>
      <c r="O1660" s="7" t="str">
        <f t="shared" si="125"/>
        <v>Jul</v>
      </c>
      <c r="P1660" t="str">
        <f t="shared" si="126"/>
        <v>2024</v>
      </c>
    </row>
    <row r="1661" spans="1:16" x14ac:dyDescent="0.3">
      <c r="A1661" t="s">
        <v>1693</v>
      </c>
      <c r="B1661" s="6">
        <v>45300</v>
      </c>
      <c r="C1661" t="s">
        <v>2255</v>
      </c>
      <c r="D1661" t="s">
        <v>2262</v>
      </c>
      <c r="E1661" t="s">
        <v>25</v>
      </c>
      <c r="F1661" t="s">
        <v>26</v>
      </c>
      <c r="G1661">
        <v>16445</v>
      </c>
      <c r="H1661">
        <v>-277.26</v>
      </c>
      <c r="I1661">
        <v>5</v>
      </c>
      <c r="J1661" t="s">
        <v>10</v>
      </c>
      <c r="K1661" s="8" t="s">
        <v>27</v>
      </c>
      <c r="L1661" s="11">
        <f t="shared" si="127"/>
        <v>-1.6859835816357555E-2</v>
      </c>
      <c r="M1661" s="16">
        <f t="shared" si="128"/>
        <v>0</v>
      </c>
      <c r="N1661" s="16">
        <f t="shared" si="129"/>
        <v>1</v>
      </c>
      <c r="O1661" s="7" t="str">
        <f t="shared" si="125"/>
        <v>Jan</v>
      </c>
      <c r="P1661" t="str">
        <f t="shared" si="126"/>
        <v>2024</v>
      </c>
    </row>
    <row r="1662" spans="1:16" x14ac:dyDescent="0.3">
      <c r="A1662" t="s">
        <v>1694</v>
      </c>
      <c r="B1662" s="6">
        <v>45396</v>
      </c>
      <c r="C1662" t="s">
        <v>2256</v>
      </c>
      <c r="D1662" t="s">
        <v>2269</v>
      </c>
      <c r="E1662" t="s">
        <v>8</v>
      </c>
      <c r="F1662" t="s">
        <v>9</v>
      </c>
      <c r="G1662">
        <v>45418</v>
      </c>
      <c r="H1662">
        <v>2135.79</v>
      </c>
      <c r="I1662">
        <v>4</v>
      </c>
      <c r="J1662" t="s">
        <v>35</v>
      </c>
      <c r="K1662" s="8" t="s">
        <v>36</v>
      </c>
      <c r="L1662" s="11">
        <f t="shared" si="127"/>
        <v>4.7025188251354086E-2</v>
      </c>
      <c r="M1662" s="16">
        <f t="shared" si="128"/>
        <v>0</v>
      </c>
      <c r="N1662" s="16">
        <f t="shared" si="129"/>
        <v>0</v>
      </c>
      <c r="O1662" s="7" t="str">
        <f t="shared" si="125"/>
        <v>Apr</v>
      </c>
      <c r="P1662" t="str">
        <f t="shared" si="126"/>
        <v>2024</v>
      </c>
    </row>
    <row r="1663" spans="1:16" x14ac:dyDescent="0.3">
      <c r="A1663" t="s">
        <v>1695</v>
      </c>
      <c r="B1663" s="6">
        <v>45064</v>
      </c>
      <c r="C1663" t="s">
        <v>2255</v>
      </c>
      <c r="D1663" t="s">
        <v>2263</v>
      </c>
      <c r="E1663" t="s">
        <v>19</v>
      </c>
      <c r="F1663" t="s">
        <v>20</v>
      </c>
      <c r="G1663">
        <v>37507</v>
      </c>
      <c r="H1663">
        <v>-1069.45</v>
      </c>
      <c r="I1663">
        <v>4</v>
      </c>
      <c r="J1663" t="s">
        <v>16</v>
      </c>
      <c r="K1663" s="8" t="s">
        <v>27</v>
      </c>
      <c r="L1663" s="11">
        <f t="shared" si="127"/>
        <v>-2.8513344175753859E-2</v>
      </c>
      <c r="M1663" s="16">
        <f t="shared" si="128"/>
        <v>0</v>
      </c>
      <c r="N1663" s="16">
        <f t="shared" si="129"/>
        <v>1</v>
      </c>
      <c r="O1663" s="7" t="str">
        <f t="shared" si="125"/>
        <v>May</v>
      </c>
      <c r="P1663" t="str">
        <f t="shared" si="126"/>
        <v>2023</v>
      </c>
    </row>
    <row r="1664" spans="1:16" x14ac:dyDescent="0.3">
      <c r="A1664" t="s">
        <v>1696</v>
      </c>
      <c r="B1664" s="6">
        <v>45357</v>
      </c>
      <c r="C1664" t="s">
        <v>2258</v>
      </c>
      <c r="D1664" t="s">
        <v>2270</v>
      </c>
      <c r="E1664" t="s">
        <v>25</v>
      </c>
      <c r="F1664" t="s">
        <v>46</v>
      </c>
      <c r="G1664">
        <v>44120</v>
      </c>
      <c r="H1664">
        <v>14589.58</v>
      </c>
      <c r="I1664">
        <v>4</v>
      </c>
      <c r="J1664" t="s">
        <v>10</v>
      </c>
      <c r="K1664" s="8" t="s">
        <v>17</v>
      </c>
      <c r="L1664" s="11">
        <f t="shared" si="127"/>
        <v>0.3306795104261106</v>
      </c>
      <c r="M1664" s="16">
        <f t="shared" si="128"/>
        <v>0</v>
      </c>
      <c r="N1664" s="16">
        <f t="shared" si="129"/>
        <v>0</v>
      </c>
      <c r="O1664" s="7" t="str">
        <f t="shared" si="125"/>
        <v>Mar</v>
      </c>
      <c r="P1664" t="str">
        <f t="shared" si="126"/>
        <v>2024</v>
      </c>
    </row>
    <row r="1665" spans="1:16" x14ac:dyDescent="0.3">
      <c r="A1665" t="s">
        <v>1697</v>
      </c>
      <c r="B1665" s="6">
        <v>45058</v>
      </c>
      <c r="C1665" t="s">
        <v>2258</v>
      </c>
      <c r="D1665" t="s">
        <v>2270</v>
      </c>
      <c r="E1665" t="s">
        <v>8</v>
      </c>
      <c r="F1665" t="s">
        <v>29</v>
      </c>
      <c r="G1665">
        <v>26422</v>
      </c>
      <c r="H1665">
        <v>-1438.33</v>
      </c>
      <c r="I1665">
        <v>10</v>
      </c>
      <c r="J1665" t="s">
        <v>35</v>
      </c>
      <c r="K1665" s="8" t="s">
        <v>27</v>
      </c>
      <c r="L1665" s="11">
        <f t="shared" si="127"/>
        <v>-5.4436832942245099E-2</v>
      </c>
      <c r="M1665" s="16">
        <f t="shared" si="128"/>
        <v>0</v>
      </c>
      <c r="N1665" s="16">
        <f t="shared" si="129"/>
        <v>1</v>
      </c>
      <c r="O1665" s="7" t="str">
        <f t="shared" si="125"/>
        <v>May</v>
      </c>
      <c r="P1665" t="str">
        <f t="shared" si="126"/>
        <v>2023</v>
      </c>
    </row>
    <row r="1666" spans="1:16" x14ac:dyDescent="0.3">
      <c r="A1666" t="s">
        <v>1698</v>
      </c>
      <c r="B1666" s="6">
        <v>45333</v>
      </c>
      <c r="C1666" t="s">
        <v>2256</v>
      </c>
      <c r="D1666" t="s">
        <v>2268</v>
      </c>
      <c r="E1666" t="s">
        <v>8</v>
      </c>
      <c r="F1666" t="s">
        <v>29</v>
      </c>
      <c r="G1666">
        <v>18774</v>
      </c>
      <c r="H1666">
        <v>5744.93</v>
      </c>
      <c r="I1666">
        <v>3</v>
      </c>
      <c r="J1666" t="s">
        <v>35</v>
      </c>
      <c r="K1666" s="8" t="s">
        <v>11</v>
      </c>
      <c r="L1666" s="11">
        <f t="shared" si="127"/>
        <v>0.30600458080323856</v>
      </c>
      <c r="M1666" s="16">
        <f t="shared" si="128"/>
        <v>0</v>
      </c>
      <c r="N1666" s="16">
        <f t="shared" si="129"/>
        <v>0</v>
      </c>
      <c r="O1666" s="7" t="str">
        <f t="shared" ref="O1666:O1729" si="130">TEXT(B1666,"MMM")</f>
        <v>Feb</v>
      </c>
      <c r="P1666" t="str">
        <f t="shared" ref="P1666:P1729" si="131">TEXT(B1666,"YYYY")</f>
        <v>2024</v>
      </c>
    </row>
    <row r="1667" spans="1:16" x14ac:dyDescent="0.3">
      <c r="A1667" t="s">
        <v>1699</v>
      </c>
      <c r="B1667" s="6">
        <v>45510</v>
      </c>
      <c r="C1667" t="s">
        <v>2258</v>
      </c>
      <c r="D1667" t="s">
        <v>2271</v>
      </c>
      <c r="E1667" t="s">
        <v>19</v>
      </c>
      <c r="F1667" t="s">
        <v>20</v>
      </c>
      <c r="G1667">
        <v>29773</v>
      </c>
      <c r="H1667">
        <v>2547.65</v>
      </c>
      <c r="I1667">
        <v>6</v>
      </c>
      <c r="J1667" t="s">
        <v>35</v>
      </c>
      <c r="K1667" s="8" t="s">
        <v>27</v>
      </c>
      <c r="L1667" s="11">
        <f t="shared" ref="L1667:L1730" si="132">H1667/G1667</f>
        <v>8.556913982467336E-2</v>
      </c>
      <c r="M1667" s="16">
        <f t="shared" ref="M1667:M1730" si="133">IF(E1667="Clothing",G1667,0)</f>
        <v>0</v>
      </c>
      <c r="N1667" s="16">
        <f t="shared" ref="N1667:N1730" si="134">IF(H1667&lt;0,1,0)</f>
        <v>0</v>
      </c>
      <c r="O1667" s="7" t="str">
        <f t="shared" si="130"/>
        <v>Aug</v>
      </c>
      <c r="P1667" t="str">
        <f t="shared" si="131"/>
        <v>2024</v>
      </c>
    </row>
    <row r="1668" spans="1:16" x14ac:dyDescent="0.3">
      <c r="A1668" t="s">
        <v>1700</v>
      </c>
      <c r="B1668" s="6">
        <v>45230</v>
      </c>
      <c r="C1668" t="s">
        <v>2259</v>
      </c>
      <c r="D1668" t="s">
        <v>2267</v>
      </c>
      <c r="E1668" t="s">
        <v>14</v>
      </c>
      <c r="F1668" t="s">
        <v>38</v>
      </c>
      <c r="G1668">
        <v>28833</v>
      </c>
      <c r="H1668">
        <v>3066.81</v>
      </c>
      <c r="I1668">
        <v>3</v>
      </c>
      <c r="J1668" t="s">
        <v>10</v>
      </c>
      <c r="K1668" s="8" t="s">
        <v>27</v>
      </c>
      <c r="L1668" s="11">
        <f t="shared" si="132"/>
        <v>0.10636458224950578</v>
      </c>
      <c r="M1668" s="16">
        <f t="shared" si="133"/>
        <v>28833</v>
      </c>
      <c r="N1668" s="16">
        <f t="shared" si="134"/>
        <v>0</v>
      </c>
      <c r="O1668" s="7" t="str">
        <f t="shared" si="130"/>
        <v>Oct</v>
      </c>
      <c r="P1668" t="str">
        <f t="shared" si="131"/>
        <v>2023</v>
      </c>
    </row>
    <row r="1669" spans="1:16" x14ac:dyDescent="0.3">
      <c r="A1669" t="s">
        <v>1701</v>
      </c>
      <c r="B1669" s="6">
        <v>45149</v>
      </c>
      <c r="C1669" t="s">
        <v>2259</v>
      </c>
      <c r="D1669" t="s">
        <v>2266</v>
      </c>
      <c r="E1669" t="s">
        <v>14</v>
      </c>
      <c r="F1669" t="s">
        <v>38</v>
      </c>
      <c r="G1669">
        <v>7175</v>
      </c>
      <c r="H1669">
        <v>-524.49</v>
      </c>
      <c r="I1669">
        <v>10</v>
      </c>
      <c r="J1669" t="s">
        <v>10</v>
      </c>
      <c r="K1669" s="8" t="s">
        <v>17</v>
      </c>
      <c r="L1669" s="11">
        <f t="shared" si="132"/>
        <v>-7.3099651567944249E-2</v>
      </c>
      <c r="M1669" s="16">
        <f t="shared" si="133"/>
        <v>7175</v>
      </c>
      <c r="N1669" s="16">
        <f t="shared" si="134"/>
        <v>1</v>
      </c>
      <c r="O1669" s="7" t="str">
        <f t="shared" si="130"/>
        <v>Aug</v>
      </c>
      <c r="P1669" t="str">
        <f t="shared" si="131"/>
        <v>2023</v>
      </c>
    </row>
    <row r="1670" spans="1:16" x14ac:dyDescent="0.3">
      <c r="A1670" t="s">
        <v>1702</v>
      </c>
      <c r="B1670" s="6">
        <v>45559</v>
      </c>
      <c r="C1670" t="s">
        <v>2255</v>
      </c>
      <c r="D1670" t="s">
        <v>2262</v>
      </c>
      <c r="E1670" t="s">
        <v>25</v>
      </c>
      <c r="F1670" t="s">
        <v>46</v>
      </c>
      <c r="G1670">
        <v>22495</v>
      </c>
      <c r="H1670">
        <v>5893.04</v>
      </c>
      <c r="I1670">
        <v>10</v>
      </c>
      <c r="J1670" t="s">
        <v>35</v>
      </c>
      <c r="K1670" s="8" t="s">
        <v>27</v>
      </c>
      <c r="L1670" s="11">
        <f t="shared" si="132"/>
        <v>0.26197110468993107</v>
      </c>
      <c r="M1670" s="16">
        <f t="shared" si="133"/>
        <v>0</v>
      </c>
      <c r="N1670" s="16">
        <f t="shared" si="134"/>
        <v>0</v>
      </c>
      <c r="O1670" s="7" t="str">
        <f t="shared" si="130"/>
        <v>Sep</v>
      </c>
      <c r="P1670" t="str">
        <f t="shared" si="131"/>
        <v>2024</v>
      </c>
    </row>
    <row r="1671" spans="1:16" x14ac:dyDescent="0.3">
      <c r="A1671" t="s">
        <v>1703</v>
      </c>
      <c r="B1671" s="6">
        <v>45422</v>
      </c>
      <c r="C1671" t="s">
        <v>2257</v>
      </c>
      <c r="D1671" t="s">
        <v>2264</v>
      </c>
      <c r="E1671" t="s">
        <v>8</v>
      </c>
      <c r="F1671" t="s">
        <v>9</v>
      </c>
      <c r="G1671">
        <v>41120</v>
      </c>
      <c r="H1671">
        <v>1838.46</v>
      </c>
      <c r="I1671">
        <v>3</v>
      </c>
      <c r="J1671" t="s">
        <v>10</v>
      </c>
      <c r="K1671" s="8" t="s">
        <v>11</v>
      </c>
      <c r="L1671" s="11">
        <f t="shared" si="132"/>
        <v>4.4709630350194554E-2</v>
      </c>
      <c r="M1671" s="16">
        <f t="shared" si="133"/>
        <v>0</v>
      </c>
      <c r="N1671" s="16">
        <f t="shared" si="134"/>
        <v>0</v>
      </c>
      <c r="O1671" s="7" t="str">
        <f t="shared" si="130"/>
        <v>May</v>
      </c>
      <c r="P1671" t="str">
        <f t="shared" si="131"/>
        <v>2024</v>
      </c>
    </row>
    <row r="1672" spans="1:16" x14ac:dyDescent="0.3">
      <c r="A1672" t="s">
        <v>1704</v>
      </c>
      <c r="B1672" s="6">
        <v>45381</v>
      </c>
      <c r="C1672" t="s">
        <v>2258</v>
      </c>
      <c r="D1672" t="s">
        <v>2271</v>
      </c>
      <c r="E1672" t="s">
        <v>25</v>
      </c>
      <c r="F1672" t="s">
        <v>53</v>
      </c>
      <c r="G1672">
        <v>33467</v>
      </c>
      <c r="H1672">
        <v>10519.14</v>
      </c>
      <c r="I1672">
        <v>3</v>
      </c>
      <c r="J1672" t="s">
        <v>16</v>
      </c>
      <c r="K1672" s="8" t="s">
        <v>36</v>
      </c>
      <c r="L1672" s="11">
        <f t="shared" si="132"/>
        <v>0.31431380165536199</v>
      </c>
      <c r="M1672" s="16">
        <f t="shared" si="133"/>
        <v>0</v>
      </c>
      <c r="N1672" s="16">
        <f t="shared" si="134"/>
        <v>0</v>
      </c>
      <c r="O1672" s="7" t="str">
        <f t="shared" si="130"/>
        <v>Mar</v>
      </c>
      <c r="P1672" t="str">
        <f t="shared" si="131"/>
        <v>2024</v>
      </c>
    </row>
    <row r="1673" spans="1:16" x14ac:dyDescent="0.3">
      <c r="A1673" t="s">
        <v>1705</v>
      </c>
      <c r="B1673" s="6">
        <v>45193</v>
      </c>
      <c r="C1673" t="s">
        <v>2255</v>
      </c>
      <c r="D1673" t="s">
        <v>2263</v>
      </c>
      <c r="E1673" t="s">
        <v>19</v>
      </c>
      <c r="F1673" t="s">
        <v>22</v>
      </c>
      <c r="G1673">
        <v>42591</v>
      </c>
      <c r="H1673">
        <v>11848.42</v>
      </c>
      <c r="I1673">
        <v>2</v>
      </c>
      <c r="J1673" t="s">
        <v>16</v>
      </c>
      <c r="K1673" s="8" t="s">
        <v>11</v>
      </c>
      <c r="L1673" s="11">
        <f t="shared" si="132"/>
        <v>0.27819069756521331</v>
      </c>
      <c r="M1673" s="16">
        <f t="shared" si="133"/>
        <v>0</v>
      </c>
      <c r="N1673" s="16">
        <f t="shared" si="134"/>
        <v>0</v>
      </c>
      <c r="O1673" s="7" t="str">
        <f t="shared" si="130"/>
        <v>Sep</v>
      </c>
      <c r="P1673" t="str">
        <f t="shared" si="131"/>
        <v>2023</v>
      </c>
    </row>
    <row r="1674" spans="1:16" x14ac:dyDescent="0.3">
      <c r="A1674" t="s">
        <v>1706</v>
      </c>
      <c r="B1674" s="6">
        <v>45653</v>
      </c>
      <c r="C1674" t="s">
        <v>2258</v>
      </c>
      <c r="D1674" t="s">
        <v>2270</v>
      </c>
      <c r="E1674" t="s">
        <v>8</v>
      </c>
      <c r="F1674" t="s">
        <v>9</v>
      </c>
      <c r="G1674">
        <v>16068</v>
      </c>
      <c r="H1674">
        <v>1948.8</v>
      </c>
      <c r="I1674">
        <v>4</v>
      </c>
      <c r="J1674" t="s">
        <v>10</v>
      </c>
      <c r="K1674" s="8" t="s">
        <v>17</v>
      </c>
      <c r="L1674" s="11">
        <f t="shared" si="132"/>
        <v>0.12128454070201643</v>
      </c>
      <c r="M1674" s="16">
        <f t="shared" si="133"/>
        <v>0</v>
      </c>
      <c r="N1674" s="16">
        <f t="shared" si="134"/>
        <v>0</v>
      </c>
      <c r="O1674" s="7" t="str">
        <f t="shared" si="130"/>
        <v>Dec</v>
      </c>
      <c r="P1674" t="str">
        <f t="shared" si="131"/>
        <v>2024</v>
      </c>
    </row>
    <row r="1675" spans="1:16" x14ac:dyDescent="0.3">
      <c r="A1675" t="s">
        <v>1707</v>
      </c>
      <c r="B1675" s="6">
        <v>45032</v>
      </c>
      <c r="C1675" t="s">
        <v>2259</v>
      </c>
      <c r="D1675" t="s">
        <v>2267</v>
      </c>
      <c r="E1675" t="s">
        <v>8</v>
      </c>
      <c r="F1675" t="s">
        <v>31</v>
      </c>
      <c r="G1675">
        <v>28414</v>
      </c>
      <c r="H1675">
        <v>2591.5300000000002</v>
      </c>
      <c r="I1675">
        <v>3</v>
      </c>
      <c r="J1675" t="s">
        <v>16</v>
      </c>
      <c r="K1675" s="8" t="s">
        <v>27</v>
      </c>
      <c r="L1675" s="11">
        <f t="shared" si="132"/>
        <v>9.1206095586682634E-2</v>
      </c>
      <c r="M1675" s="16">
        <f t="shared" si="133"/>
        <v>0</v>
      </c>
      <c r="N1675" s="16">
        <f t="shared" si="134"/>
        <v>0</v>
      </c>
      <c r="O1675" s="7" t="str">
        <f t="shared" si="130"/>
        <v>Apr</v>
      </c>
      <c r="P1675" t="str">
        <f t="shared" si="131"/>
        <v>2023</v>
      </c>
    </row>
    <row r="1676" spans="1:16" x14ac:dyDescent="0.3">
      <c r="A1676" t="s">
        <v>1708</v>
      </c>
      <c r="B1676" s="6">
        <v>45615</v>
      </c>
      <c r="C1676" t="s">
        <v>2259</v>
      </c>
      <c r="D1676" t="s">
        <v>2267</v>
      </c>
      <c r="E1676" t="s">
        <v>14</v>
      </c>
      <c r="F1676" t="s">
        <v>51</v>
      </c>
      <c r="G1676">
        <v>31745</v>
      </c>
      <c r="H1676">
        <v>3315.65</v>
      </c>
      <c r="I1676">
        <v>5</v>
      </c>
      <c r="J1676" t="s">
        <v>16</v>
      </c>
      <c r="K1676" s="8" t="s">
        <v>27</v>
      </c>
      <c r="L1676" s="11">
        <f t="shared" si="132"/>
        <v>0.10444636950700899</v>
      </c>
      <c r="M1676" s="16">
        <f t="shared" si="133"/>
        <v>31745</v>
      </c>
      <c r="N1676" s="16">
        <f t="shared" si="134"/>
        <v>0</v>
      </c>
      <c r="O1676" s="7" t="str">
        <f t="shared" si="130"/>
        <v>Nov</v>
      </c>
      <c r="P1676" t="str">
        <f t="shared" si="131"/>
        <v>2024</v>
      </c>
    </row>
    <row r="1677" spans="1:16" x14ac:dyDescent="0.3">
      <c r="A1677" t="s">
        <v>1709</v>
      </c>
      <c r="B1677" s="6">
        <v>45620</v>
      </c>
      <c r="C1677" t="s">
        <v>2258</v>
      </c>
      <c r="D1677" t="s">
        <v>2271</v>
      </c>
      <c r="E1677" t="s">
        <v>8</v>
      </c>
      <c r="F1677" t="s">
        <v>29</v>
      </c>
      <c r="G1677">
        <v>1212</v>
      </c>
      <c r="H1677">
        <v>293.26</v>
      </c>
      <c r="I1677">
        <v>7</v>
      </c>
      <c r="J1677" t="s">
        <v>35</v>
      </c>
      <c r="K1677" s="8" t="s">
        <v>36</v>
      </c>
      <c r="L1677" s="11">
        <f t="shared" si="132"/>
        <v>0.24196369636963697</v>
      </c>
      <c r="M1677" s="16">
        <f t="shared" si="133"/>
        <v>0</v>
      </c>
      <c r="N1677" s="16">
        <f t="shared" si="134"/>
        <v>0</v>
      </c>
      <c r="O1677" s="7" t="str">
        <f t="shared" si="130"/>
        <v>Nov</v>
      </c>
      <c r="P1677" t="str">
        <f t="shared" si="131"/>
        <v>2024</v>
      </c>
    </row>
    <row r="1678" spans="1:16" x14ac:dyDescent="0.3">
      <c r="A1678" t="s">
        <v>1710</v>
      </c>
      <c r="B1678" s="6">
        <v>45494</v>
      </c>
      <c r="C1678" t="s">
        <v>2255</v>
      </c>
      <c r="D1678" t="s">
        <v>2263</v>
      </c>
      <c r="E1678" t="s">
        <v>19</v>
      </c>
      <c r="F1678" t="s">
        <v>22</v>
      </c>
      <c r="G1678">
        <v>44146</v>
      </c>
      <c r="H1678">
        <v>-5727.82</v>
      </c>
      <c r="I1678">
        <v>9</v>
      </c>
      <c r="J1678" t="s">
        <v>10</v>
      </c>
      <c r="K1678" s="8" t="s">
        <v>36</v>
      </c>
      <c r="L1678" s="11">
        <f t="shared" si="132"/>
        <v>-0.12974720246454943</v>
      </c>
      <c r="M1678" s="16">
        <f t="shared" si="133"/>
        <v>0</v>
      </c>
      <c r="N1678" s="16">
        <f t="shared" si="134"/>
        <v>1</v>
      </c>
      <c r="O1678" s="7" t="str">
        <f t="shared" si="130"/>
        <v>Jul</v>
      </c>
      <c r="P1678" t="str">
        <f t="shared" si="131"/>
        <v>2024</v>
      </c>
    </row>
    <row r="1679" spans="1:16" x14ac:dyDescent="0.3">
      <c r="A1679" t="s">
        <v>1711</v>
      </c>
      <c r="B1679" s="6">
        <v>45207</v>
      </c>
      <c r="C1679" t="s">
        <v>2257</v>
      </c>
      <c r="D1679" t="s">
        <v>2264</v>
      </c>
      <c r="E1679" t="s">
        <v>14</v>
      </c>
      <c r="F1679" t="s">
        <v>38</v>
      </c>
      <c r="G1679">
        <v>2918</v>
      </c>
      <c r="H1679">
        <v>176.02</v>
      </c>
      <c r="I1679">
        <v>5</v>
      </c>
      <c r="J1679" t="s">
        <v>16</v>
      </c>
      <c r="K1679" s="8" t="s">
        <v>17</v>
      </c>
      <c r="L1679" s="11">
        <f t="shared" si="132"/>
        <v>6.0322138450993837E-2</v>
      </c>
      <c r="M1679" s="16">
        <f t="shared" si="133"/>
        <v>2918</v>
      </c>
      <c r="N1679" s="16">
        <f t="shared" si="134"/>
        <v>0</v>
      </c>
      <c r="O1679" s="7" t="str">
        <f t="shared" si="130"/>
        <v>Oct</v>
      </c>
      <c r="P1679" t="str">
        <f t="shared" si="131"/>
        <v>2023</v>
      </c>
    </row>
    <row r="1680" spans="1:16" x14ac:dyDescent="0.3">
      <c r="A1680" t="s">
        <v>1712</v>
      </c>
      <c r="B1680" s="6">
        <v>45243</v>
      </c>
      <c r="C1680" t="s">
        <v>2258</v>
      </c>
      <c r="D1680" t="s">
        <v>2270</v>
      </c>
      <c r="E1680" t="s">
        <v>19</v>
      </c>
      <c r="F1680" t="s">
        <v>34</v>
      </c>
      <c r="G1680">
        <v>49328</v>
      </c>
      <c r="H1680">
        <v>5705.76</v>
      </c>
      <c r="I1680">
        <v>2</v>
      </c>
      <c r="J1680" t="s">
        <v>16</v>
      </c>
      <c r="K1680" s="8" t="s">
        <v>36</v>
      </c>
      <c r="L1680" s="11">
        <f t="shared" si="132"/>
        <v>0.11566980214077198</v>
      </c>
      <c r="M1680" s="16">
        <f t="shared" si="133"/>
        <v>0</v>
      </c>
      <c r="N1680" s="16">
        <f t="shared" si="134"/>
        <v>0</v>
      </c>
      <c r="O1680" s="7" t="str">
        <f t="shared" si="130"/>
        <v>Nov</v>
      </c>
      <c r="P1680" t="str">
        <f t="shared" si="131"/>
        <v>2023</v>
      </c>
    </row>
    <row r="1681" spans="1:16" x14ac:dyDescent="0.3">
      <c r="A1681" t="s">
        <v>1713</v>
      </c>
      <c r="B1681" s="6">
        <v>45416</v>
      </c>
      <c r="C1681" t="s">
        <v>2259</v>
      </c>
      <c r="D1681" t="s">
        <v>2266</v>
      </c>
      <c r="E1681" t="s">
        <v>25</v>
      </c>
      <c r="F1681" t="s">
        <v>53</v>
      </c>
      <c r="G1681">
        <v>42870</v>
      </c>
      <c r="H1681">
        <v>-7346.89</v>
      </c>
      <c r="I1681">
        <v>4</v>
      </c>
      <c r="J1681" t="s">
        <v>35</v>
      </c>
      <c r="K1681" s="8" t="s">
        <v>36</v>
      </c>
      <c r="L1681" s="11">
        <f t="shared" si="132"/>
        <v>-0.17137602052717518</v>
      </c>
      <c r="M1681" s="16">
        <f t="shared" si="133"/>
        <v>0</v>
      </c>
      <c r="N1681" s="16">
        <f t="shared" si="134"/>
        <v>1</v>
      </c>
      <c r="O1681" s="7" t="str">
        <f t="shared" si="130"/>
        <v>May</v>
      </c>
      <c r="P1681" t="str">
        <f t="shared" si="131"/>
        <v>2024</v>
      </c>
    </row>
    <row r="1682" spans="1:16" x14ac:dyDescent="0.3">
      <c r="A1682" t="s">
        <v>1714</v>
      </c>
      <c r="B1682" s="6">
        <v>45641</v>
      </c>
      <c r="C1682" t="s">
        <v>2259</v>
      </c>
      <c r="D1682" t="s">
        <v>2266</v>
      </c>
      <c r="E1682" t="s">
        <v>25</v>
      </c>
      <c r="F1682" t="s">
        <v>46</v>
      </c>
      <c r="G1682">
        <v>23761</v>
      </c>
      <c r="H1682">
        <v>-79.260000000000005</v>
      </c>
      <c r="I1682">
        <v>9</v>
      </c>
      <c r="J1682" t="s">
        <v>16</v>
      </c>
      <c r="K1682" s="8" t="s">
        <v>36</v>
      </c>
      <c r="L1682" s="11">
        <f t="shared" si="132"/>
        <v>-3.3357181936787173E-3</v>
      </c>
      <c r="M1682" s="16">
        <f t="shared" si="133"/>
        <v>0</v>
      </c>
      <c r="N1682" s="16">
        <f t="shared" si="134"/>
        <v>1</v>
      </c>
      <c r="O1682" s="7" t="str">
        <f t="shared" si="130"/>
        <v>Dec</v>
      </c>
      <c r="P1682" t="str">
        <f t="shared" si="131"/>
        <v>2024</v>
      </c>
    </row>
    <row r="1683" spans="1:16" x14ac:dyDescent="0.3">
      <c r="A1683" t="s">
        <v>1715</v>
      </c>
      <c r="B1683" s="6">
        <v>44978</v>
      </c>
      <c r="C1683" t="s">
        <v>2255</v>
      </c>
      <c r="D1683" t="s">
        <v>2262</v>
      </c>
      <c r="E1683" t="s">
        <v>14</v>
      </c>
      <c r="F1683" t="s">
        <v>38</v>
      </c>
      <c r="G1683">
        <v>17191</v>
      </c>
      <c r="H1683">
        <v>5772.01</v>
      </c>
      <c r="I1683">
        <v>5</v>
      </c>
      <c r="J1683" t="s">
        <v>16</v>
      </c>
      <c r="K1683" s="8" t="s">
        <v>27</v>
      </c>
      <c r="L1683" s="11">
        <f t="shared" si="132"/>
        <v>0.335757663893898</v>
      </c>
      <c r="M1683" s="16">
        <f t="shared" si="133"/>
        <v>17191</v>
      </c>
      <c r="N1683" s="16">
        <f t="shared" si="134"/>
        <v>0</v>
      </c>
      <c r="O1683" s="7" t="str">
        <f t="shared" si="130"/>
        <v>Feb</v>
      </c>
      <c r="P1683" t="str">
        <f t="shared" si="131"/>
        <v>2023</v>
      </c>
    </row>
    <row r="1684" spans="1:16" x14ac:dyDescent="0.3">
      <c r="A1684" t="s">
        <v>1716</v>
      </c>
      <c r="B1684" s="6">
        <v>45318</v>
      </c>
      <c r="C1684" t="s">
        <v>2259</v>
      </c>
      <c r="D1684" t="s">
        <v>2267</v>
      </c>
      <c r="E1684" t="s">
        <v>25</v>
      </c>
      <c r="F1684" t="s">
        <v>46</v>
      </c>
      <c r="G1684">
        <v>39726</v>
      </c>
      <c r="H1684">
        <v>2516.13</v>
      </c>
      <c r="I1684">
        <v>4</v>
      </c>
      <c r="J1684" t="s">
        <v>10</v>
      </c>
      <c r="K1684" s="8" t="s">
        <v>17</v>
      </c>
      <c r="L1684" s="11">
        <f t="shared" si="132"/>
        <v>6.333710919800635E-2</v>
      </c>
      <c r="M1684" s="16">
        <f t="shared" si="133"/>
        <v>0</v>
      </c>
      <c r="N1684" s="16">
        <f t="shared" si="134"/>
        <v>0</v>
      </c>
      <c r="O1684" s="7" t="str">
        <f t="shared" si="130"/>
        <v>Jan</v>
      </c>
      <c r="P1684" t="str">
        <f t="shared" si="131"/>
        <v>2024</v>
      </c>
    </row>
    <row r="1685" spans="1:16" x14ac:dyDescent="0.3">
      <c r="A1685" t="s">
        <v>1717</v>
      </c>
      <c r="B1685" s="6">
        <v>45489</v>
      </c>
      <c r="C1685" t="s">
        <v>2257</v>
      </c>
      <c r="D1685" t="s">
        <v>2264</v>
      </c>
      <c r="E1685" t="s">
        <v>14</v>
      </c>
      <c r="F1685" t="s">
        <v>38</v>
      </c>
      <c r="G1685">
        <v>25036</v>
      </c>
      <c r="H1685">
        <v>413.82</v>
      </c>
      <c r="I1685">
        <v>1</v>
      </c>
      <c r="J1685" t="s">
        <v>35</v>
      </c>
      <c r="K1685" s="8" t="s">
        <v>17</v>
      </c>
      <c r="L1685" s="11">
        <f t="shared" si="132"/>
        <v>1.6528998242530756E-2</v>
      </c>
      <c r="M1685" s="16">
        <f t="shared" si="133"/>
        <v>25036</v>
      </c>
      <c r="N1685" s="16">
        <f t="shared" si="134"/>
        <v>0</v>
      </c>
      <c r="O1685" s="7" t="str">
        <f t="shared" si="130"/>
        <v>Jul</v>
      </c>
      <c r="P1685" t="str">
        <f t="shared" si="131"/>
        <v>2024</v>
      </c>
    </row>
    <row r="1686" spans="1:16" x14ac:dyDescent="0.3">
      <c r="A1686" t="s">
        <v>1718</v>
      </c>
      <c r="B1686" s="6">
        <v>45483</v>
      </c>
      <c r="C1686" t="s">
        <v>2256</v>
      </c>
      <c r="D1686" t="s">
        <v>2268</v>
      </c>
      <c r="E1686" t="s">
        <v>14</v>
      </c>
      <c r="F1686" t="s">
        <v>38</v>
      </c>
      <c r="G1686">
        <v>28487</v>
      </c>
      <c r="H1686">
        <v>1662.97</v>
      </c>
      <c r="I1686">
        <v>4</v>
      </c>
      <c r="J1686" t="s">
        <v>10</v>
      </c>
      <c r="K1686" s="8" t="s">
        <v>36</v>
      </c>
      <c r="L1686" s="11">
        <f t="shared" si="132"/>
        <v>5.8376452416891919E-2</v>
      </c>
      <c r="M1686" s="16">
        <f t="shared" si="133"/>
        <v>28487</v>
      </c>
      <c r="N1686" s="16">
        <f t="shared" si="134"/>
        <v>0</v>
      </c>
      <c r="O1686" s="7" t="str">
        <f t="shared" si="130"/>
        <v>Jul</v>
      </c>
      <c r="P1686" t="str">
        <f t="shared" si="131"/>
        <v>2024</v>
      </c>
    </row>
    <row r="1687" spans="1:16" x14ac:dyDescent="0.3">
      <c r="A1687" t="s">
        <v>1719</v>
      </c>
      <c r="B1687" s="6">
        <v>45230</v>
      </c>
      <c r="C1687" t="s">
        <v>2256</v>
      </c>
      <c r="D1687" t="s">
        <v>2268</v>
      </c>
      <c r="E1687" t="s">
        <v>8</v>
      </c>
      <c r="F1687" t="s">
        <v>9</v>
      </c>
      <c r="G1687">
        <v>12470</v>
      </c>
      <c r="H1687">
        <v>-1294.71</v>
      </c>
      <c r="I1687">
        <v>7</v>
      </c>
      <c r="J1687" t="s">
        <v>10</v>
      </c>
      <c r="K1687" s="8" t="s">
        <v>17</v>
      </c>
      <c r="L1687" s="11">
        <f t="shared" si="132"/>
        <v>-0.10382598235765839</v>
      </c>
      <c r="M1687" s="16">
        <f t="shared" si="133"/>
        <v>0</v>
      </c>
      <c r="N1687" s="16">
        <f t="shared" si="134"/>
        <v>1</v>
      </c>
      <c r="O1687" s="7" t="str">
        <f t="shared" si="130"/>
        <v>Oct</v>
      </c>
      <c r="P1687" t="str">
        <f t="shared" si="131"/>
        <v>2023</v>
      </c>
    </row>
    <row r="1688" spans="1:16" x14ac:dyDescent="0.3">
      <c r="A1688" t="s">
        <v>1720</v>
      </c>
      <c r="B1688" s="6">
        <v>45164</v>
      </c>
      <c r="C1688" t="s">
        <v>2257</v>
      </c>
      <c r="D1688" t="s">
        <v>2264</v>
      </c>
      <c r="E1688" t="s">
        <v>8</v>
      </c>
      <c r="F1688" t="s">
        <v>9</v>
      </c>
      <c r="G1688">
        <v>24502</v>
      </c>
      <c r="H1688">
        <v>-155.19</v>
      </c>
      <c r="I1688">
        <v>8</v>
      </c>
      <c r="J1688" t="s">
        <v>10</v>
      </c>
      <c r="K1688" s="8" t="s">
        <v>17</v>
      </c>
      <c r="L1688" s="11">
        <f t="shared" si="132"/>
        <v>-6.3337686719451471E-3</v>
      </c>
      <c r="M1688" s="16">
        <f t="shared" si="133"/>
        <v>0</v>
      </c>
      <c r="N1688" s="16">
        <f t="shared" si="134"/>
        <v>1</v>
      </c>
      <c r="O1688" s="7" t="str">
        <f t="shared" si="130"/>
        <v>Aug</v>
      </c>
      <c r="P1688" t="str">
        <f t="shared" si="131"/>
        <v>2023</v>
      </c>
    </row>
    <row r="1689" spans="1:16" x14ac:dyDescent="0.3">
      <c r="A1689" t="s">
        <v>1721</v>
      </c>
      <c r="B1689" s="6">
        <v>45486</v>
      </c>
      <c r="C1689" t="s">
        <v>2256</v>
      </c>
      <c r="D1689" t="s">
        <v>2269</v>
      </c>
      <c r="E1689" t="s">
        <v>8</v>
      </c>
      <c r="F1689" t="s">
        <v>29</v>
      </c>
      <c r="G1689">
        <v>25187</v>
      </c>
      <c r="H1689">
        <v>5023.99</v>
      </c>
      <c r="I1689">
        <v>4</v>
      </c>
      <c r="J1689" t="s">
        <v>16</v>
      </c>
      <c r="K1689" s="8" t="s">
        <v>17</v>
      </c>
      <c r="L1689" s="11">
        <f t="shared" si="132"/>
        <v>0.19946758248302696</v>
      </c>
      <c r="M1689" s="16">
        <f t="shared" si="133"/>
        <v>0</v>
      </c>
      <c r="N1689" s="16">
        <f t="shared" si="134"/>
        <v>0</v>
      </c>
      <c r="O1689" s="7" t="str">
        <f t="shared" si="130"/>
        <v>Jul</v>
      </c>
      <c r="P1689" t="str">
        <f t="shared" si="131"/>
        <v>2024</v>
      </c>
    </row>
    <row r="1690" spans="1:16" x14ac:dyDescent="0.3">
      <c r="A1690" t="s">
        <v>1722</v>
      </c>
      <c r="B1690" s="6">
        <v>45458</v>
      </c>
      <c r="C1690" t="s">
        <v>2257</v>
      </c>
      <c r="D1690" t="s">
        <v>2265</v>
      </c>
      <c r="E1690" t="s">
        <v>14</v>
      </c>
      <c r="F1690" t="s">
        <v>38</v>
      </c>
      <c r="G1690">
        <v>16282</v>
      </c>
      <c r="H1690">
        <v>4859.16</v>
      </c>
      <c r="I1690">
        <v>8</v>
      </c>
      <c r="J1690" t="s">
        <v>16</v>
      </c>
      <c r="K1690" s="8" t="s">
        <v>36</v>
      </c>
      <c r="L1690" s="11">
        <f t="shared" si="132"/>
        <v>0.29843753838594766</v>
      </c>
      <c r="M1690" s="16">
        <f t="shared" si="133"/>
        <v>16282</v>
      </c>
      <c r="N1690" s="16">
        <f t="shared" si="134"/>
        <v>0</v>
      </c>
      <c r="O1690" s="7" t="str">
        <f t="shared" si="130"/>
        <v>Jun</v>
      </c>
      <c r="P1690" t="str">
        <f t="shared" si="131"/>
        <v>2024</v>
      </c>
    </row>
    <row r="1691" spans="1:16" x14ac:dyDescent="0.3">
      <c r="A1691" t="s">
        <v>1723</v>
      </c>
      <c r="B1691" s="6">
        <v>45499</v>
      </c>
      <c r="C1691" t="s">
        <v>2257</v>
      </c>
      <c r="D1691" t="s">
        <v>2265</v>
      </c>
      <c r="E1691" t="s">
        <v>14</v>
      </c>
      <c r="F1691" t="s">
        <v>51</v>
      </c>
      <c r="G1691">
        <v>10466</v>
      </c>
      <c r="H1691">
        <v>1139.8800000000001</v>
      </c>
      <c r="I1691">
        <v>6</v>
      </c>
      <c r="J1691" t="s">
        <v>35</v>
      </c>
      <c r="K1691" s="8" t="s">
        <v>17</v>
      </c>
      <c r="L1691" s="11">
        <f t="shared" si="132"/>
        <v>0.10891266959678962</v>
      </c>
      <c r="M1691" s="16">
        <f t="shared" si="133"/>
        <v>10466</v>
      </c>
      <c r="N1691" s="16">
        <f t="shared" si="134"/>
        <v>0</v>
      </c>
      <c r="O1691" s="7" t="str">
        <f t="shared" si="130"/>
        <v>Jul</v>
      </c>
      <c r="P1691" t="str">
        <f t="shared" si="131"/>
        <v>2024</v>
      </c>
    </row>
    <row r="1692" spans="1:16" x14ac:dyDescent="0.3">
      <c r="A1692" t="s">
        <v>1724</v>
      </c>
      <c r="B1692" s="6">
        <v>45592</v>
      </c>
      <c r="C1692" t="s">
        <v>2259</v>
      </c>
      <c r="D1692" t="s">
        <v>2266</v>
      </c>
      <c r="E1692" t="s">
        <v>8</v>
      </c>
      <c r="F1692" t="s">
        <v>31</v>
      </c>
      <c r="G1692">
        <v>7190</v>
      </c>
      <c r="H1692">
        <v>698.28</v>
      </c>
      <c r="I1692">
        <v>9</v>
      </c>
      <c r="J1692" t="s">
        <v>10</v>
      </c>
      <c r="K1692" s="8" t="s">
        <v>11</v>
      </c>
      <c r="L1692" s="11">
        <f t="shared" si="132"/>
        <v>9.711821974965229E-2</v>
      </c>
      <c r="M1692" s="16">
        <f t="shared" si="133"/>
        <v>0</v>
      </c>
      <c r="N1692" s="16">
        <f t="shared" si="134"/>
        <v>0</v>
      </c>
      <c r="O1692" s="7" t="str">
        <f t="shared" si="130"/>
        <v>Oct</v>
      </c>
      <c r="P1692" t="str">
        <f t="shared" si="131"/>
        <v>2024</v>
      </c>
    </row>
    <row r="1693" spans="1:16" x14ac:dyDescent="0.3">
      <c r="A1693" t="s">
        <v>1725</v>
      </c>
      <c r="B1693" s="6">
        <v>45609</v>
      </c>
      <c r="C1693" t="s">
        <v>2256</v>
      </c>
      <c r="D1693" t="s">
        <v>2269</v>
      </c>
      <c r="E1693" t="s">
        <v>19</v>
      </c>
      <c r="F1693" t="s">
        <v>22</v>
      </c>
      <c r="G1693">
        <v>32407</v>
      </c>
      <c r="H1693">
        <v>7356.86</v>
      </c>
      <c r="I1693">
        <v>9</v>
      </c>
      <c r="J1693" t="s">
        <v>10</v>
      </c>
      <c r="K1693" s="8" t="s">
        <v>27</v>
      </c>
      <c r="L1693" s="11">
        <f t="shared" si="132"/>
        <v>0.22701453389699755</v>
      </c>
      <c r="M1693" s="16">
        <f t="shared" si="133"/>
        <v>0</v>
      </c>
      <c r="N1693" s="16">
        <f t="shared" si="134"/>
        <v>0</v>
      </c>
      <c r="O1693" s="7" t="str">
        <f t="shared" si="130"/>
        <v>Nov</v>
      </c>
      <c r="P1693" t="str">
        <f t="shared" si="131"/>
        <v>2024</v>
      </c>
    </row>
    <row r="1694" spans="1:16" x14ac:dyDescent="0.3">
      <c r="A1694" t="s">
        <v>1726</v>
      </c>
      <c r="B1694" s="6">
        <v>45138</v>
      </c>
      <c r="C1694" t="s">
        <v>2257</v>
      </c>
      <c r="D1694" t="s">
        <v>2264</v>
      </c>
      <c r="E1694" t="s">
        <v>8</v>
      </c>
      <c r="F1694" t="s">
        <v>9</v>
      </c>
      <c r="G1694">
        <v>22950</v>
      </c>
      <c r="H1694">
        <v>5391.74</v>
      </c>
      <c r="I1694">
        <v>5</v>
      </c>
      <c r="J1694" t="s">
        <v>16</v>
      </c>
      <c r="K1694" s="8" t="s">
        <v>27</v>
      </c>
      <c r="L1694" s="11">
        <f t="shared" si="132"/>
        <v>0.23493420479302832</v>
      </c>
      <c r="M1694" s="16">
        <f t="shared" si="133"/>
        <v>0</v>
      </c>
      <c r="N1694" s="16">
        <f t="shared" si="134"/>
        <v>0</v>
      </c>
      <c r="O1694" s="7" t="str">
        <f t="shared" si="130"/>
        <v>Jul</v>
      </c>
      <c r="P1694" t="str">
        <f t="shared" si="131"/>
        <v>2023</v>
      </c>
    </row>
    <row r="1695" spans="1:16" x14ac:dyDescent="0.3">
      <c r="A1695" t="s">
        <v>1727</v>
      </c>
      <c r="B1695" s="6">
        <v>45084</v>
      </c>
      <c r="C1695" t="s">
        <v>2255</v>
      </c>
      <c r="D1695" t="s">
        <v>2263</v>
      </c>
      <c r="E1695" t="s">
        <v>19</v>
      </c>
      <c r="F1695" t="s">
        <v>22</v>
      </c>
      <c r="G1695">
        <v>31954</v>
      </c>
      <c r="H1695">
        <v>5646.89</v>
      </c>
      <c r="I1695">
        <v>10</v>
      </c>
      <c r="J1695" t="s">
        <v>10</v>
      </c>
      <c r="K1695" s="8" t="s">
        <v>27</v>
      </c>
      <c r="L1695" s="11">
        <f t="shared" si="132"/>
        <v>0.176719346560681</v>
      </c>
      <c r="M1695" s="16">
        <f t="shared" si="133"/>
        <v>0</v>
      </c>
      <c r="N1695" s="16">
        <f t="shared" si="134"/>
        <v>0</v>
      </c>
      <c r="O1695" s="7" t="str">
        <f t="shared" si="130"/>
        <v>Jun</v>
      </c>
      <c r="P1695" t="str">
        <f t="shared" si="131"/>
        <v>2023</v>
      </c>
    </row>
    <row r="1696" spans="1:16" x14ac:dyDescent="0.3">
      <c r="A1696" t="s">
        <v>1728</v>
      </c>
      <c r="B1696" s="6">
        <v>45251</v>
      </c>
      <c r="C1696" t="s">
        <v>2259</v>
      </c>
      <c r="D1696" t="s">
        <v>2267</v>
      </c>
      <c r="E1696" t="s">
        <v>25</v>
      </c>
      <c r="F1696" t="s">
        <v>26</v>
      </c>
      <c r="G1696">
        <v>28878</v>
      </c>
      <c r="H1696">
        <v>2234.59</v>
      </c>
      <c r="I1696">
        <v>7</v>
      </c>
      <c r="J1696" t="s">
        <v>10</v>
      </c>
      <c r="K1696" s="8" t="s">
        <v>27</v>
      </c>
      <c r="L1696" s="11">
        <f t="shared" si="132"/>
        <v>7.7380358750606004E-2</v>
      </c>
      <c r="M1696" s="16">
        <f t="shared" si="133"/>
        <v>0</v>
      </c>
      <c r="N1696" s="16">
        <f t="shared" si="134"/>
        <v>0</v>
      </c>
      <c r="O1696" s="7" t="str">
        <f t="shared" si="130"/>
        <v>Nov</v>
      </c>
      <c r="P1696" t="str">
        <f t="shared" si="131"/>
        <v>2023</v>
      </c>
    </row>
    <row r="1697" spans="1:16" x14ac:dyDescent="0.3">
      <c r="A1697" t="s">
        <v>1729</v>
      </c>
      <c r="B1697" s="6">
        <v>45311</v>
      </c>
      <c r="C1697" t="s">
        <v>2258</v>
      </c>
      <c r="D1697" t="s">
        <v>2271</v>
      </c>
      <c r="E1697" t="s">
        <v>14</v>
      </c>
      <c r="F1697" t="s">
        <v>15</v>
      </c>
      <c r="G1697">
        <v>32596</v>
      </c>
      <c r="H1697">
        <v>7928.05</v>
      </c>
      <c r="I1697">
        <v>2</v>
      </c>
      <c r="J1697" t="s">
        <v>16</v>
      </c>
      <c r="K1697" s="8" t="s">
        <v>27</v>
      </c>
      <c r="L1697" s="11">
        <f t="shared" si="132"/>
        <v>0.24322156092772121</v>
      </c>
      <c r="M1697" s="16">
        <f t="shared" si="133"/>
        <v>32596</v>
      </c>
      <c r="N1697" s="16">
        <f t="shared" si="134"/>
        <v>0</v>
      </c>
      <c r="O1697" s="7" t="str">
        <f t="shared" si="130"/>
        <v>Jan</v>
      </c>
      <c r="P1697" t="str">
        <f t="shared" si="131"/>
        <v>2024</v>
      </c>
    </row>
    <row r="1698" spans="1:16" x14ac:dyDescent="0.3">
      <c r="A1698" t="s">
        <v>1730</v>
      </c>
      <c r="B1698" s="6">
        <v>45278</v>
      </c>
      <c r="C1698" t="s">
        <v>2256</v>
      </c>
      <c r="D1698" t="s">
        <v>2268</v>
      </c>
      <c r="E1698" t="s">
        <v>25</v>
      </c>
      <c r="F1698" t="s">
        <v>26</v>
      </c>
      <c r="G1698">
        <v>20716</v>
      </c>
      <c r="H1698">
        <v>3557.71</v>
      </c>
      <c r="I1698">
        <v>9</v>
      </c>
      <c r="J1698" t="s">
        <v>10</v>
      </c>
      <c r="K1698" s="8" t="s">
        <v>27</v>
      </c>
      <c r="L1698" s="11">
        <f t="shared" si="132"/>
        <v>0.17173730449893801</v>
      </c>
      <c r="M1698" s="16">
        <f t="shared" si="133"/>
        <v>0</v>
      </c>
      <c r="N1698" s="16">
        <f t="shared" si="134"/>
        <v>0</v>
      </c>
      <c r="O1698" s="7" t="str">
        <f t="shared" si="130"/>
        <v>Dec</v>
      </c>
      <c r="P1698" t="str">
        <f t="shared" si="131"/>
        <v>2023</v>
      </c>
    </row>
    <row r="1699" spans="1:16" x14ac:dyDescent="0.3">
      <c r="A1699" t="s">
        <v>1731</v>
      </c>
      <c r="B1699" s="6">
        <v>45571</v>
      </c>
      <c r="C1699" t="s">
        <v>2259</v>
      </c>
      <c r="D1699" t="s">
        <v>2267</v>
      </c>
      <c r="E1699" t="s">
        <v>14</v>
      </c>
      <c r="F1699" t="s">
        <v>38</v>
      </c>
      <c r="G1699">
        <v>435</v>
      </c>
      <c r="H1699">
        <v>-40.479999999999997</v>
      </c>
      <c r="I1699">
        <v>5</v>
      </c>
      <c r="J1699" t="s">
        <v>35</v>
      </c>
      <c r="K1699" s="8" t="s">
        <v>11</v>
      </c>
      <c r="L1699" s="11">
        <f t="shared" si="132"/>
        <v>-9.3057471264367808E-2</v>
      </c>
      <c r="M1699" s="16">
        <f t="shared" si="133"/>
        <v>435</v>
      </c>
      <c r="N1699" s="16">
        <f t="shared" si="134"/>
        <v>1</v>
      </c>
      <c r="O1699" s="7" t="str">
        <f t="shared" si="130"/>
        <v>Oct</v>
      </c>
      <c r="P1699" t="str">
        <f t="shared" si="131"/>
        <v>2024</v>
      </c>
    </row>
    <row r="1700" spans="1:16" x14ac:dyDescent="0.3">
      <c r="A1700" t="s">
        <v>1732</v>
      </c>
      <c r="B1700" s="6">
        <v>44977</v>
      </c>
      <c r="C1700" t="s">
        <v>2258</v>
      </c>
      <c r="D1700" t="s">
        <v>2271</v>
      </c>
      <c r="E1700" t="s">
        <v>25</v>
      </c>
      <c r="F1700" t="s">
        <v>53</v>
      </c>
      <c r="G1700">
        <v>10275</v>
      </c>
      <c r="H1700">
        <v>1887.48</v>
      </c>
      <c r="I1700">
        <v>9</v>
      </c>
      <c r="J1700" t="s">
        <v>35</v>
      </c>
      <c r="K1700" s="8" t="s">
        <v>11</v>
      </c>
      <c r="L1700" s="11">
        <f t="shared" si="132"/>
        <v>0.18369635036496351</v>
      </c>
      <c r="M1700" s="16">
        <f t="shared" si="133"/>
        <v>0</v>
      </c>
      <c r="N1700" s="16">
        <f t="shared" si="134"/>
        <v>0</v>
      </c>
      <c r="O1700" s="7" t="str">
        <f t="shared" si="130"/>
        <v>Feb</v>
      </c>
      <c r="P1700" t="str">
        <f t="shared" si="131"/>
        <v>2023</v>
      </c>
    </row>
    <row r="1701" spans="1:16" x14ac:dyDescent="0.3">
      <c r="A1701" t="s">
        <v>1733</v>
      </c>
      <c r="B1701" s="6">
        <v>45056</v>
      </c>
      <c r="C1701" t="s">
        <v>2256</v>
      </c>
      <c r="D1701" t="s">
        <v>2268</v>
      </c>
      <c r="E1701" t="s">
        <v>25</v>
      </c>
      <c r="F1701" t="s">
        <v>46</v>
      </c>
      <c r="G1701">
        <v>47444</v>
      </c>
      <c r="H1701">
        <v>-5778.09</v>
      </c>
      <c r="I1701">
        <v>5</v>
      </c>
      <c r="J1701" t="s">
        <v>35</v>
      </c>
      <c r="K1701" s="8" t="s">
        <v>36</v>
      </c>
      <c r="L1701" s="11">
        <f t="shared" si="132"/>
        <v>-0.12178758114830115</v>
      </c>
      <c r="M1701" s="16">
        <f t="shared" si="133"/>
        <v>0</v>
      </c>
      <c r="N1701" s="16">
        <f t="shared" si="134"/>
        <v>1</v>
      </c>
      <c r="O1701" s="7" t="str">
        <f t="shared" si="130"/>
        <v>May</v>
      </c>
      <c r="P1701" t="str">
        <f t="shared" si="131"/>
        <v>2023</v>
      </c>
    </row>
    <row r="1702" spans="1:16" x14ac:dyDescent="0.3">
      <c r="A1702" t="s">
        <v>1734</v>
      </c>
      <c r="B1702" s="6">
        <v>45200</v>
      </c>
      <c r="C1702" t="s">
        <v>2258</v>
      </c>
      <c r="D1702" t="s">
        <v>2270</v>
      </c>
      <c r="E1702" t="s">
        <v>25</v>
      </c>
      <c r="F1702" t="s">
        <v>46</v>
      </c>
      <c r="G1702">
        <v>15799</v>
      </c>
      <c r="H1702">
        <v>4933.6899999999996</v>
      </c>
      <c r="I1702">
        <v>7</v>
      </c>
      <c r="J1702" t="s">
        <v>16</v>
      </c>
      <c r="K1702" s="8" t="s">
        <v>27</v>
      </c>
      <c r="L1702" s="11">
        <f t="shared" si="132"/>
        <v>0.31227862522944488</v>
      </c>
      <c r="M1702" s="16">
        <f t="shared" si="133"/>
        <v>0</v>
      </c>
      <c r="N1702" s="16">
        <f t="shared" si="134"/>
        <v>0</v>
      </c>
      <c r="O1702" s="7" t="str">
        <f t="shared" si="130"/>
        <v>Oct</v>
      </c>
      <c r="P1702" t="str">
        <f t="shared" si="131"/>
        <v>2023</v>
      </c>
    </row>
    <row r="1703" spans="1:16" x14ac:dyDescent="0.3">
      <c r="A1703" t="s">
        <v>1735</v>
      </c>
      <c r="B1703" s="6">
        <v>45242</v>
      </c>
      <c r="C1703" t="s">
        <v>2257</v>
      </c>
      <c r="D1703" t="s">
        <v>2264</v>
      </c>
      <c r="E1703" t="s">
        <v>19</v>
      </c>
      <c r="F1703" t="s">
        <v>22</v>
      </c>
      <c r="G1703">
        <v>33380</v>
      </c>
      <c r="H1703">
        <v>-4966.29</v>
      </c>
      <c r="I1703">
        <v>5</v>
      </c>
      <c r="J1703" t="s">
        <v>16</v>
      </c>
      <c r="K1703" s="8" t="s">
        <v>17</v>
      </c>
      <c r="L1703" s="11">
        <f t="shared" si="132"/>
        <v>-0.14878040742959855</v>
      </c>
      <c r="M1703" s="16">
        <f t="shared" si="133"/>
        <v>0</v>
      </c>
      <c r="N1703" s="16">
        <f t="shared" si="134"/>
        <v>1</v>
      </c>
      <c r="O1703" s="7" t="str">
        <f t="shared" si="130"/>
        <v>Nov</v>
      </c>
      <c r="P1703" t="str">
        <f t="shared" si="131"/>
        <v>2023</v>
      </c>
    </row>
    <row r="1704" spans="1:16" x14ac:dyDescent="0.3">
      <c r="A1704" t="s">
        <v>1736</v>
      </c>
      <c r="B1704" s="6">
        <v>45195</v>
      </c>
      <c r="C1704" t="s">
        <v>2259</v>
      </c>
      <c r="D1704" t="s">
        <v>2266</v>
      </c>
      <c r="E1704" t="s">
        <v>19</v>
      </c>
      <c r="F1704" t="s">
        <v>20</v>
      </c>
      <c r="G1704">
        <v>8902</v>
      </c>
      <c r="H1704">
        <v>247.15</v>
      </c>
      <c r="I1704">
        <v>1</v>
      </c>
      <c r="J1704" t="s">
        <v>16</v>
      </c>
      <c r="K1704" s="8" t="s">
        <v>11</v>
      </c>
      <c r="L1704" s="11">
        <f t="shared" si="132"/>
        <v>2.776342394967423E-2</v>
      </c>
      <c r="M1704" s="16">
        <f t="shared" si="133"/>
        <v>0</v>
      </c>
      <c r="N1704" s="16">
        <f t="shared" si="134"/>
        <v>0</v>
      </c>
      <c r="O1704" s="7" t="str">
        <f t="shared" si="130"/>
        <v>Sep</v>
      </c>
      <c r="P1704" t="str">
        <f t="shared" si="131"/>
        <v>2023</v>
      </c>
    </row>
    <row r="1705" spans="1:16" x14ac:dyDescent="0.3">
      <c r="A1705" t="s">
        <v>1737</v>
      </c>
      <c r="B1705" s="6">
        <v>45272</v>
      </c>
      <c r="C1705" t="s">
        <v>2257</v>
      </c>
      <c r="D1705" t="s">
        <v>2264</v>
      </c>
      <c r="E1705" t="s">
        <v>8</v>
      </c>
      <c r="F1705" t="s">
        <v>9</v>
      </c>
      <c r="G1705">
        <v>33012</v>
      </c>
      <c r="H1705">
        <v>-361.73</v>
      </c>
      <c r="I1705">
        <v>6</v>
      </c>
      <c r="J1705" t="s">
        <v>16</v>
      </c>
      <c r="K1705" s="8" t="s">
        <v>27</v>
      </c>
      <c r="L1705" s="11">
        <f t="shared" si="132"/>
        <v>-1.0957530594935176E-2</v>
      </c>
      <c r="M1705" s="16">
        <f t="shared" si="133"/>
        <v>0</v>
      </c>
      <c r="N1705" s="16">
        <f t="shared" si="134"/>
        <v>1</v>
      </c>
      <c r="O1705" s="7" t="str">
        <f t="shared" si="130"/>
        <v>Dec</v>
      </c>
      <c r="P1705" t="str">
        <f t="shared" si="131"/>
        <v>2023</v>
      </c>
    </row>
    <row r="1706" spans="1:16" x14ac:dyDescent="0.3">
      <c r="A1706" t="s">
        <v>1738</v>
      </c>
      <c r="B1706" s="6">
        <v>45232</v>
      </c>
      <c r="C1706" t="s">
        <v>2255</v>
      </c>
      <c r="D1706" t="s">
        <v>2262</v>
      </c>
      <c r="E1706" t="s">
        <v>25</v>
      </c>
      <c r="F1706" t="s">
        <v>53</v>
      </c>
      <c r="G1706">
        <v>40465</v>
      </c>
      <c r="H1706">
        <v>-2811.92</v>
      </c>
      <c r="I1706">
        <v>6</v>
      </c>
      <c r="J1706" t="s">
        <v>35</v>
      </c>
      <c r="K1706" s="8" t="s">
        <v>36</v>
      </c>
      <c r="L1706" s="11">
        <f t="shared" si="132"/>
        <v>-6.9490176695910053E-2</v>
      </c>
      <c r="M1706" s="16">
        <f t="shared" si="133"/>
        <v>0</v>
      </c>
      <c r="N1706" s="16">
        <f t="shared" si="134"/>
        <v>1</v>
      </c>
      <c r="O1706" s="7" t="str">
        <f t="shared" si="130"/>
        <v>Nov</v>
      </c>
      <c r="P1706" t="str">
        <f t="shared" si="131"/>
        <v>2023</v>
      </c>
    </row>
    <row r="1707" spans="1:16" x14ac:dyDescent="0.3">
      <c r="A1707" t="s">
        <v>1739</v>
      </c>
      <c r="B1707" s="6">
        <v>45628</v>
      </c>
      <c r="C1707" t="s">
        <v>2255</v>
      </c>
      <c r="D1707" t="s">
        <v>2263</v>
      </c>
      <c r="E1707" t="s">
        <v>14</v>
      </c>
      <c r="F1707" t="s">
        <v>15</v>
      </c>
      <c r="G1707">
        <v>6959</v>
      </c>
      <c r="H1707">
        <v>629.63</v>
      </c>
      <c r="I1707">
        <v>7</v>
      </c>
      <c r="J1707" t="s">
        <v>10</v>
      </c>
      <c r="K1707" s="8" t="s">
        <v>36</v>
      </c>
      <c r="L1707" s="11">
        <f t="shared" si="132"/>
        <v>9.0477080040235663E-2</v>
      </c>
      <c r="M1707" s="16">
        <f t="shared" si="133"/>
        <v>6959</v>
      </c>
      <c r="N1707" s="16">
        <f t="shared" si="134"/>
        <v>0</v>
      </c>
      <c r="O1707" s="7" t="str">
        <f t="shared" si="130"/>
        <v>Dec</v>
      </c>
      <c r="P1707" t="str">
        <f t="shared" si="131"/>
        <v>2024</v>
      </c>
    </row>
    <row r="1708" spans="1:16" x14ac:dyDescent="0.3">
      <c r="A1708" t="s">
        <v>1740</v>
      </c>
      <c r="B1708" s="6">
        <v>45559</v>
      </c>
      <c r="C1708" t="s">
        <v>2258</v>
      </c>
      <c r="D1708" t="s">
        <v>2271</v>
      </c>
      <c r="E1708" t="s">
        <v>14</v>
      </c>
      <c r="F1708" t="s">
        <v>15</v>
      </c>
      <c r="G1708">
        <v>26591</v>
      </c>
      <c r="H1708">
        <v>3451.28</v>
      </c>
      <c r="I1708">
        <v>7</v>
      </c>
      <c r="J1708" t="s">
        <v>35</v>
      </c>
      <c r="K1708" s="8" t="s">
        <v>17</v>
      </c>
      <c r="L1708" s="11">
        <f t="shared" si="132"/>
        <v>0.12979128276484525</v>
      </c>
      <c r="M1708" s="16">
        <f t="shared" si="133"/>
        <v>26591</v>
      </c>
      <c r="N1708" s="16">
        <f t="shared" si="134"/>
        <v>0</v>
      </c>
      <c r="O1708" s="7" t="str">
        <f t="shared" si="130"/>
        <v>Sep</v>
      </c>
      <c r="P1708" t="str">
        <f t="shared" si="131"/>
        <v>2024</v>
      </c>
    </row>
    <row r="1709" spans="1:16" x14ac:dyDescent="0.3">
      <c r="A1709" t="s">
        <v>1741</v>
      </c>
      <c r="B1709" s="6">
        <v>45155</v>
      </c>
      <c r="C1709" t="s">
        <v>2258</v>
      </c>
      <c r="D1709" t="s">
        <v>2270</v>
      </c>
      <c r="E1709" t="s">
        <v>19</v>
      </c>
      <c r="F1709" t="s">
        <v>20</v>
      </c>
      <c r="G1709">
        <v>31798</v>
      </c>
      <c r="H1709">
        <v>3976.88</v>
      </c>
      <c r="I1709">
        <v>3</v>
      </c>
      <c r="J1709" t="s">
        <v>35</v>
      </c>
      <c r="K1709" s="8" t="s">
        <v>27</v>
      </c>
      <c r="L1709" s="11">
        <f t="shared" si="132"/>
        <v>0.12506698534499025</v>
      </c>
      <c r="M1709" s="16">
        <f t="shared" si="133"/>
        <v>0</v>
      </c>
      <c r="N1709" s="16">
        <f t="shared" si="134"/>
        <v>0</v>
      </c>
      <c r="O1709" s="7" t="str">
        <f t="shared" si="130"/>
        <v>Aug</v>
      </c>
      <c r="P1709" t="str">
        <f t="shared" si="131"/>
        <v>2023</v>
      </c>
    </row>
    <row r="1710" spans="1:16" x14ac:dyDescent="0.3">
      <c r="A1710" t="s">
        <v>1742</v>
      </c>
      <c r="B1710" s="6">
        <v>44988</v>
      </c>
      <c r="C1710" t="s">
        <v>2257</v>
      </c>
      <c r="D1710" t="s">
        <v>2265</v>
      </c>
      <c r="E1710" t="s">
        <v>19</v>
      </c>
      <c r="F1710" t="s">
        <v>34</v>
      </c>
      <c r="G1710">
        <v>27997</v>
      </c>
      <c r="H1710">
        <v>-4004.97</v>
      </c>
      <c r="I1710">
        <v>3</v>
      </c>
      <c r="J1710" t="s">
        <v>16</v>
      </c>
      <c r="K1710" s="8" t="s">
        <v>17</v>
      </c>
      <c r="L1710" s="11">
        <f t="shared" si="132"/>
        <v>-0.14304996963960423</v>
      </c>
      <c r="M1710" s="16">
        <f t="shared" si="133"/>
        <v>0</v>
      </c>
      <c r="N1710" s="16">
        <f t="shared" si="134"/>
        <v>1</v>
      </c>
      <c r="O1710" s="7" t="str">
        <f t="shared" si="130"/>
        <v>Mar</v>
      </c>
      <c r="P1710" t="str">
        <f t="shared" si="131"/>
        <v>2023</v>
      </c>
    </row>
    <row r="1711" spans="1:16" x14ac:dyDescent="0.3">
      <c r="A1711" t="s">
        <v>1743</v>
      </c>
      <c r="B1711" s="6">
        <v>45240</v>
      </c>
      <c r="C1711" t="s">
        <v>2255</v>
      </c>
      <c r="D1711" t="s">
        <v>2263</v>
      </c>
      <c r="E1711" t="s">
        <v>14</v>
      </c>
      <c r="F1711" t="s">
        <v>15</v>
      </c>
      <c r="G1711">
        <v>17690</v>
      </c>
      <c r="H1711">
        <v>-3518.65</v>
      </c>
      <c r="I1711">
        <v>5</v>
      </c>
      <c r="J1711" t="s">
        <v>10</v>
      </c>
      <c r="K1711" s="8" t="s">
        <v>36</v>
      </c>
      <c r="L1711" s="11">
        <f t="shared" si="132"/>
        <v>-0.19890616167326172</v>
      </c>
      <c r="M1711" s="16">
        <f t="shared" si="133"/>
        <v>17690</v>
      </c>
      <c r="N1711" s="16">
        <f t="shared" si="134"/>
        <v>1</v>
      </c>
      <c r="O1711" s="7" t="str">
        <f t="shared" si="130"/>
        <v>Nov</v>
      </c>
      <c r="P1711" t="str">
        <f t="shared" si="131"/>
        <v>2023</v>
      </c>
    </row>
    <row r="1712" spans="1:16" x14ac:dyDescent="0.3">
      <c r="A1712" t="s">
        <v>1744</v>
      </c>
      <c r="B1712" s="6">
        <v>44986</v>
      </c>
      <c r="C1712" t="s">
        <v>2259</v>
      </c>
      <c r="D1712" t="s">
        <v>2267</v>
      </c>
      <c r="E1712" t="s">
        <v>25</v>
      </c>
      <c r="F1712" t="s">
        <v>46</v>
      </c>
      <c r="G1712">
        <v>3182</v>
      </c>
      <c r="H1712">
        <v>-580.02</v>
      </c>
      <c r="I1712">
        <v>3</v>
      </c>
      <c r="J1712" t="s">
        <v>10</v>
      </c>
      <c r="K1712" s="8" t="s">
        <v>27</v>
      </c>
      <c r="L1712" s="11">
        <f t="shared" si="132"/>
        <v>-0.18228158390949087</v>
      </c>
      <c r="M1712" s="16">
        <f t="shared" si="133"/>
        <v>0</v>
      </c>
      <c r="N1712" s="16">
        <f t="shared" si="134"/>
        <v>1</v>
      </c>
      <c r="O1712" s="7" t="str">
        <f t="shared" si="130"/>
        <v>Mar</v>
      </c>
      <c r="P1712" t="str">
        <f t="shared" si="131"/>
        <v>2023</v>
      </c>
    </row>
    <row r="1713" spans="1:16" x14ac:dyDescent="0.3">
      <c r="A1713" t="s">
        <v>1745</v>
      </c>
      <c r="B1713" s="6">
        <v>45409</v>
      </c>
      <c r="C1713" t="s">
        <v>2257</v>
      </c>
      <c r="D1713" t="s">
        <v>2265</v>
      </c>
      <c r="E1713" t="s">
        <v>19</v>
      </c>
      <c r="F1713" t="s">
        <v>34</v>
      </c>
      <c r="G1713">
        <v>2095</v>
      </c>
      <c r="H1713">
        <v>523.84</v>
      </c>
      <c r="I1713">
        <v>4</v>
      </c>
      <c r="J1713" t="s">
        <v>35</v>
      </c>
      <c r="K1713" s="8" t="s">
        <v>17</v>
      </c>
      <c r="L1713" s="11">
        <f t="shared" si="132"/>
        <v>0.25004295942720767</v>
      </c>
      <c r="M1713" s="16">
        <f t="shared" si="133"/>
        <v>0</v>
      </c>
      <c r="N1713" s="16">
        <f t="shared" si="134"/>
        <v>0</v>
      </c>
      <c r="O1713" s="7" t="str">
        <f t="shared" si="130"/>
        <v>Apr</v>
      </c>
      <c r="P1713" t="str">
        <f t="shared" si="131"/>
        <v>2024</v>
      </c>
    </row>
    <row r="1714" spans="1:16" x14ac:dyDescent="0.3">
      <c r="A1714" t="s">
        <v>1746</v>
      </c>
      <c r="B1714" s="6">
        <v>45560</v>
      </c>
      <c r="C1714" t="s">
        <v>2255</v>
      </c>
      <c r="D1714" t="s">
        <v>2263</v>
      </c>
      <c r="E1714" t="s">
        <v>8</v>
      </c>
      <c r="F1714" t="s">
        <v>31</v>
      </c>
      <c r="G1714">
        <v>26009</v>
      </c>
      <c r="H1714">
        <v>1360.28</v>
      </c>
      <c r="I1714">
        <v>1</v>
      </c>
      <c r="J1714" t="s">
        <v>10</v>
      </c>
      <c r="K1714" s="8" t="s">
        <v>11</v>
      </c>
      <c r="L1714" s="11">
        <f t="shared" si="132"/>
        <v>5.2300357568533969E-2</v>
      </c>
      <c r="M1714" s="16">
        <f t="shared" si="133"/>
        <v>0</v>
      </c>
      <c r="N1714" s="16">
        <f t="shared" si="134"/>
        <v>0</v>
      </c>
      <c r="O1714" s="7" t="str">
        <f t="shared" si="130"/>
        <v>Sep</v>
      </c>
      <c r="P1714" t="str">
        <f t="shared" si="131"/>
        <v>2024</v>
      </c>
    </row>
    <row r="1715" spans="1:16" x14ac:dyDescent="0.3">
      <c r="A1715" t="s">
        <v>1747</v>
      </c>
      <c r="B1715" s="6">
        <v>45583</v>
      </c>
      <c r="C1715" t="s">
        <v>2255</v>
      </c>
      <c r="D1715" t="s">
        <v>2262</v>
      </c>
      <c r="E1715" t="s">
        <v>25</v>
      </c>
      <c r="F1715" t="s">
        <v>46</v>
      </c>
      <c r="G1715">
        <v>21233</v>
      </c>
      <c r="H1715">
        <v>6764.06</v>
      </c>
      <c r="I1715">
        <v>8</v>
      </c>
      <c r="J1715" t="s">
        <v>10</v>
      </c>
      <c r="K1715" s="8" t="s">
        <v>17</v>
      </c>
      <c r="L1715" s="11">
        <f t="shared" si="132"/>
        <v>0.31856355672773518</v>
      </c>
      <c r="M1715" s="16">
        <f t="shared" si="133"/>
        <v>0</v>
      </c>
      <c r="N1715" s="16">
        <f t="shared" si="134"/>
        <v>0</v>
      </c>
      <c r="O1715" s="7" t="str">
        <f t="shared" si="130"/>
        <v>Oct</v>
      </c>
      <c r="P1715" t="str">
        <f t="shared" si="131"/>
        <v>2024</v>
      </c>
    </row>
    <row r="1716" spans="1:16" x14ac:dyDescent="0.3">
      <c r="A1716" t="s">
        <v>1748</v>
      </c>
      <c r="B1716" s="6">
        <v>45183</v>
      </c>
      <c r="C1716" t="s">
        <v>2258</v>
      </c>
      <c r="D1716" t="s">
        <v>2270</v>
      </c>
      <c r="E1716" t="s">
        <v>19</v>
      </c>
      <c r="F1716" t="s">
        <v>22</v>
      </c>
      <c r="G1716">
        <v>29528</v>
      </c>
      <c r="H1716">
        <v>-1717.66</v>
      </c>
      <c r="I1716">
        <v>5</v>
      </c>
      <c r="J1716" t="s">
        <v>10</v>
      </c>
      <c r="K1716" s="8" t="s">
        <v>17</v>
      </c>
      <c r="L1716" s="11">
        <f t="shared" si="132"/>
        <v>-5.8170549986453539E-2</v>
      </c>
      <c r="M1716" s="16">
        <f t="shared" si="133"/>
        <v>0</v>
      </c>
      <c r="N1716" s="16">
        <f t="shared" si="134"/>
        <v>1</v>
      </c>
      <c r="O1716" s="7" t="str">
        <f t="shared" si="130"/>
        <v>Sep</v>
      </c>
      <c r="P1716" t="str">
        <f t="shared" si="131"/>
        <v>2023</v>
      </c>
    </row>
    <row r="1717" spans="1:16" x14ac:dyDescent="0.3">
      <c r="A1717" t="s">
        <v>1749</v>
      </c>
      <c r="B1717" s="6">
        <v>44940</v>
      </c>
      <c r="C1717" t="s">
        <v>2258</v>
      </c>
      <c r="D1717" t="s">
        <v>2270</v>
      </c>
      <c r="E1717" t="s">
        <v>14</v>
      </c>
      <c r="F1717" t="s">
        <v>51</v>
      </c>
      <c r="G1717">
        <v>45885</v>
      </c>
      <c r="H1717">
        <v>3372.57</v>
      </c>
      <c r="I1717">
        <v>9</v>
      </c>
      <c r="J1717" t="s">
        <v>35</v>
      </c>
      <c r="K1717" s="8" t="s">
        <v>11</v>
      </c>
      <c r="L1717" s="11">
        <f t="shared" si="132"/>
        <v>7.3500490356325596E-2</v>
      </c>
      <c r="M1717" s="16">
        <f t="shared" si="133"/>
        <v>45885</v>
      </c>
      <c r="N1717" s="16">
        <f t="shared" si="134"/>
        <v>0</v>
      </c>
      <c r="O1717" s="7" t="str">
        <f t="shared" si="130"/>
        <v>Jan</v>
      </c>
      <c r="P1717" t="str">
        <f t="shared" si="131"/>
        <v>2023</v>
      </c>
    </row>
    <row r="1718" spans="1:16" x14ac:dyDescent="0.3">
      <c r="A1718" t="s">
        <v>1750</v>
      </c>
      <c r="B1718" s="6">
        <v>45135</v>
      </c>
      <c r="C1718" t="s">
        <v>2257</v>
      </c>
      <c r="D1718" t="s">
        <v>2265</v>
      </c>
      <c r="E1718" t="s">
        <v>19</v>
      </c>
      <c r="F1718" t="s">
        <v>22</v>
      </c>
      <c r="G1718">
        <v>48837</v>
      </c>
      <c r="H1718">
        <v>5094.8500000000004</v>
      </c>
      <c r="I1718">
        <v>3</v>
      </c>
      <c r="J1718" t="s">
        <v>35</v>
      </c>
      <c r="K1718" s="8" t="s">
        <v>11</v>
      </c>
      <c r="L1718" s="11">
        <f t="shared" si="132"/>
        <v>0.10432356614861683</v>
      </c>
      <c r="M1718" s="16">
        <f t="shared" si="133"/>
        <v>0</v>
      </c>
      <c r="N1718" s="16">
        <f t="shared" si="134"/>
        <v>0</v>
      </c>
      <c r="O1718" s="7" t="str">
        <f t="shared" si="130"/>
        <v>Jul</v>
      </c>
      <c r="P1718" t="str">
        <f t="shared" si="131"/>
        <v>2023</v>
      </c>
    </row>
    <row r="1719" spans="1:16" x14ac:dyDescent="0.3">
      <c r="A1719" t="s">
        <v>1751</v>
      </c>
      <c r="B1719" s="6">
        <v>44950</v>
      </c>
      <c r="C1719" t="s">
        <v>2257</v>
      </c>
      <c r="D1719" t="s">
        <v>2264</v>
      </c>
      <c r="E1719" t="s">
        <v>19</v>
      </c>
      <c r="F1719" t="s">
        <v>20</v>
      </c>
      <c r="G1719">
        <v>48190</v>
      </c>
      <c r="H1719">
        <v>-5133.2700000000004</v>
      </c>
      <c r="I1719">
        <v>8</v>
      </c>
      <c r="J1719" t="s">
        <v>16</v>
      </c>
      <c r="K1719" s="8" t="s">
        <v>17</v>
      </c>
      <c r="L1719" s="11">
        <f t="shared" si="132"/>
        <v>-0.1065214774849554</v>
      </c>
      <c r="M1719" s="16">
        <f t="shared" si="133"/>
        <v>0</v>
      </c>
      <c r="N1719" s="16">
        <f t="shared" si="134"/>
        <v>1</v>
      </c>
      <c r="O1719" s="7" t="str">
        <f t="shared" si="130"/>
        <v>Jan</v>
      </c>
      <c r="P1719" t="str">
        <f t="shared" si="131"/>
        <v>2023</v>
      </c>
    </row>
    <row r="1720" spans="1:16" x14ac:dyDescent="0.3">
      <c r="A1720" t="s">
        <v>1752</v>
      </c>
      <c r="B1720" s="6">
        <v>45331</v>
      </c>
      <c r="C1720" t="s">
        <v>2255</v>
      </c>
      <c r="D1720" t="s">
        <v>2262</v>
      </c>
      <c r="E1720" t="s">
        <v>14</v>
      </c>
      <c r="F1720" t="s">
        <v>38</v>
      </c>
      <c r="G1720">
        <v>18491</v>
      </c>
      <c r="H1720">
        <v>6224.59</v>
      </c>
      <c r="I1720">
        <v>9</v>
      </c>
      <c r="J1720" t="s">
        <v>35</v>
      </c>
      <c r="K1720" s="8" t="s">
        <v>27</v>
      </c>
      <c r="L1720" s="11">
        <f t="shared" si="132"/>
        <v>0.33662808934076038</v>
      </c>
      <c r="M1720" s="16">
        <f t="shared" si="133"/>
        <v>18491</v>
      </c>
      <c r="N1720" s="16">
        <f t="shared" si="134"/>
        <v>0</v>
      </c>
      <c r="O1720" s="7" t="str">
        <f t="shared" si="130"/>
        <v>Feb</v>
      </c>
      <c r="P1720" t="str">
        <f t="shared" si="131"/>
        <v>2024</v>
      </c>
    </row>
    <row r="1721" spans="1:16" x14ac:dyDescent="0.3">
      <c r="A1721" t="s">
        <v>1753</v>
      </c>
      <c r="B1721" s="6">
        <v>45554</v>
      </c>
      <c r="C1721" t="s">
        <v>2259</v>
      </c>
      <c r="D1721" t="s">
        <v>2266</v>
      </c>
      <c r="E1721" t="s">
        <v>25</v>
      </c>
      <c r="F1721" t="s">
        <v>53</v>
      </c>
      <c r="G1721">
        <v>43248</v>
      </c>
      <c r="H1721">
        <v>-3906.47</v>
      </c>
      <c r="I1721">
        <v>4</v>
      </c>
      <c r="J1721" t="s">
        <v>16</v>
      </c>
      <c r="K1721" s="8" t="s">
        <v>17</v>
      </c>
      <c r="L1721" s="11">
        <f t="shared" si="132"/>
        <v>-9.0327182759896402E-2</v>
      </c>
      <c r="M1721" s="16">
        <f t="shared" si="133"/>
        <v>0</v>
      </c>
      <c r="N1721" s="16">
        <f t="shared" si="134"/>
        <v>1</v>
      </c>
      <c r="O1721" s="7" t="str">
        <f t="shared" si="130"/>
        <v>Sep</v>
      </c>
      <c r="P1721" t="str">
        <f t="shared" si="131"/>
        <v>2024</v>
      </c>
    </row>
    <row r="1722" spans="1:16" x14ac:dyDescent="0.3">
      <c r="A1722" t="s">
        <v>1754</v>
      </c>
      <c r="B1722" s="6">
        <v>45419</v>
      </c>
      <c r="C1722" t="s">
        <v>2258</v>
      </c>
      <c r="D1722" t="s">
        <v>2270</v>
      </c>
      <c r="E1722" t="s">
        <v>8</v>
      </c>
      <c r="F1722" t="s">
        <v>31</v>
      </c>
      <c r="G1722">
        <v>31761</v>
      </c>
      <c r="H1722">
        <v>-1924.49</v>
      </c>
      <c r="I1722">
        <v>5</v>
      </c>
      <c r="J1722" t="s">
        <v>16</v>
      </c>
      <c r="K1722" s="8" t="s">
        <v>36</v>
      </c>
      <c r="L1722" s="11">
        <f t="shared" si="132"/>
        <v>-6.0592865463933755E-2</v>
      </c>
      <c r="M1722" s="16">
        <f t="shared" si="133"/>
        <v>0</v>
      </c>
      <c r="N1722" s="16">
        <f t="shared" si="134"/>
        <v>1</v>
      </c>
      <c r="O1722" s="7" t="str">
        <f t="shared" si="130"/>
        <v>May</v>
      </c>
      <c r="P1722" t="str">
        <f t="shared" si="131"/>
        <v>2024</v>
      </c>
    </row>
    <row r="1723" spans="1:16" x14ac:dyDescent="0.3">
      <c r="A1723" t="s">
        <v>1755</v>
      </c>
      <c r="B1723" s="6">
        <v>44939</v>
      </c>
      <c r="C1723" t="s">
        <v>2259</v>
      </c>
      <c r="D1723" t="s">
        <v>2266</v>
      </c>
      <c r="E1723" t="s">
        <v>14</v>
      </c>
      <c r="F1723" t="s">
        <v>38</v>
      </c>
      <c r="G1723">
        <v>42105</v>
      </c>
      <c r="H1723">
        <v>7284.43</v>
      </c>
      <c r="I1723">
        <v>9</v>
      </c>
      <c r="J1723" t="s">
        <v>35</v>
      </c>
      <c r="K1723" s="8" t="s">
        <v>36</v>
      </c>
      <c r="L1723" s="11">
        <f t="shared" si="132"/>
        <v>0.17300629378933619</v>
      </c>
      <c r="M1723" s="16">
        <f t="shared" si="133"/>
        <v>42105</v>
      </c>
      <c r="N1723" s="16">
        <f t="shared" si="134"/>
        <v>0</v>
      </c>
      <c r="O1723" s="7" t="str">
        <f t="shared" si="130"/>
        <v>Jan</v>
      </c>
      <c r="P1723" t="str">
        <f t="shared" si="131"/>
        <v>2023</v>
      </c>
    </row>
    <row r="1724" spans="1:16" x14ac:dyDescent="0.3">
      <c r="A1724" t="s">
        <v>1756</v>
      </c>
      <c r="B1724" s="6">
        <v>45218</v>
      </c>
      <c r="C1724" t="s">
        <v>2259</v>
      </c>
      <c r="D1724" t="s">
        <v>2266</v>
      </c>
      <c r="E1724" t="s">
        <v>19</v>
      </c>
      <c r="F1724" t="s">
        <v>34</v>
      </c>
      <c r="G1724">
        <v>26716</v>
      </c>
      <c r="H1724">
        <v>2411.8000000000002</v>
      </c>
      <c r="I1724">
        <v>3</v>
      </c>
      <c r="J1724" t="s">
        <v>35</v>
      </c>
      <c r="K1724" s="8" t="s">
        <v>36</v>
      </c>
      <c r="L1724" s="11">
        <f t="shared" si="132"/>
        <v>9.0275490342865708E-2</v>
      </c>
      <c r="M1724" s="16">
        <f t="shared" si="133"/>
        <v>0</v>
      </c>
      <c r="N1724" s="16">
        <f t="shared" si="134"/>
        <v>0</v>
      </c>
      <c r="O1724" s="7" t="str">
        <f t="shared" si="130"/>
        <v>Oct</v>
      </c>
      <c r="P1724" t="str">
        <f t="shared" si="131"/>
        <v>2023</v>
      </c>
    </row>
    <row r="1725" spans="1:16" x14ac:dyDescent="0.3">
      <c r="A1725" t="s">
        <v>1757</v>
      </c>
      <c r="B1725" s="6">
        <v>45654</v>
      </c>
      <c r="C1725" t="s">
        <v>2259</v>
      </c>
      <c r="D1725" t="s">
        <v>2266</v>
      </c>
      <c r="E1725" t="s">
        <v>25</v>
      </c>
      <c r="F1725" t="s">
        <v>26</v>
      </c>
      <c r="G1725">
        <v>35084</v>
      </c>
      <c r="H1725">
        <v>-3553.81</v>
      </c>
      <c r="I1725">
        <v>4</v>
      </c>
      <c r="J1725" t="s">
        <v>10</v>
      </c>
      <c r="K1725" s="8" t="s">
        <v>11</v>
      </c>
      <c r="L1725" s="11">
        <f t="shared" si="132"/>
        <v>-0.101294322198153</v>
      </c>
      <c r="M1725" s="16">
        <f t="shared" si="133"/>
        <v>0</v>
      </c>
      <c r="N1725" s="16">
        <f t="shared" si="134"/>
        <v>1</v>
      </c>
      <c r="O1725" s="7" t="str">
        <f t="shared" si="130"/>
        <v>Dec</v>
      </c>
      <c r="P1725" t="str">
        <f t="shared" si="131"/>
        <v>2024</v>
      </c>
    </row>
    <row r="1726" spans="1:16" x14ac:dyDescent="0.3">
      <c r="A1726" t="s">
        <v>1758</v>
      </c>
      <c r="B1726" s="6">
        <v>45099</v>
      </c>
      <c r="C1726" t="s">
        <v>2256</v>
      </c>
      <c r="D1726" t="s">
        <v>2269</v>
      </c>
      <c r="E1726" t="s">
        <v>25</v>
      </c>
      <c r="F1726" t="s">
        <v>46</v>
      </c>
      <c r="G1726">
        <v>25959</v>
      </c>
      <c r="H1726">
        <v>6116.7</v>
      </c>
      <c r="I1726">
        <v>10</v>
      </c>
      <c r="J1726" t="s">
        <v>35</v>
      </c>
      <c r="K1726" s="8" t="s">
        <v>17</v>
      </c>
      <c r="L1726" s="11">
        <f t="shared" si="132"/>
        <v>0.23562926152779382</v>
      </c>
      <c r="M1726" s="16">
        <f t="shared" si="133"/>
        <v>0</v>
      </c>
      <c r="N1726" s="16">
        <f t="shared" si="134"/>
        <v>0</v>
      </c>
      <c r="O1726" s="7" t="str">
        <f t="shared" si="130"/>
        <v>Jun</v>
      </c>
      <c r="P1726" t="str">
        <f t="shared" si="131"/>
        <v>2023</v>
      </c>
    </row>
    <row r="1727" spans="1:16" x14ac:dyDescent="0.3">
      <c r="A1727" t="s">
        <v>1759</v>
      </c>
      <c r="B1727" s="6">
        <v>45553</v>
      </c>
      <c r="C1727" t="s">
        <v>2259</v>
      </c>
      <c r="D1727" t="s">
        <v>2267</v>
      </c>
      <c r="E1727" t="s">
        <v>25</v>
      </c>
      <c r="F1727" t="s">
        <v>46</v>
      </c>
      <c r="G1727">
        <v>2629</v>
      </c>
      <c r="H1727">
        <v>-428.83</v>
      </c>
      <c r="I1727">
        <v>3</v>
      </c>
      <c r="J1727" t="s">
        <v>16</v>
      </c>
      <c r="K1727" s="8" t="s">
        <v>27</v>
      </c>
      <c r="L1727" s="11">
        <f t="shared" si="132"/>
        <v>-0.16311525294788892</v>
      </c>
      <c r="M1727" s="16">
        <f t="shared" si="133"/>
        <v>0</v>
      </c>
      <c r="N1727" s="16">
        <f t="shared" si="134"/>
        <v>1</v>
      </c>
      <c r="O1727" s="7" t="str">
        <f t="shared" si="130"/>
        <v>Sep</v>
      </c>
      <c r="P1727" t="str">
        <f t="shared" si="131"/>
        <v>2024</v>
      </c>
    </row>
    <row r="1728" spans="1:16" x14ac:dyDescent="0.3">
      <c r="A1728" t="s">
        <v>1760</v>
      </c>
      <c r="B1728" s="6">
        <v>45544</v>
      </c>
      <c r="C1728" t="s">
        <v>2257</v>
      </c>
      <c r="D1728" t="s">
        <v>2264</v>
      </c>
      <c r="E1728" t="s">
        <v>25</v>
      </c>
      <c r="F1728" t="s">
        <v>53</v>
      </c>
      <c r="G1728">
        <v>47036</v>
      </c>
      <c r="H1728">
        <v>-2729.7</v>
      </c>
      <c r="I1728">
        <v>4</v>
      </c>
      <c r="J1728" t="s">
        <v>10</v>
      </c>
      <c r="K1728" s="8" t="s">
        <v>17</v>
      </c>
      <c r="L1728" s="11">
        <f t="shared" si="132"/>
        <v>-5.8034271621736536E-2</v>
      </c>
      <c r="M1728" s="16">
        <f t="shared" si="133"/>
        <v>0</v>
      </c>
      <c r="N1728" s="16">
        <f t="shared" si="134"/>
        <v>1</v>
      </c>
      <c r="O1728" s="7" t="str">
        <f t="shared" si="130"/>
        <v>Sep</v>
      </c>
      <c r="P1728" t="str">
        <f t="shared" si="131"/>
        <v>2024</v>
      </c>
    </row>
    <row r="1729" spans="1:16" x14ac:dyDescent="0.3">
      <c r="A1729" t="s">
        <v>1761</v>
      </c>
      <c r="B1729" s="6">
        <v>45596</v>
      </c>
      <c r="C1729" t="s">
        <v>2258</v>
      </c>
      <c r="D1729" t="s">
        <v>2270</v>
      </c>
      <c r="E1729" t="s">
        <v>25</v>
      </c>
      <c r="F1729" t="s">
        <v>53</v>
      </c>
      <c r="G1729">
        <v>29598</v>
      </c>
      <c r="H1729">
        <v>-5304.87</v>
      </c>
      <c r="I1729">
        <v>3</v>
      </c>
      <c r="J1729" t="s">
        <v>16</v>
      </c>
      <c r="K1729" s="8" t="s">
        <v>11</v>
      </c>
      <c r="L1729" s="11">
        <f t="shared" si="132"/>
        <v>-0.17923069126292315</v>
      </c>
      <c r="M1729" s="16">
        <f t="shared" si="133"/>
        <v>0</v>
      </c>
      <c r="N1729" s="16">
        <f t="shared" si="134"/>
        <v>1</v>
      </c>
      <c r="O1729" s="7" t="str">
        <f t="shared" si="130"/>
        <v>Oct</v>
      </c>
      <c r="P1729" t="str">
        <f t="shared" si="131"/>
        <v>2024</v>
      </c>
    </row>
    <row r="1730" spans="1:16" x14ac:dyDescent="0.3">
      <c r="A1730" t="s">
        <v>1762</v>
      </c>
      <c r="B1730" s="6">
        <v>45574</v>
      </c>
      <c r="C1730" t="s">
        <v>2258</v>
      </c>
      <c r="D1730" t="s">
        <v>2271</v>
      </c>
      <c r="E1730" t="s">
        <v>25</v>
      </c>
      <c r="F1730" t="s">
        <v>46</v>
      </c>
      <c r="G1730">
        <v>211</v>
      </c>
      <c r="H1730">
        <v>-22.8</v>
      </c>
      <c r="I1730">
        <v>4</v>
      </c>
      <c r="J1730" t="s">
        <v>35</v>
      </c>
      <c r="K1730" s="8" t="s">
        <v>17</v>
      </c>
      <c r="L1730" s="11">
        <f t="shared" si="132"/>
        <v>-0.1080568720379147</v>
      </c>
      <c r="M1730" s="16">
        <f t="shared" si="133"/>
        <v>0</v>
      </c>
      <c r="N1730" s="16">
        <f t="shared" si="134"/>
        <v>1</v>
      </c>
      <c r="O1730" s="7" t="str">
        <f t="shared" ref="O1730:O1793" si="135">TEXT(B1730,"MMM")</f>
        <v>Oct</v>
      </c>
      <c r="P1730" t="str">
        <f t="shared" ref="P1730:P1793" si="136">TEXT(B1730,"YYYY")</f>
        <v>2024</v>
      </c>
    </row>
    <row r="1731" spans="1:16" x14ac:dyDescent="0.3">
      <c r="A1731" t="s">
        <v>1763</v>
      </c>
      <c r="B1731" s="6">
        <v>45591</v>
      </c>
      <c r="C1731" t="s">
        <v>2258</v>
      </c>
      <c r="D1731" t="s">
        <v>2271</v>
      </c>
      <c r="E1731" t="s">
        <v>8</v>
      </c>
      <c r="F1731" t="s">
        <v>31</v>
      </c>
      <c r="G1731">
        <v>12840</v>
      </c>
      <c r="H1731">
        <v>569.20000000000005</v>
      </c>
      <c r="I1731">
        <v>2</v>
      </c>
      <c r="J1731" t="s">
        <v>10</v>
      </c>
      <c r="K1731" s="8" t="s">
        <v>17</v>
      </c>
      <c r="L1731" s="11">
        <f t="shared" ref="L1731:L1794" si="137">H1731/G1731</f>
        <v>4.4330218068535827E-2</v>
      </c>
      <c r="M1731" s="16">
        <f t="shared" ref="M1731:M1794" si="138">IF(E1731="Clothing",G1731,0)</f>
        <v>0</v>
      </c>
      <c r="N1731" s="16">
        <f t="shared" ref="N1731:N1794" si="139">IF(H1731&lt;0,1,0)</f>
        <v>0</v>
      </c>
      <c r="O1731" s="7" t="str">
        <f t="shared" si="135"/>
        <v>Oct</v>
      </c>
      <c r="P1731" t="str">
        <f t="shared" si="136"/>
        <v>2024</v>
      </c>
    </row>
    <row r="1732" spans="1:16" x14ac:dyDescent="0.3">
      <c r="A1732" t="s">
        <v>1764</v>
      </c>
      <c r="B1732" s="6">
        <v>45217</v>
      </c>
      <c r="C1732" t="s">
        <v>2258</v>
      </c>
      <c r="D1732" t="s">
        <v>2271</v>
      </c>
      <c r="E1732" t="s">
        <v>19</v>
      </c>
      <c r="F1732" t="s">
        <v>22</v>
      </c>
      <c r="G1732">
        <v>31963</v>
      </c>
      <c r="H1732">
        <v>-1226.05</v>
      </c>
      <c r="I1732">
        <v>5</v>
      </c>
      <c r="J1732" t="s">
        <v>10</v>
      </c>
      <c r="K1732" s="8" t="s">
        <v>36</v>
      </c>
      <c r="L1732" s="11">
        <f t="shared" si="137"/>
        <v>-3.8358414416669276E-2</v>
      </c>
      <c r="M1732" s="16">
        <f t="shared" si="138"/>
        <v>0</v>
      </c>
      <c r="N1732" s="16">
        <f t="shared" si="139"/>
        <v>1</v>
      </c>
      <c r="O1732" s="7" t="str">
        <f t="shared" si="135"/>
        <v>Oct</v>
      </c>
      <c r="P1732" t="str">
        <f t="shared" si="136"/>
        <v>2023</v>
      </c>
    </row>
    <row r="1733" spans="1:16" x14ac:dyDescent="0.3">
      <c r="A1733" t="s">
        <v>1765</v>
      </c>
      <c r="B1733" s="6">
        <v>45264</v>
      </c>
      <c r="C1733" t="s">
        <v>2257</v>
      </c>
      <c r="D1733" t="s">
        <v>2264</v>
      </c>
      <c r="E1733" t="s">
        <v>25</v>
      </c>
      <c r="F1733" t="s">
        <v>46</v>
      </c>
      <c r="G1733">
        <v>19700</v>
      </c>
      <c r="H1733">
        <v>-306.82</v>
      </c>
      <c r="I1733">
        <v>5</v>
      </c>
      <c r="J1733" t="s">
        <v>35</v>
      </c>
      <c r="K1733" s="8" t="s">
        <v>11</v>
      </c>
      <c r="L1733" s="11">
        <f t="shared" si="137"/>
        <v>-1.5574619289340102E-2</v>
      </c>
      <c r="M1733" s="16">
        <f t="shared" si="138"/>
        <v>0</v>
      </c>
      <c r="N1733" s="16">
        <f t="shared" si="139"/>
        <v>1</v>
      </c>
      <c r="O1733" s="7" t="str">
        <f t="shared" si="135"/>
        <v>Dec</v>
      </c>
      <c r="P1733" t="str">
        <f t="shared" si="136"/>
        <v>2023</v>
      </c>
    </row>
    <row r="1734" spans="1:16" x14ac:dyDescent="0.3">
      <c r="A1734" t="s">
        <v>1766</v>
      </c>
      <c r="B1734" s="6">
        <v>45562</v>
      </c>
      <c r="C1734" t="s">
        <v>2259</v>
      </c>
      <c r="D1734" t="s">
        <v>2267</v>
      </c>
      <c r="E1734" t="s">
        <v>14</v>
      </c>
      <c r="F1734" t="s">
        <v>15</v>
      </c>
      <c r="G1734">
        <v>18460</v>
      </c>
      <c r="H1734">
        <v>2381.36</v>
      </c>
      <c r="I1734">
        <v>7</v>
      </c>
      <c r="J1734" t="s">
        <v>16</v>
      </c>
      <c r="K1734" s="8" t="s">
        <v>36</v>
      </c>
      <c r="L1734" s="11">
        <f t="shared" si="137"/>
        <v>0.12900108342361863</v>
      </c>
      <c r="M1734" s="16">
        <f t="shared" si="138"/>
        <v>18460</v>
      </c>
      <c r="N1734" s="16">
        <f t="shared" si="139"/>
        <v>0</v>
      </c>
      <c r="O1734" s="7" t="str">
        <f t="shared" si="135"/>
        <v>Sep</v>
      </c>
      <c r="P1734" t="str">
        <f t="shared" si="136"/>
        <v>2024</v>
      </c>
    </row>
    <row r="1735" spans="1:16" x14ac:dyDescent="0.3">
      <c r="A1735" t="s">
        <v>1767</v>
      </c>
      <c r="B1735" s="6">
        <v>45435</v>
      </c>
      <c r="C1735" t="s">
        <v>2257</v>
      </c>
      <c r="D1735" t="s">
        <v>2264</v>
      </c>
      <c r="E1735" t="s">
        <v>14</v>
      </c>
      <c r="F1735" t="s">
        <v>38</v>
      </c>
      <c r="G1735">
        <v>16440</v>
      </c>
      <c r="H1735">
        <v>-742.13</v>
      </c>
      <c r="I1735">
        <v>3</v>
      </c>
      <c r="J1735" t="s">
        <v>10</v>
      </c>
      <c r="K1735" s="8" t="s">
        <v>17</v>
      </c>
      <c r="L1735" s="11">
        <f t="shared" si="137"/>
        <v>-4.5141727493917275E-2</v>
      </c>
      <c r="M1735" s="16">
        <f t="shared" si="138"/>
        <v>16440</v>
      </c>
      <c r="N1735" s="16">
        <f t="shared" si="139"/>
        <v>1</v>
      </c>
      <c r="O1735" s="7" t="str">
        <f t="shared" si="135"/>
        <v>May</v>
      </c>
      <c r="P1735" t="str">
        <f t="shared" si="136"/>
        <v>2024</v>
      </c>
    </row>
    <row r="1736" spans="1:16" x14ac:dyDescent="0.3">
      <c r="A1736" t="s">
        <v>1768</v>
      </c>
      <c r="B1736" s="6">
        <v>45151</v>
      </c>
      <c r="C1736" t="s">
        <v>2255</v>
      </c>
      <c r="D1736" t="s">
        <v>2262</v>
      </c>
      <c r="E1736" t="s">
        <v>14</v>
      </c>
      <c r="F1736" t="s">
        <v>51</v>
      </c>
      <c r="G1736">
        <v>242</v>
      </c>
      <c r="H1736">
        <v>15.81</v>
      </c>
      <c r="I1736">
        <v>7</v>
      </c>
      <c r="J1736" t="s">
        <v>35</v>
      </c>
      <c r="K1736" s="8" t="s">
        <v>17</v>
      </c>
      <c r="L1736" s="11">
        <f t="shared" si="137"/>
        <v>6.5330578512396695E-2</v>
      </c>
      <c r="M1736" s="16">
        <f t="shared" si="138"/>
        <v>242</v>
      </c>
      <c r="N1736" s="16">
        <f t="shared" si="139"/>
        <v>0</v>
      </c>
      <c r="O1736" s="7" t="str">
        <f t="shared" si="135"/>
        <v>Aug</v>
      </c>
      <c r="P1736" t="str">
        <f t="shared" si="136"/>
        <v>2023</v>
      </c>
    </row>
    <row r="1737" spans="1:16" x14ac:dyDescent="0.3">
      <c r="A1737" t="s">
        <v>1769</v>
      </c>
      <c r="B1737" s="6">
        <v>45286</v>
      </c>
      <c r="C1737" t="s">
        <v>2255</v>
      </c>
      <c r="D1737" t="s">
        <v>2262</v>
      </c>
      <c r="E1737" t="s">
        <v>19</v>
      </c>
      <c r="F1737" t="s">
        <v>22</v>
      </c>
      <c r="G1737">
        <v>31885</v>
      </c>
      <c r="H1737">
        <v>9218.3799999999992</v>
      </c>
      <c r="I1737">
        <v>8</v>
      </c>
      <c r="J1737" t="s">
        <v>16</v>
      </c>
      <c r="K1737" s="8" t="s">
        <v>27</v>
      </c>
      <c r="L1737" s="11">
        <f t="shared" si="137"/>
        <v>0.28911337619570326</v>
      </c>
      <c r="M1737" s="16">
        <f t="shared" si="138"/>
        <v>0</v>
      </c>
      <c r="N1737" s="16">
        <f t="shared" si="139"/>
        <v>0</v>
      </c>
      <c r="O1737" s="7" t="str">
        <f t="shared" si="135"/>
        <v>Dec</v>
      </c>
      <c r="P1737" t="str">
        <f t="shared" si="136"/>
        <v>2023</v>
      </c>
    </row>
    <row r="1738" spans="1:16" x14ac:dyDescent="0.3">
      <c r="A1738" t="s">
        <v>1770</v>
      </c>
      <c r="B1738" s="6">
        <v>45456</v>
      </c>
      <c r="C1738" t="s">
        <v>2256</v>
      </c>
      <c r="D1738" t="s">
        <v>2269</v>
      </c>
      <c r="E1738" t="s">
        <v>8</v>
      </c>
      <c r="F1738" t="s">
        <v>31</v>
      </c>
      <c r="G1738">
        <v>1556</v>
      </c>
      <c r="H1738">
        <v>112.21</v>
      </c>
      <c r="I1738">
        <v>10</v>
      </c>
      <c r="J1738" t="s">
        <v>10</v>
      </c>
      <c r="K1738" s="8" t="s">
        <v>17</v>
      </c>
      <c r="L1738" s="11">
        <f t="shared" si="137"/>
        <v>7.2114395886889462E-2</v>
      </c>
      <c r="M1738" s="16">
        <f t="shared" si="138"/>
        <v>0</v>
      </c>
      <c r="N1738" s="16">
        <f t="shared" si="139"/>
        <v>0</v>
      </c>
      <c r="O1738" s="7" t="str">
        <f t="shared" si="135"/>
        <v>Jun</v>
      </c>
      <c r="P1738" t="str">
        <f t="shared" si="136"/>
        <v>2024</v>
      </c>
    </row>
    <row r="1739" spans="1:16" x14ac:dyDescent="0.3">
      <c r="A1739" t="s">
        <v>1771</v>
      </c>
      <c r="B1739" s="6">
        <v>45157</v>
      </c>
      <c r="C1739" t="s">
        <v>2256</v>
      </c>
      <c r="D1739" t="s">
        <v>2269</v>
      </c>
      <c r="E1739" t="s">
        <v>19</v>
      </c>
      <c r="F1739" t="s">
        <v>20</v>
      </c>
      <c r="G1739">
        <v>9571</v>
      </c>
      <c r="H1739">
        <v>2187.4899999999998</v>
      </c>
      <c r="I1739">
        <v>10</v>
      </c>
      <c r="J1739" t="s">
        <v>10</v>
      </c>
      <c r="K1739" s="8" t="s">
        <v>17</v>
      </c>
      <c r="L1739" s="11">
        <f t="shared" si="137"/>
        <v>0.22855396510291504</v>
      </c>
      <c r="M1739" s="16">
        <f t="shared" si="138"/>
        <v>0</v>
      </c>
      <c r="N1739" s="16">
        <f t="shared" si="139"/>
        <v>0</v>
      </c>
      <c r="O1739" s="7" t="str">
        <f t="shared" si="135"/>
        <v>Aug</v>
      </c>
      <c r="P1739" t="str">
        <f t="shared" si="136"/>
        <v>2023</v>
      </c>
    </row>
    <row r="1740" spans="1:16" x14ac:dyDescent="0.3">
      <c r="A1740" t="s">
        <v>1772</v>
      </c>
      <c r="B1740" s="6">
        <v>45631</v>
      </c>
      <c r="C1740" t="s">
        <v>2256</v>
      </c>
      <c r="D1740" t="s">
        <v>2269</v>
      </c>
      <c r="E1740" t="s">
        <v>14</v>
      </c>
      <c r="F1740" t="s">
        <v>51</v>
      </c>
      <c r="G1740">
        <v>35311</v>
      </c>
      <c r="H1740">
        <v>-4920.8999999999996</v>
      </c>
      <c r="I1740">
        <v>8</v>
      </c>
      <c r="J1740" t="s">
        <v>35</v>
      </c>
      <c r="K1740" s="8" t="s">
        <v>36</v>
      </c>
      <c r="L1740" s="11">
        <f t="shared" si="137"/>
        <v>-0.13935884002152302</v>
      </c>
      <c r="M1740" s="16">
        <f t="shared" si="138"/>
        <v>35311</v>
      </c>
      <c r="N1740" s="16">
        <f t="shared" si="139"/>
        <v>1</v>
      </c>
      <c r="O1740" s="7" t="str">
        <f t="shared" si="135"/>
        <v>Dec</v>
      </c>
      <c r="P1740" t="str">
        <f t="shared" si="136"/>
        <v>2024</v>
      </c>
    </row>
    <row r="1741" spans="1:16" x14ac:dyDescent="0.3">
      <c r="A1741" t="s">
        <v>1773</v>
      </c>
      <c r="B1741" s="6">
        <v>45469</v>
      </c>
      <c r="C1741" t="s">
        <v>2256</v>
      </c>
      <c r="D1741" t="s">
        <v>2269</v>
      </c>
      <c r="E1741" t="s">
        <v>19</v>
      </c>
      <c r="F1741" t="s">
        <v>22</v>
      </c>
      <c r="G1741">
        <v>3541</v>
      </c>
      <c r="H1741">
        <v>-184.07</v>
      </c>
      <c r="I1741">
        <v>6</v>
      </c>
      <c r="J1741" t="s">
        <v>35</v>
      </c>
      <c r="K1741" s="8" t="s">
        <v>36</v>
      </c>
      <c r="L1741" s="11">
        <f t="shared" si="137"/>
        <v>-5.1982490821801751E-2</v>
      </c>
      <c r="M1741" s="16">
        <f t="shared" si="138"/>
        <v>0</v>
      </c>
      <c r="N1741" s="16">
        <f t="shared" si="139"/>
        <v>1</v>
      </c>
      <c r="O1741" s="7" t="str">
        <f t="shared" si="135"/>
        <v>Jun</v>
      </c>
      <c r="P1741" t="str">
        <f t="shared" si="136"/>
        <v>2024</v>
      </c>
    </row>
    <row r="1742" spans="1:16" x14ac:dyDescent="0.3">
      <c r="A1742" t="s">
        <v>1774</v>
      </c>
      <c r="B1742" s="6">
        <v>45425</v>
      </c>
      <c r="C1742" t="s">
        <v>2259</v>
      </c>
      <c r="D1742" t="s">
        <v>2266</v>
      </c>
      <c r="E1742" t="s">
        <v>25</v>
      </c>
      <c r="F1742" t="s">
        <v>26</v>
      </c>
      <c r="G1742">
        <v>1382</v>
      </c>
      <c r="H1742">
        <v>-196.05</v>
      </c>
      <c r="I1742">
        <v>8</v>
      </c>
      <c r="J1742" t="s">
        <v>16</v>
      </c>
      <c r="K1742" s="8" t="s">
        <v>17</v>
      </c>
      <c r="L1742" s="11">
        <f t="shared" si="137"/>
        <v>-0.14185962373371924</v>
      </c>
      <c r="M1742" s="16">
        <f t="shared" si="138"/>
        <v>0</v>
      </c>
      <c r="N1742" s="16">
        <f t="shared" si="139"/>
        <v>1</v>
      </c>
      <c r="O1742" s="7" t="str">
        <f t="shared" si="135"/>
        <v>May</v>
      </c>
      <c r="P1742" t="str">
        <f t="shared" si="136"/>
        <v>2024</v>
      </c>
    </row>
    <row r="1743" spans="1:16" x14ac:dyDescent="0.3">
      <c r="A1743" t="s">
        <v>1775</v>
      </c>
      <c r="B1743" s="6">
        <v>45603</v>
      </c>
      <c r="C1743" t="s">
        <v>2255</v>
      </c>
      <c r="D1743" t="s">
        <v>2263</v>
      </c>
      <c r="E1743" t="s">
        <v>14</v>
      </c>
      <c r="F1743" t="s">
        <v>51</v>
      </c>
      <c r="G1743">
        <v>37772</v>
      </c>
      <c r="H1743">
        <v>1925.09</v>
      </c>
      <c r="I1743">
        <v>4</v>
      </c>
      <c r="J1743" t="s">
        <v>16</v>
      </c>
      <c r="K1743" s="8" t="s">
        <v>17</v>
      </c>
      <c r="L1743" s="11">
        <f t="shared" si="137"/>
        <v>5.0966059514984639E-2</v>
      </c>
      <c r="M1743" s="16">
        <f t="shared" si="138"/>
        <v>37772</v>
      </c>
      <c r="N1743" s="16">
        <f t="shared" si="139"/>
        <v>0</v>
      </c>
      <c r="O1743" s="7" t="str">
        <f t="shared" si="135"/>
        <v>Nov</v>
      </c>
      <c r="P1743" t="str">
        <f t="shared" si="136"/>
        <v>2024</v>
      </c>
    </row>
    <row r="1744" spans="1:16" x14ac:dyDescent="0.3">
      <c r="A1744" t="s">
        <v>1776</v>
      </c>
      <c r="B1744" s="6">
        <v>45524</v>
      </c>
      <c r="C1744" t="s">
        <v>2258</v>
      </c>
      <c r="D1744" t="s">
        <v>2270</v>
      </c>
      <c r="E1744" t="s">
        <v>14</v>
      </c>
      <c r="F1744" t="s">
        <v>15</v>
      </c>
      <c r="G1744">
        <v>37813</v>
      </c>
      <c r="H1744">
        <v>13110.68</v>
      </c>
      <c r="I1744">
        <v>5</v>
      </c>
      <c r="J1744" t="s">
        <v>16</v>
      </c>
      <c r="K1744" s="8" t="s">
        <v>11</v>
      </c>
      <c r="L1744" s="11">
        <f t="shared" si="137"/>
        <v>0.34672414249067784</v>
      </c>
      <c r="M1744" s="16">
        <f t="shared" si="138"/>
        <v>37813</v>
      </c>
      <c r="N1744" s="16">
        <f t="shared" si="139"/>
        <v>0</v>
      </c>
      <c r="O1744" s="7" t="str">
        <f t="shared" si="135"/>
        <v>Aug</v>
      </c>
      <c r="P1744" t="str">
        <f t="shared" si="136"/>
        <v>2024</v>
      </c>
    </row>
    <row r="1745" spans="1:16" x14ac:dyDescent="0.3">
      <c r="A1745" t="s">
        <v>1777</v>
      </c>
      <c r="B1745" s="6">
        <v>45623</v>
      </c>
      <c r="C1745" t="s">
        <v>2256</v>
      </c>
      <c r="D1745" t="s">
        <v>2268</v>
      </c>
      <c r="E1745" t="s">
        <v>25</v>
      </c>
      <c r="F1745" t="s">
        <v>46</v>
      </c>
      <c r="G1745">
        <v>29916</v>
      </c>
      <c r="H1745">
        <v>4793.88</v>
      </c>
      <c r="I1745">
        <v>1</v>
      </c>
      <c r="J1745" t="s">
        <v>10</v>
      </c>
      <c r="K1745" s="8" t="s">
        <v>36</v>
      </c>
      <c r="L1745" s="11">
        <f t="shared" si="137"/>
        <v>0.16024468511833134</v>
      </c>
      <c r="M1745" s="16">
        <f t="shared" si="138"/>
        <v>0</v>
      </c>
      <c r="N1745" s="16">
        <f t="shared" si="139"/>
        <v>0</v>
      </c>
      <c r="O1745" s="7" t="str">
        <f t="shared" si="135"/>
        <v>Nov</v>
      </c>
      <c r="P1745" t="str">
        <f t="shared" si="136"/>
        <v>2024</v>
      </c>
    </row>
    <row r="1746" spans="1:16" x14ac:dyDescent="0.3">
      <c r="A1746" t="s">
        <v>1778</v>
      </c>
      <c r="B1746" s="6">
        <v>45073</v>
      </c>
      <c r="C1746" t="s">
        <v>2259</v>
      </c>
      <c r="D1746" t="s">
        <v>2267</v>
      </c>
      <c r="E1746" t="s">
        <v>25</v>
      </c>
      <c r="F1746" t="s">
        <v>26</v>
      </c>
      <c r="G1746">
        <v>35246</v>
      </c>
      <c r="H1746">
        <v>-3197.61</v>
      </c>
      <c r="I1746">
        <v>3</v>
      </c>
      <c r="J1746" t="s">
        <v>10</v>
      </c>
      <c r="K1746" s="8" t="s">
        <v>27</v>
      </c>
      <c r="L1746" s="11">
        <f t="shared" si="137"/>
        <v>-9.0722635192645978E-2</v>
      </c>
      <c r="M1746" s="16">
        <f t="shared" si="138"/>
        <v>0</v>
      </c>
      <c r="N1746" s="16">
        <f t="shared" si="139"/>
        <v>1</v>
      </c>
      <c r="O1746" s="7" t="str">
        <f t="shared" si="135"/>
        <v>May</v>
      </c>
      <c r="P1746" t="str">
        <f t="shared" si="136"/>
        <v>2023</v>
      </c>
    </row>
    <row r="1747" spans="1:16" x14ac:dyDescent="0.3">
      <c r="A1747" t="s">
        <v>1779</v>
      </c>
      <c r="B1747" s="6">
        <v>45330</v>
      </c>
      <c r="C1747" t="s">
        <v>2255</v>
      </c>
      <c r="D1747" t="s">
        <v>2262</v>
      </c>
      <c r="E1747" t="s">
        <v>14</v>
      </c>
      <c r="F1747" t="s">
        <v>51</v>
      </c>
      <c r="G1747">
        <v>18541</v>
      </c>
      <c r="H1747">
        <v>1228.42</v>
      </c>
      <c r="I1747">
        <v>6</v>
      </c>
      <c r="J1747" t="s">
        <v>35</v>
      </c>
      <c r="K1747" s="8" t="s">
        <v>27</v>
      </c>
      <c r="L1747" s="11">
        <f t="shared" si="137"/>
        <v>6.6254247343724718E-2</v>
      </c>
      <c r="M1747" s="16">
        <f t="shared" si="138"/>
        <v>18541</v>
      </c>
      <c r="N1747" s="16">
        <f t="shared" si="139"/>
        <v>0</v>
      </c>
      <c r="O1747" s="7" t="str">
        <f t="shared" si="135"/>
        <v>Feb</v>
      </c>
      <c r="P1747" t="str">
        <f t="shared" si="136"/>
        <v>2024</v>
      </c>
    </row>
    <row r="1748" spans="1:16" x14ac:dyDescent="0.3">
      <c r="A1748" t="s">
        <v>1780</v>
      </c>
      <c r="B1748" s="6">
        <v>45105</v>
      </c>
      <c r="C1748" t="s">
        <v>2259</v>
      </c>
      <c r="D1748" t="s">
        <v>2266</v>
      </c>
      <c r="E1748" t="s">
        <v>8</v>
      </c>
      <c r="F1748" t="s">
        <v>31</v>
      </c>
      <c r="G1748">
        <v>3184</v>
      </c>
      <c r="H1748">
        <v>-636.61</v>
      </c>
      <c r="I1748">
        <v>10</v>
      </c>
      <c r="J1748" t="s">
        <v>10</v>
      </c>
      <c r="K1748" s="8" t="s">
        <v>17</v>
      </c>
      <c r="L1748" s="11">
        <f t="shared" si="137"/>
        <v>-0.19994032663316583</v>
      </c>
      <c r="M1748" s="16">
        <f t="shared" si="138"/>
        <v>0</v>
      </c>
      <c r="N1748" s="16">
        <f t="shared" si="139"/>
        <v>1</v>
      </c>
      <c r="O1748" s="7" t="str">
        <f t="shared" si="135"/>
        <v>Jun</v>
      </c>
      <c r="P1748" t="str">
        <f t="shared" si="136"/>
        <v>2023</v>
      </c>
    </row>
    <row r="1749" spans="1:16" x14ac:dyDescent="0.3">
      <c r="A1749" t="s">
        <v>1781</v>
      </c>
      <c r="B1749" s="6">
        <v>45032</v>
      </c>
      <c r="C1749" t="s">
        <v>2256</v>
      </c>
      <c r="D1749" t="s">
        <v>2268</v>
      </c>
      <c r="E1749" t="s">
        <v>14</v>
      </c>
      <c r="F1749" t="s">
        <v>38</v>
      </c>
      <c r="G1749">
        <v>40968</v>
      </c>
      <c r="H1749">
        <v>-4693.74</v>
      </c>
      <c r="I1749">
        <v>5</v>
      </c>
      <c r="J1749" t="s">
        <v>16</v>
      </c>
      <c r="K1749" s="8" t="s">
        <v>27</v>
      </c>
      <c r="L1749" s="11">
        <f t="shared" si="137"/>
        <v>-0.11457088459285296</v>
      </c>
      <c r="M1749" s="16">
        <f t="shared" si="138"/>
        <v>40968</v>
      </c>
      <c r="N1749" s="16">
        <f t="shared" si="139"/>
        <v>1</v>
      </c>
      <c r="O1749" s="7" t="str">
        <f t="shared" si="135"/>
        <v>Apr</v>
      </c>
      <c r="P1749" t="str">
        <f t="shared" si="136"/>
        <v>2023</v>
      </c>
    </row>
    <row r="1750" spans="1:16" x14ac:dyDescent="0.3">
      <c r="A1750" t="s">
        <v>1782</v>
      </c>
      <c r="B1750" s="6">
        <v>45583</v>
      </c>
      <c r="C1750" t="s">
        <v>2256</v>
      </c>
      <c r="D1750" t="s">
        <v>2268</v>
      </c>
      <c r="E1750" t="s">
        <v>14</v>
      </c>
      <c r="F1750" t="s">
        <v>51</v>
      </c>
      <c r="G1750">
        <v>30802</v>
      </c>
      <c r="H1750">
        <v>2549.08</v>
      </c>
      <c r="I1750">
        <v>1</v>
      </c>
      <c r="J1750" t="s">
        <v>16</v>
      </c>
      <c r="K1750" s="8" t="s">
        <v>27</v>
      </c>
      <c r="L1750" s="11">
        <f t="shared" si="137"/>
        <v>8.27569638335173E-2</v>
      </c>
      <c r="M1750" s="16">
        <f t="shared" si="138"/>
        <v>30802</v>
      </c>
      <c r="N1750" s="16">
        <f t="shared" si="139"/>
        <v>0</v>
      </c>
      <c r="O1750" s="7" t="str">
        <f t="shared" si="135"/>
        <v>Oct</v>
      </c>
      <c r="P1750" t="str">
        <f t="shared" si="136"/>
        <v>2024</v>
      </c>
    </row>
    <row r="1751" spans="1:16" x14ac:dyDescent="0.3">
      <c r="A1751" t="s">
        <v>1783</v>
      </c>
      <c r="B1751" s="6">
        <v>45424</v>
      </c>
      <c r="C1751" t="s">
        <v>2259</v>
      </c>
      <c r="D1751" t="s">
        <v>2266</v>
      </c>
      <c r="E1751" t="s">
        <v>8</v>
      </c>
      <c r="F1751" t="s">
        <v>9</v>
      </c>
      <c r="G1751">
        <v>16832</v>
      </c>
      <c r="H1751">
        <v>2082.48</v>
      </c>
      <c r="I1751">
        <v>2</v>
      </c>
      <c r="J1751" t="s">
        <v>16</v>
      </c>
      <c r="K1751" s="8" t="s">
        <v>36</v>
      </c>
      <c r="L1751" s="11">
        <f t="shared" si="137"/>
        <v>0.12372148288973384</v>
      </c>
      <c r="M1751" s="16">
        <f t="shared" si="138"/>
        <v>0</v>
      </c>
      <c r="N1751" s="16">
        <f t="shared" si="139"/>
        <v>0</v>
      </c>
      <c r="O1751" s="7" t="str">
        <f t="shared" si="135"/>
        <v>May</v>
      </c>
      <c r="P1751" t="str">
        <f t="shared" si="136"/>
        <v>2024</v>
      </c>
    </row>
    <row r="1752" spans="1:16" x14ac:dyDescent="0.3">
      <c r="A1752" t="s">
        <v>1784</v>
      </c>
      <c r="B1752" s="6">
        <v>45455</v>
      </c>
      <c r="C1752" t="s">
        <v>2256</v>
      </c>
      <c r="D1752" t="s">
        <v>2268</v>
      </c>
      <c r="E1752" t="s">
        <v>14</v>
      </c>
      <c r="F1752" t="s">
        <v>51</v>
      </c>
      <c r="G1752">
        <v>48037</v>
      </c>
      <c r="H1752">
        <v>-735.18</v>
      </c>
      <c r="I1752">
        <v>7</v>
      </c>
      <c r="J1752" t="s">
        <v>10</v>
      </c>
      <c r="K1752" s="8" t="s">
        <v>11</v>
      </c>
      <c r="L1752" s="11">
        <f t="shared" si="137"/>
        <v>-1.5304452817619751E-2</v>
      </c>
      <c r="M1752" s="16">
        <f t="shared" si="138"/>
        <v>48037</v>
      </c>
      <c r="N1752" s="16">
        <f t="shared" si="139"/>
        <v>1</v>
      </c>
      <c r="O1752" s="7" t="str">
        <f t="shared" si="135"/>
        <v>Jun</v>
      </c>
      <c r="P1752" t="str">
        <f t="shared" si="136"/>
        <v>2024</v>
      </c>
    </row>
    <row r="1753" spans="1:16" x14ac:dyDescent="0.3">
      <c r="A1753" t="s">
        <v>1785</v>
      </c>
      <c r="B1753" s="6">
        <v>45241</v>
      </c>
      <c r="C1753" t="s">
        <v>2259</v>
      </c>
      <c r="D1753" t="s">
        <v>2267</v>
      </c>
      <c r="E1753" t="s">
        <v>8</v>
      </c>
      <c r="F1753" t="s">
        <v>9</v>
      </c>
      <c r="G1753">
        <v>6182</v>
      </c>
      <c r="H1753">
        <v>51.43</v>
      </c>
      <c r="I1753">
        <v>4</v>
      </c>
      <c r="J1753" t="s">
        <v>16</v>
      </c>
      <c r="K1753" s="8" t="s">
        <v>36</v>
      </c>
      <c r="L1753" s="11">
        <f t="shared" si="137"/>
        <v>8.3193141378194758E-3</v>
      </c>
      <c r="M1753" s="16">
        <f t="shared" si="138"/>
        <v>0</v>
      </c>
      <c r="N1753" s="16">
        <f t="shared" si="139"/>
        <v>0</v>
      </c>
      <c r="O1753" s="7" t="str">
        <f t="shared" si="135"/>
        <v>Nov</v>
      </c>
      <c r="P1753" t="str">
        <f t="shared" si="136"/>
        <v>2023</v>
      </c>
    </row>
    <row r="1754" spans="1:16" x14ac:dyDescent="0.3">
      <c r="A1754" t="s">
        <v>1786</v>
      </c>
      <c r="B1754" s="6">
        <v>45367</v>
      </c>
      <c r="C1754" t="s">
        <v>2257</v>
      </c>
      <c r="D1754" t="s">
        <v>2265</v>
      </c>
      <c r="E1754" t="s">
        <v>25</v>
      </c>
      <c r="F1754" t="s">
        <v>46</v>
      </c>
      <c r="G1754">
        <v>40809</v>
      </c>
      <c r="H1754">
        <v>4510.0200000000004</v>
      </c>
      <c r="I1754">
        <v>8</v>
      </c>
      <c r="J1754" t="s">
        <v>35</v>
      </c>
      <c r="K1754" s="8" t="s">
        <v>11</v>
      </c>
      <c r="L1754" s="11">
        <f t="shared" si="137"/>
        <v>0.11051532750128649</v>
      </c>
      <c r="M1754" s="16">
        <f t="shared" si="138"/>
        <v>0</v>
      </c>
      <c r="N1754" s="16">
        <f t="shared" si="139"/>
        <v>0</v>
      </c>
      <c r="O1754" s="7" t="str">
        <f t="shared" si="135"/>
        <v>Mar</v>
      </c>
      <c r="P1754" t="str">
        <f t="shared" si="136"/>
        <v>2024</v>
      </c>
    </row>
    <row r="1755" spans="1:16" x14ac:dyDescent="0.3">
      <c r="A1755" t="s">
        <v>1787</v>
      </c>
      <c r="B1755" s="6">
        <v>44943</v>
      </c>
      <c r="C1755" t="s">
        <v>2255</v>
      </c>
      <c r="D1755" t="s">
        <v>2262</v>
      </c>
      <c r="E1755" t="s">
        <v>8</v>
      </c>
      <c r="F1755" t="s">
        <v>29</v>
      </c>
      <c r="G1755">
        <v>40490</v>
      </c>
      <c r="H1755">
        <v>10433.209999999999</v>
      </c>
      <c r="I1755">
        <v>5</v>
      </c>
      <c r="J1755" t="s">
        <v>10</v>
      </c>
      <c r="K1755" s="8" t="s">
        <v>11</v>
      </c>
      <c r="L1755" s="11">
        <f t="shared" si="137"/>
        <v>0.25767374660409975</v>
      </c>
      <c r="M1755" s="16">
        <f t="shared" si="138"/>
        <v>0</v>
      </c>
      <c r="N1755" s="16">
        <f t="shared" si="139"/>
        <v>0</v>
      </c>
      <c r="O1755" s="7" t="str">
        <f t="shared" si="135"/>
        <v>Jan</v>
      </c>
      <c r="P1755" t="str">
        <f t="shared" si="136"/>
        <v>2023</v>
      </c>
    </row>
    <row r="1756" spans="1:16" x14ac:dyDescent="0.3">
      <c r="A1756" t="s">
        <v>1788</v>
      </c>
      <c r="B1756" s="6">
        <v>45490</v>
      </c>
      <c r="C1756" t="s">
        <v>2258</v>
      </c>
      <c r="D1756" t="s">
        <v>2271</v>
      </c>
      <c r="E1756" t="s">
        <v>8</v>
      </c>
      <c r="F1756" t="s">
        <v>31</v>
      </c>
      <c r="G1756">
        <v>42136</v>
      </c>
      <c r="H1756">
        <v>4178.0600000000004</v>
      </c>
      <c r="I1756">
        <v>1</v>
      </c>
      <c r="J1756" t="s">
        <v>16</v>
      </c>
      <c r="K1756" s="8" t="s">
        <v>36</v>
      </c>
      <c r="L1756" s="11">
        <f t="shared" si="137"/>
        <v>9.9156540725270567E-2</v>
      </c>
      <c r="M1756" s="16">
        <f t="shared" si="138"/>
        <v>0</v>
      </c>
      <c r="N1756" s="16">
        <f t="shared" si="139"/>
        <v>0</v>
      </c>
      <c r="O1756" s="7" t="str">
        <f t="shared" si="135"/>
        <v>Jul</v>
      </c>
      <c r="P1756" t="str">
        <f t="shared" si="136"/>
        <v>2024</v>
      </c>
    </row>
    <row r="1757" spans="1:16" x14ac:dyDescent="0.3">
      <c r="A1757" t="s">
        <v>1789</v>
      </c>
      <c r="B1757" s="6">
        <v>44985</v>
      </c>
      <c r="C1757" t="s">
        <v>2257</v>
      </c>
      <c r="D1757" t="s">
        <v>2264</v>
      </c>
      <c r="E1757" t="s">
        <v>14</v>
      </c>
      <c r="F1757" t="s">
        <v>38</v>
      </c>
      <c r="G1757">
        <v>31961</v>
      </c>
      <c r="H1757">
        <v>9689.77</v>
      </c>
      <c r="I1757">
        <v>9</v>
      </c>
      <c r="J1757" t="s">
        <v>16</v>
      </c>
      <c r="K1757" s="8" t="s">
        <v>27</v>
      </c>
      <c r="L1757" s="11">
        <f t="shared" si="137"/>
        <v>0.30317480679578235</v>
      </c>
      <c r="M1757" s="16">
        <f t="shared" si="138"/>
        <v>31961</v>
      </c>
      <c r="N1757" s="16">
        <f t="shared" si="139"/>
        <v>0</v>
      </c>
      <c r="O1757" s="7" t="str">
        <f t="shared" si="135"/>
        <v>Feb</v>
      </c>
      <c r="P1757" t="str">
        <f t="shared" si="136"/>
        <v>2023</v>
      </c>
    </row>
    <row r="1758" spans="1:16" x14ac:dyDescent="0.3">
      <c r="A1758" t="s">
        <v>1790</v>
      </c>
      <c r="B1758" s="6">
        <v>45581</v>
      </c>
      <c r="C1758" t="s">
        <v>2256</v>
      </c>
      <c r="D1758" t="s">
        <v>2268</v>
      </c>
      <c r="E1758" t="s">
        <v>25</v>
      </c>
      <c r="F1758" t="s">
        <v>26</v>
      </c>
      <c r="G1758">
        <v>30766</v>
      </c>
      <c r="H1758">
        <v>-3917.21</v>
      </c>
      <c r="I1758">
        <v>5</v>
      </c>
      <c r="J1758" t="s">
        <v>16</v>
      </c>
      <c r="K1758" s="8" t="s">
        <v>36</v>
      </c>
      <c r="L1758" s="11">
        <f t="shared" si="137"/>
        <v>-0.12732269388285769</v>
      </c>
      <c r="M1758" s="16">
        <f t="shared" si="138"/>
        <v>0</v>
      </c>
      <c r="N1758" s="16">
        <f t="shared" si="139"/>
        <v>1</v>
      </c>
      <c r="O1758" s="7" t="str">
        <f t="shared" si="135"/>
        <v>Oct</v>
      </c>
      <c r="P1758" t="str">
        <f t="shared" si="136"/>
        <v>2024</v>
      </c>
    </row>
    <row r="1759" spans="1:16" x14ac:dyDescent="0.3">
      <c r="A1759" t="s">
        <v>1791</v>
      </c>
      <c r="B1759" s="6">
        <v>45477</v>
      </c>
      <c r="C1759" t="s">
        <v>2259</v>
      </c>
      <c r="D1759" t="s">
        <v>2266</v>
      </c>
      <c r="E1759" t="s">
        <v>8</v>
      </c>
      <c r="F1759" t="s">
        <v>9</v>
      </c>
      <c r="G1759">
        <v>23700</v>
      </c>
      <c r="H1759">
        <v>4567.67</v>
      </c>
      <c r="I1759">
        <v>3</v>
      </c>
      <c r="J1759" t="s">
        <v>10</v>
      </c>
      <c r="K1759" s="8" t="s">
        <v>27</v>
      </c>
      <c r="L1759" s="11">
        <f t="shared" si="137"/>
        <v>0.19272869198312237</v>
      </c>
      <c r="M1759" s="16">
        <f t="shared" si="138"/>
        <v>0</v>
      </c>
      <c r="N1759" s="16">
        <f t="shared" si="139"/>
        <v>0</v>
      </c>
      <c r="O1759" s="7" t="str">
        <f t="shared" si="135"/>
        <v>Jul</v>
      </c>
      <c r="P1759" t="str">
        <f t="shared" si="136"/>
        <v>2024</v>
      </c>
    </row>
    <row r="1760" spans="1:16" x14ac:dyDescent="0.3">
      <c r="A1760" t="s">
        <v>1792</v>
      </c>
      <c r="B1760" s="6">
        <v>45164</v>
      </c>
      <c r="C1760" t="s">
        <v>2257</v>
      </c>
      <c r="D1760" t="s">
        <v>2264</v>
      </c>
      <c r="E1760" t="s">
        <v>25</v>
      </c>
      <c r="F1760" t="s">
        <v>26</v>
      </c>
      <c r="G1760">
        <v>3253</v>
      </c>
      <c r="H1760">
        <v>-610.39</v>
      </c>
      <c r="I1760">
        <v>5</v>
      </c>
      <c r="J1760" t="s">
        <v>16</v>
      </c>
      <c r="K1760" s="8" t="s">
        <v>27</v>
      </c>
      <c r="L1760" s="11">
        <f t="shared" si="137"/>
        <v>-0.18763910236704581</v>
      </c>
      <c r="M1760" s="16">
        <f t="shared" si="138"/>
        <v>0</v>
      </c>
      <c r="N1760" s="16">
        <f t="shared" si="139"/>
        <v>1</v>
      </c>
      <c r="O1760" s="7" t="str">
        <f t="shared" si="135"/>
        <v>Aug</v>
      </c>
      <c r="P1760" t="str">
        <f t="shared" si="136"/>
        <v>2023</v>
      </c>
    </row>
    <row r="1761" spans="1:16" x14ac:dyDescent="0.3">
      <c r="A1761" t="s">
        <v>1793</v>
      </c>
      <c r="B1761" s="6">
        <v>45176</v>
      </c>
      <c r="C1761" t="s">
        <v>2259</v>
      </c>
      <c r="D1761" t="s">
        <v>2267</v>
      </c>
      <c r="E1761" t="s">
        <v>19</v>
      </c>
      <c r="F1761" t="s">
        <v>22</v>
      </c>
      <c r="G1761">
        <v>37711</v>
      </c>
      <c r="H1761">
        <v>2225.83</v>
      </c>
      <c r="I1761">
        <v>1</v>
      </c>
      <c r="J1761" t="s">
        <v>16</v>
      </c>
      <c r="K1761" s="8" t="s">
        <v>11</v>
      </c>
      <c r="L1761" s="11">
        <f t="shared" si="137"/>
        <v>5.9023361883800481E-2</v>
      </c>
      <c r="M1761" s="16">
        <f t="shared" si="138"/>
        <v>0</v>
      </c>
      <c r="N1761" s="16">
        <f t="shared" si="139"/>
        <v>0</v>
      </c>
      <c r="O1761" s="7" t="str">
        <f t="shared" si="135"/>
        <v>Sep</v>
      </c>
      <c r="P1761" t="str">
        <f t="shared" si="136"/>
        <v>2023</v>
      </c>
    </row>
    <row r="1762" spans="1:16" x14ac:dyDescent="0.3">
      <c r="A1762" t="s">
        <v>1794</v>
      </c>
      <c r="B1762" s="6">
        <v>45475</v>
      </c>
      <c r="C1762" t="s">
        <v>2255</v>
      </c>
      <c r="D1762" t="s">
        <v>2263</v>
      </c>
      <c r="E1762" t="s">
        <v>14</v>
      </c>
      <c r="F1762" t="s">
        <v>15</v>
      </c>
      <c r="G1762">
        <v>44664</v>
      </c>
      <c r="H1762">
        <v>14206.37</v>
      </c>
      <c r="I1762">
        <v>2</v>
      </c>
      <c r="J1762" t="s">
        <v>10</v>
      </c>
      <c r="K1762" s="8" t="s">
        <v>17</v>
      </c>
      <c r="L1762" s="11">
        <f t="shared" si="137"/>
        <v>0.31807204907755687</v>
      </c>
      <c r="M1762" s="16">
        <f t="shared" si="138"/>
        <v>44664</v>
      </c>
      <c r="N1762" s="16">
        <f t="shared" si="139"/>
        <v>0</v>
      </c>
      <c r="O1762" s="7" t="str">
        <f t="shared" si="135"/>
        <v>Jul</v>
      </c>
      <c r="P1762" t="str">
        <f t="shared" si="136"/>
        <v>2024</v>
      </c>
    </row>
    <row r="1763" spans="1:16" x14ac:dyDescent="0.3">
      <c r="A1763" t="s">
        <v>1795</v>
      </c>
      <c r="B1763" s="6">
        <v>45254</v>
      </c>
      <c r="C1763" t="s">
        <v>2257</v>
      </c>
      <c r="D1763" t="s">
        <v>2265</v>
      </c>
      <c r="E1763" t="s">
        <v>25</v>
      </c>
      <c r="F1763" t="s">
        <v>46</v>
      </c>
      <c r="G1763">
        <v>2738</v>
      </c>
      <c r="H1763">
        <v>-532.82000000000005</v>
      </c>
      <c r="I1763">
        <v>7</v>
      </c>
      <c r="J1763" t="s">
        <v>35</v>
      </c>
      <c r="K1763" s="8" t="s">
        <v>27</v>
      </c>
      <c r="L1763" s="11">
        <f t="shared" si="137"/>
        <v>-0.19460189919649382</v>
      </c>
      <c r="M1763" s="16">
        <f t="shared" si="138"/>
        <v>0</v>
      </c>
      <c r="N1763" s="16">
        <f t="shared" si="139"/>
        <v>1</v>
      </c>
      <c r="O1763" s="7" t="str">
        <f t="shared" si="135"/>
        <v>Nov</v>
      </c>
      <c r="P1763" t="str">
        <f t="shared" si="136"/>
        <v>2023</v>
      </c>
    </row>
    <row r="1764" spans="1:16" x14ac:dyDescent="0.3">
      <c r="A1764" t="s">
        <v>1796</v>
      </c>
      <c r="B1764" s="6">
        <v>44957</v>
      </c>
      <c r="C1764" t="s">
        <v>2258</v>
      </c>
      <c r="D1764" t="s">
        <v>2270</v>
      </c>
      <c r="E1764" t="s">
        <v>19</v>
      </c>
      <c r="F1764" t="s">
        <v>20</v>
      </c>
      <c r="G1764">
        <v>17900</v>
      </c>
      <c r="H1764">
        <v>-73.77</v>
      </c>
      <c r="I1764">
        <v>1</v>
      </c>
      <c r="J1764" t="s">
        <v>16</v>
      </c>
      <c r="K1764" s="8" t="s">
        <v>36</v>
      </c>
      <c r="L1764" s="11">
        <f t="shared" si="137"/>
        <v>-4.121229050279329E-3</v>
      </c>
      <c r="M1764" s="16">
        <f t="shared" si="138"/>
        <v>0</v>
      </c>
      <c r="N1764" s="16">
        <f t="shared" si="139"/>
        <v>1</v>
      </c>
      <c r="O1764" s="7" t="str">
        <f t="shared" si="135"/>
        <v>Jan</v>
      </c>
      <c r="P1764" t="str">
        <f t="shared" si="136"/>
        <v>2023</v>
      </c>
    </row>
    <row r="1765" spans="1:16" x14ac:dyDescent="0.3">
      <c r="A1765" t="s">
        <v>1797</v>
      </c>
      <c r="B1765" s="6">
        <v>45195</v>
      </c>
      <c r="C1765" t="s">
        <v>2257</v>
      </c>
      <c r="D1765" t="s">
        <v>2264</v>
      </c>
      <c r="E1765" t="s">
        <v>8</v>
      </c>
      <c r="F1765" t="s">
        <v>29</v>
      </c>
      <c r="G1765">
        <v>26559</v>
      </c>
      <c r="H1765">
        <v>2287.25</v>
      </c>
      <c r="I1765">
        <v>2</v>
      </c>
      <c r="J1765" t="s">
        <v>10</v>
      </c>
      <c r="K1765" s="8" t="s">
        <v>17</v>
      </c>
      <c r="L1765" s="11">
        <f t="shared" si="137"/>
        <v>8.6119582815618059E-2</v>
      </c>
      <c r="M1765" s="16">
        <f t="shared" si="138"/>
        <v>0</v>
      </c>
      <c r="N1765" s="16">
        <f t="shared" si="139"/>
        <v>0</v>
      </c>
      <c r="O1765" s="7" t="str">
        <f t="shared" si="135"/>
        <v>Sep</v>
      </c>
      <c r="P1765" t="str">
        <f t="shared" si="136"/>
        <v>2023</v>
      </c>
    </row>
    <row r="1766" spans="1:16" x14ac:dyDescent="0.3">
      <c r="A1766" t="s">
        <v>1798</v>
      </c>
      <c r="B1766" s="6">
        <v>45160</v>
      </c>
      <c r="C1766" t="s">
        <v>2257</v>
      </c>
      <c r="D1766" t="s">
        <v>2265</v>
      </c>
      <c r="E1766" t="s">
        <v>14</v>
      </c>
      <c r="F1766" t="s">
        <v>51</v>
      </c>
      <c r="G1766">
        <v>14415</v>
      </c>
      <c r="H1766">
        <v>2030.09</v>
      </c>
      <c r="I1766">
        <v>8</v>
      </c>
      <c r="J1766" t="s">
        <v>16</v>
      </c>
      <c r="K1766" s="8" t="s">
        <v>36</v>
      </c>
      <c r="L1766" s="11">
        <f t="shared" si="137"/>
        <v>0.14083177245924383</v>
      </c>
      <c r="M1766" s="16">
        <f t="shared" si="138"/>
        <v>14415</v>
      </c>
      <c r="N1766" s="16">
        <f t="shared" si="139"/>
        <v>0</v>
      </c>
      <c r="O1766" s="7" t="str">
        <f t="shared" si="135"/>
        <v>Aug</v>
      </c>
      <c r="P1766" t="str">
        <f t="shared" si="136"/>
        <v>2023</v>
      </c>
    </row>
    <row r="1767" spans="1:16" x14ac:dyDescent="0.3">
      <c r="A1767" t="s">
        <v>1799</v>
      </c>
      <c r="B1767" s="6">
        <v>45337</v>
      </c>
      <c r="C1767" t="s">
        <v>2259</v>
      </c>
      <c r="D1767" t="s">
        <v>2267</v>
      </c>
      <c r="E1767" t="s">
        <v>19</v>
      </c>
      <c r="F1767" t="s">
        <v>22</v>
      </c>
      <c r="G1767">
        <v>37017</v>
      </c>
      <c r="H1767">
        <v>6729.87</v>
      </c>
      <c r="I1767">
        <v>4</v>
      </c>
      <c r="J1767" t="s">
        <v>16</v>
      </c>
      <c r="K1767" s="8" t="s">
        <v>36</v>
      </c>
      <c r="L1767" s="11">
        <f t="shared" si="137"/>
        <v>0.18180484642191425</v>
      </c>
      <c r="M1767" s="16">
        <f t="shared" si="138"/>
        <v>0</v>
      </c>
      <c r="N1767" s="16">
        <f t="shared" si="139"/>
        <v>0</v>
      </c>
      <c r="O1767" s="7" t="str">
        <f t="shared" si="135"/>
        <v>Feb</v>
      </c>
      <c r="P1767" t="str">
        <f t="shared" si="136"/>
        <v>2024</v>
      </c>
    </row>
    <row r="1768" spans="1:16" x14ac:dyDescent="0.3">
      <c r="A1768" t="s">
        <v>1800</v>
      </c>
      <c r="B1768" s="6">
        <v>45450</v>
      </c>
      <c r="C1768" t="s">
        <v>2258</v>
      </c>
      <c r="D1768" t="s">
        <v>2271</v>
      </c>
      <c r="E1768" t="s">
        <v>8</v>
      </c>
      <c r="F1768" t="s">
        <v>9</v>
      </c>
      <c r="G1768">
        <v>31725</v>
      </c>
      <c r="H1768">
        <v>-2758.97</v>
      </c>
      <c r="I1768">
        <v>5</v>
      </c>
      <c r="J1768" t="s">
        <v>16</v>
      </c>
      <c r="K1768" s="8" t="s">
        <v>17</v>
      </c>
      <c r="L1768" s="11">
        <f t="shared" si="137"/>
        <v>-8.6965169424743888E-2</v>
      </c>
      <c r="M1768" s="16">
        <f t="shared" si="138"/>
        <v>0</v>
      </c>
      <c r="N1768" s="16">
        <f t="shared" si="139"/>
        <v>1</v>
      </c>
      <c r="O1768" s="7" t="str">
        <f t="shared" si="135"/>
        <v>Jun</v>
      </c>
      <c r="P1768" t="str">
        <f t="shared" si="136"/>
        <v>2024</v>
      </c>
    </row>
    <row r="1769" spans="1:16" x14ac:dyDescent="0.3">
      <c r="A1769" t="s">
        <v>1801</v>
      </c>
      <c r="B1769" s="6">
        <v>45148</v>
      </c>
      <c r="C1769" t="s">
        <v>2258</v>
      </c>
      <c r="D1769" t="s">
        <v>2270</v>
      </c>
      <c r="E1769" t="s">
        <v>25</v>
      </c>
      <c r="F1769" t="s">
        <v>53</v>
      </c>
      <c r="G1769">
        <v>12289</v>
      </c>
      <c r="H1769">
        <v>3616.56</v>
      </c>
      <c r="I1769">
        <v>8</v>
      </c>
      <c r="J1769" t="s">
        <v>16</v>
      </c>
      <c r="K1769" s="8" t="s">
        <v>27</v>
      </c>
      <c r="L1769" s="11">
        <f t="shared" si="137"/>
        <v>0.29429245666856541</v>
      </c>
      <c r="M1769" s="16">
        <f t="shared" si="138"/>
        <v>0</v>
      </c>
      <c r="N1769" s="16">
        <f t="shared" si="139"/>
        <v>0</v>
      </c>
      <c r="O1769" s="7" t="str">
        <f t="shared" si="135"/>
        <v>Aug</v>
      </c>
      <c r="P1769" t="str">
        <f t="shared" si="136"/>
        <v>2023</v>
      </c>
    </row>
    <row r="1770" spans="1:16" x14ac:dyDescent="0.3">
      <c r="A1770" t="s">
        <v>1802</v>
      </c>
      <c r="B1770" s="6">
        <v>45086</v>
      </c>
      <c r="C1770" t="s">
        <v>2258</v>
      </c>
      <c r="D1770" t="s">
        <v>2271</v>
      </c>
      <c r="E1770" t="s">
        <v>25</v>
      </c>
      <c r="F1770" t="s">
        <v>26</v>
      </c>
      <c r="G1770">
        <v>25432</v>
      </c>
      <c r="H1770">
        <v>8121.43</v>
      </c>
      <c r="I1770">
        <v>10</v>
      </c>
      <c r="J1770" t="s">
        <v>10</v>
      </c>
      <c r="K1770" s="8" t="s">
        <v>27</v>
      </c>
      <c r="L1770" s="11">
        <f t="shared" si="137"/>
        <v>0.31933902170493866</v>
      </c>
      <c r="M1770" s="16">
        <f t="shared" si="138"/>
        <v>0</v>
      </c>
      <c r="N1770" s="16">
        <f t="shared" si="139"/>
        <v>0</v>
      </c>
      <c r="O1770" s="7" t="str">
        <f t="shared" si="135"/>
        <v>Jun</v>
      </c>
      <c r="P1770" t="str">
        <f t="shared" si="136"/>
        <v>2023</v>
      </c>
    </row>
    <row r="1771" spans="1:16" x14ac:dyDescent="0.3">
      <c r="A1771" t="s">
        <v>1803</v>
      </c>
      <c r="B1771" s="6">
        <v>44942</v>
      </c>
      <c r="C1771" t="s">
        <v>2259</v>
      </c>
      <c r="D1771" t="s">
        <v>2267</v>
      </c>
      <c r="E1771" t="s">
        <v>19</v>
      </c>
      <c r="F1771" t="s">
        <v>22</v>
      </c>
      <c r="G1771">
        <v>3780</v>
      </c>
      <c r="H1771">
        <v>791.58</v>
      </c>
      <c r="I1771">
        <v>5</v>
      </c>
      <c r="J1771" t="s">
        <v>10</v>
      </c>
      <c r="K1771" s="8" t="s">
        <v>17</v>
      </c>
      <c r="L1771" s="11">
        <f t="shared" si="137"/>
        <v>0.20941269841269841</v>
      </c>
      <c r="M1771" s="16">
        <f t="shared" si="138"/>
        <v>0</v>
      </c>
      <c r="N1771" s="16">
        <f t="shared" si="139"/>
        <v>0</v>
      </c>
      <c r="O1771" s="7" t="str">
        <f t="shared" si="135"/>
        <v>Jan</v>
      </c>
      <c r="P1771" t="str">
        <f t="shared" si="136"/>
        <v>2023</v>
      </c>
    </row>
    <row r="1772" spans="1:16" x14ac:dyDescent="0.3">
      <c r="A1772" t="s">
        <v>1804</v>
      </c>
      <c r="B1772" s="6">
        <v>45374</v>
      </c>
      <c r="C1772" t="s">
        <v>2258</v>
      </c>
      <c r="D1772" t="s">
        <v>2271</v>
      </c>
      <c r="E1772" t="s">
        <v>25</v>
      </c>
      <c r="F1772" t="s">
        <v>53</v>
      </c>
      <c r="G1772">
        <v>29838</v>
      </c>
      <c r="H1772">
        <v>-2077.3000000000002</v>
      </c>
      <c r="I1772">
        <v>1</v>
      </c>
      <c r="J1772" t="s">
        <v>16</v>
      </c>
      <c r="K1772" s="8" t="s">
        <v>17</v>
      </c>
      <c r="L1772" s="11">
        <f t="shared" si="137"/>
        <v>-6.9619277431463247E-2</v>
      </c>
      <c r="M1772" s="16">
        <f t="shared" si="138"/>
        <v>0</v>
      </c>
      <c r="N1772" s="16">
        <f t="shared" si="139"/>
        <v>1</v>
      </c>
      <c r="O1772" s="7" t="str">
        <f t="shared" si="135"/>
        <v>Mar</v>
      </c>
      <c r="P1772" t="str">
        <f t="shared" si="136"/>
        <v>2024</v>
      </c>
    </row>
    <row r="1773" spans="1:16" x14ac:dyDescent="0.3">
      <c r="A1773" t="s">
        <v>1805</v>
      </c>
      <c r="B1773" s="6">
        <v>45495</v>
      </c>
      <c r="C1773" t="s">
        <v>2258</v>
      </c>
      <c r="D1773" t="s">
        <v>2271</v>
      </c>
      <c r="E1773" t="s">
        <v>19</v>
      </c>
      <c r="F1773" t="s">
        <v>34</v>
      </c>
      <c r="G1773">
        <v>12640</v>
      </c>
      <c r="H1773">
        <v>3094.71</v>
      </c>
      <c r="I1773">
        <v>2</v>
      </c>
      <c r="J1773" t="s">
        <v>35</v>
      </c>
      <c r="K1773" s="8" t="s">
        <v>36</v>
      </c>
      <c r="L1773" s="11">
        <f t="shared" si="137"/>
        <v>0.24483465189873418</v>
      </c>
      <c r="M1773" s="16">
        <f t="shared" si="138"/>
        <v>0</v>
      </c>
      <c r="N1773" s="16">
        <f t="shared" si="139"/>
        <v>0</v>
      </c>
      <c r="O1773" s="7" t="str">
        <f t="shared" si="135"/>
        <v>Jul</v>
      </c>
      <c r="P1773" t="str">
        <f t="shared" si="136"/>
        <v>2024</v>
      </c>
    </row>
    <row r="1774" spans="1:16" x14ac:dyDescent="0.3">
      <c r="A1774" t="s">
        <v>1806</v>
      </c>
      <c r="B1774" s="6">
        <v>44951</v>
      </c>
      <c r="C1774" t="s">
        <v>2256</v>
      </c>
      <c r="D1774" t="s">
        <v>2269</v>
      </c>
      <c r="E1774" t="s">
        <v>19</v>
      </c>
      <c r="F1774" t="s">
        <v>22</v>
      </c>
      <c r="G1774">
        <v>1897</v>
      </c>
      <c r="H1774">
        <v>-42.08</v>
      </c>
      <c r="I1774">
        <v>10</v>
      </c>
      <c r="J1774" t="s">
        <v>10</v>
      </c>
      <c r="K1774" s="8" t="s">
        <v>27</v>
      </c>
      <c r="L1774" s="11">
        <f t="shared" si="137"/>
        <v>-2.2182393252503953E-2</v>
      </c>
      <c r="M1774" s="16">
        <f t="shared" si="138"/>
        <v>0</v>
      </c>
      <c r="N1774" s="16">
        <f t="shared" si="139"/>
        <v>1</v>
      </c>
      <c r="O1774" s="7" t="str">
        <f t="shared" si="135"/>
        <v>Jan</v>
      </c>
      <c r="P1774" t="str">
        <f t="shared" si="136"/>
        <v>2023</v>
      </c>
    </row>
    <row r="1775" spans="1:16" x14ac:dyDescent="0.3">
      <c r="A1775" t="s">
        <v>1807</v>
      </c>
      <c r="B1775" s="6">
        <v>45085</v>
      </c>
      <c r="C1775" t="s">
        <v>2257</v>
      </c>
      <c r="D1775" t="s">
        <v>2265</v>
      </c>
      <c r="E1775" t="s">
        <v>14</v>
      </c>
      <c r="F1775" t="s">
        <v>51</v>
      </c>
      <c r="G1775">
        <v>9302</v>
      </c>
      <c r="H1775">
        <v>-1004.65</v>
      </c>
      <c r="I1775">
        <v>6</v>
      </c>
      <c r="J1775" t="s">
        <v>35</v>
      </c>
      <c r="K1775" s="8" t="s">
        <v>36</v>
      </c>
      <c r="L1775" s="11">
        <f t="shared" si="137"/>
        <v>-0.10800365512792948</v>
      </c>
      <c r="M1775" s="16">
        <f t="shared" si="138"/>
        <v>9302</v>
      </c>
      <c r="N1775" s="16">
        <f t="shared" si="139"/>
        <v>1</v>
      </c>
      <c r="O1775" s="7" t="str">
        <f t="shared" si="135"/>
        <v>Jun</v>
      </c>
      <c r="P1775" t="str">
        <f t="shared" si="136"/>
        <v>2023</v>
      </c>
    </row>
    <row r="1776" spans="1:16" x14ac:dyDescent="0.3">
      <c r="A1776" t="s">
        <v>1808</v>
      </c>
      <c r="B1776" s="6">
        <v>45412</v>
      </c>
      <c r="C1776" t="s">
        <v>2256</v>
      </c>
      <c r="D1776" t="s">
        <v>2269</v>
      </c>
      <c r="E1776" t="s">
        <v>25</v>
      </c>
      <c r="F1776" t="s">
        <v>26</v>
      </c>
      <c r="G1776">
        <v>11832</v>
      </c>
      <c r="H1776">
        <v>433.79</v>
      </c>
      <c r="I1776">
        <v>9</v>
      </c>
      <c r="J1776" t="s">
        <v>16</v>
      </c>
      <c r="K1776" s="8" t="s">
        <v>17</v>
      </c>
      <c r="L1776" s="11">
        <f t="shared" si="137"/>
        <v>3.666244083840433E-2</v>
      </c>
      <c r="M1776" s="16">
        <f t="shared" si="138"/>
        <v>0</v>
      </c>
      <c r="N1776" s="16">
        <f t="shared" si="139"/>
        <v>0</v>
      </c>
      <c r="O1776" s="7" t="str">
        <f t="shared" si="135"/>
        <v>Apr</v>
      </c>
      <c r="P1776" t="str">
        <f t="shared" si="136"/>
        <v>2024</v>
      </c>
    </row>
    <row r="1777" spans="1:16" x14ac:dyDescent="0.3">
      <c r="A1777" t="s">
        <v>1809</v>
      </c>
      <c r="B1777" s="6">
        <v>45306</v>
      </c>
      <c r="C1777" t="s">
        <v>2258</v>
      </c>
      <c r="D1777" t="s">
        <v>2270</v>
      </c>
      <c r="E1777" t="s">
        <v>14</v>
      </c>
      <c r="F1777" t="s">
        <v>38</v>
      </c>
      <c r="G1777">
        <v>19405</v>
      </c>
      <c r="H1777">
        <v>-1089.02</v>
      </c>
      <c r="I1777">
        <v>5</v>
      </c>
      <c r="J1777" t="s">
        <v>10</v>
      </c>
      <c r="K1777" s="8" t="s">
        <v>11</v>
      </c>
      <c r="L1777" s="11">
        <f t="shared" si="137"/>
        <v>-5.6120587477454263E-2</v>
      </c>
      <c r="M1777" s="16">
        <f t="shared" si="138"/>
        <v>19405</v>
      </c>
      <c r="N1777" s="16">
        <f t="shared" si="139"/>
        <v>1</v>
      </c>
      <c r="O1777" s="7" t="str">
        <f t="shared" si="135"/>
        <v>Jan</v>
      </c>
      <c r="P1777" t="str">
        <f t="shared" si="136"/>
        <v>2024</v>
      </c>
    </row>
    <row r="1778" spans="1:16" x14ac:dyDescent="0.3">
      <c r="A1778" t="s">
        <v>1810</v>
      </c>
      <c r="B1778" s="6">
        <v>45210</v>
      </c>
      <c r="C1778" t="s">
        <v>2256</v>
      </c>
      <c r="D1778" t="s">
        <v>2269</v>
      </c>
      <c r="E1778" t="s">
        <v>8</v>
      </c>
      <c r="F1778" t="s">
        <v>31</v>
      </c>
      <c r="G1778">
        <v>10516</v>
      </c>
      <c r="H1778">
        <v>1728.32</v>
      </c>
      <c r="I1778">
        <v>5</v>
      </c>
      <c r="J1778" t="s">
        <v>16</v>
      </c>
      <c r="K1778" s="8" t="s">
        <v>11</v>
      </c>
      <c r="L1778" s="11">
        <f t="shared" si="137"/>
        <v>0.16435146443514645</v>
      </c>
      <c r="M1778" s="16">
        <f t="shared" si="138"/>
        <v>0</v>
      </c>
      <c r="N1778" s="16">
        <f t="shared" si="139"/>
        <v>0</v>
      </c>
      <c r="O1778" s="7" t="str">
        <f t="shared" si="135"/>
        <v>Oct</v>
      </c>
      <c r="P1778" t="str">
        <f t="shared" si="136"/>
        <v>2023</v>
      </c>
    </row>
    <row r="1779" spans="1:16" x14ac:dyDescent="0.3">
      <c r="A1779" t="s">
        <v>1811</v>
      </c>
      <c r="B1779" s="6">
        <v>45545</v>
      </c>
      <c r="C1779" t="s">
        <v>2256</v>
      </c>
      <c r="D1779" t="s">
        <v>2268</v>
      </c>
      <c r="E1779" t="s">
        <v>8</v>
      </c>
      <c r="F1779" t="s">
        <v>31</v>
      </c>
      <c r="G1779">
        <v>18256</v>
      </c>
      <c r="H1779">
        <v>3330.85</v>
      </c>
      <c r="I1779">
        <v>5</v>
      </c>
      <c r="J1779" t="s">
        <v>16</v>
      </c>
      <c r="K1779" s="8" t="s">
        <v>11</v>
      </c>
      <c r="L1779" s="11">
        <f t="shared" si="137"/>
        <v>0.1824523444347064</v>
      </c>
      <c r="M1779" s="16">
        <f t="shared" si="138"/>
        <v>0</v>
      </c>
      <c r="N1779" s="16">
        <f t="shared" si="139"/>
        <v>0</v>
      </c>
      <c r="O1779" s="7" t="str">
        <f t="shared" si="135"/>
        <v>Sep</v>
      </c>
      <c r="P1779" t="str">
        <f t="shared" si="136"/>
        <v>2024</v>
      </c>
    </row>
    <row r="1780" spans="1:16" x14ac:dyDescent="0.3">
      <c r="A1780" t="s">
        <v>1812</v>
      </c>
      <c r="B1780" s="6">
        <v>44989</v>
      </c>
      <c r="C1780" t="s">
        <v>2256</v>
      </c>
      <c r="D1780" t="s">
        <v>2268</v>
      </c>
      <c r="E1780" t="s">
        <v>14</v>
      </c>
      <c r="F1780" t="s">
        <v>51</v>
      </c>
      <c r="G1780">
        <v>24356</v>
      </c>
      <c r="H1780">
        <v>3971.3</v>
      </c>
      <c r="I1780">
        <v>4</v>
      </c>
      <c r="J1780" t="s">
        <v>35</v>
      </c>
      <c r="K1780" s="8" t="s">
        <v>36</v>
      </c>
      <c r="L1780" s="11">
        <f t="shared" si="137"/>
        <v>0.1630522253243554</v>
      </c>
      <c r="M1780" s="16">
        <f t="shared" si="138"/>
        <v>24356</v>
      </c>
      <c r="N1780" s="16">
        <f t="shared" si="139"/>
        <v>0</v>
      </c>
      <c r="O1780" s="7" t="str">
        <f t="shared" si="135"/>
        <v>Mar</v>
      </c>
      <c r="P1780" t="str">
        <f t="shared" si="136"/>
        <v>2023</v>
      </c>
    </row>
    <row r="1781" spans="1:16" x14ac:dyDescent="0.3">
      <c r="A1781" t="s">
        <v>1813</v>
      </c>
      <c r="B1781" s="6">
        <v>45447</v>
      </c>
      <c r="C1781" t="s">
        <v>2257</v>
      </c>
      <c r="D1781" t="s">
        <v>2264</v>
      </c>
      <c r="E1781" t="s">
        <v>19</v>
      </c>
      <c r="F1781" t="s">
        <v>22</v>
      </c>
      <c r="G1781">
        <v>20134</v>
      </c>
      <c r="H1781">
        <v>-1594.93</v>
      </c>
      <c r="I1781">
        <v>3</v>
      </c>
      <c r="J1781" t="s">
        <v>16</v>
      </c>
      <c r="K1781" s="8" t="s">
        <v>27</v>
      </c>
      <c r="L1781" s="11">
        <f t="shared" si="137"/>
        <v>-7.9215754445217043E-2</v>
      </c>
      <c r="M1781" s="16">
        <f t="shared" si="138"/>
        <v>0</v>
      </c>
      <c r="N1781" s="16">
        <f t="shared" si="139"/>
        <v>1</v>
      </c>
      <c r="O1781" s="7" t="str">
        <f t="shared" si="135"/>
        <v>Jun</v>
      </c>
      <c r="P1781" t="str">
        <f t="shared" si="136"/>
        <v>2024</v>
      </c>
    </row>
    <row r="1782" spans="1:16" x14ac:dyDescent="0.3">
      <c r="A1782" t="s">
        <v>1814</v>
      </c>
      <c r="B1782" s="6">
        <v>45514</v>
      </c>
      <c r="C1782" t="s">
        <v>2259</v>
      </c>
      <c r="D1782" t="s">
        <v>2267</v>
      </c>
      <c r="E1782" t="s">
        <v>25</v>
      </c>
      <c r="F1782" t="s">
        <v>46</v>
      </c>
      <c r="G1782">
        <v>290</v>
      </c>
      <c r="H1782">
        <v>98.02</v>
      </c>
      <c r="I1782">
        <v>5</v>
      </c>
      <c r="J1782" t="s">
        <v>35</v>
      </c>
      <c r="K1782" s="8" t="s">
        <v>27</v>
      </c>
      <c r="L1782" s="11">
        <f t="shared" si="137"/>
        <v>0.33799999999999997</v>
      </c>
      <c r="M1782" s="16">
        <f t="shared" si="138"/>
        <v>0</v>
      </c>
      <c r="N1782" s="16">
        <f t="shared" si="139"/>
        <v>0</v>
      </c>
      <c r="O1782" s="7" t="str">
        <f t="shared" si="135"/>
        <v>Aug</v>
      </c>
      <c r="P1782" t="str">
        <f t="shared" si="136"/>
        <v>2024</v>
      </c>
    </row>
    <row r="1783" spans="1:16" x14ac:dyDescent="0.3">
      <c r="A1783" t="s">
        <v>1815</v>
      </c>
      <c r="B1783" s="6">
        <v>45421</v>
      </c>
      <c r="C1783" t="s">
        <v>2256</v>
      </c>
      <c r="D1783" t="s">
        <v>2268</v>
      </c>
      <c r="E1783" t="s">
        <v>8</v>
      </c>
      <c r="F1783" t="s">
        <v>29</v>
      </c>
      <c r="G1783">
        <v>8097</v>
      </c>
      <c r="H1783">
        <v>777.62</v>
      </c>
      <c r="I1783">
        <v>8</v>
      </c>
      <c r="J1783" t="s">
        <v>16</v>
      </c>
      <c r="K1783" s="8" t="s">
        <v>27</v>
      </c>
      <c r="L1783" s="11">
        <f t="shared" si="137"/>
        <v>9.6038038779794985E-2</v>
      </c>
      <c r="M1783" s="16">
        <f t="shared" si="138"/>
        <v>0</v>
      </c>
      <c r="N1783" s="16">
        <f t="shared" si="139"/>
        <v>0</v>
      </c>
      <c r="O1783" s="7" t="str">
        <f t="shared" si="135"/>
        <v>May</v>
      </c>
      <c r="P1783" t="str">
        <f t="shared" si="136"/>
        <v>2024</v>
      </c>
    </row>
    <row r="1784" spans="1:16" x14ac:dyDescent="0.3">
      <c r="A1784" t="s">
        <v>1816</v>
      </c>
      <c r="B1784" s="6">
        <v>45317</v>
      </c>
      <c r="C1784" t="s">
        <v>2258</v>
      </c>
      <c r="D1784" t="s">
        <v>2270</v>
      </c>
      <c r="E1784" t="s">
        <v>19</v>
      </c>
      <c r="F1784" t="s">
        <v>22</v>
      </c>
      <c r="G1784">
        <v>16388</v>
      </c>
      <c r="H1784">
        <v>5370.88</v>
      </c>
      <c r="I1784">
        <v>1</v>
      </c>
      <c r="J1784" t="s">
        <v>10</v>
      </c>
      <c r="K1784" s="8" t="s">
        <v>36</v>
      </c>
      <c r="L1784" s="11">
        <f t="shared" si="137"/>
        <v>0.32773248718574566</v>
      </c>
      <c r="M1784" s="16">
        <f t="shared" si="138"/>
        <v>0</v>
      </c>
      <c r="N1784" s="16">
        <f t="shared" si="139"/>
        <v>0</v>
      </c>
      <c r="O1784" s="7" t="str">
        <f t="shared" si="135"/>
        <v>Jan</v>
      </c>
      <c r="P1784" t="str">
        <f t="shared" si="136"/>
        <v>2024</v>
      </c>
    </row>
    <row r="1785" spans="1:16" x14ac:dyDescent="0.3">
      <c r="A1785" t="s">
        <v>1817</v>
      </c>
      <c r="B1785" s="6">
        <v>45423</v>
      </c>
      <c r="C1785" t="s">
        <v>2258</v>
      </c>
      <c r="D1785" t="s">
        <v>2270</v>
      </c>
      <c r="E1785" t="s">
        <v>8</v>
      </c>
      <c r="F1785" t="s">
        <v>31</v>
      </c>
      <c r="G1785">
        <v>30531</v>
      </c>
      <c r="H1785">
        <v>-4002.9</v>
      </c>
      <c r="I1785">
        <v>6</v>
      </c>
      <c r="J1785" t="s">
        <v>16</v>
      </c>
      <c r="K1785" s="8" t="s">
        <v>36</v>
      </c>
      <c r="L1785" s="11">
        <f t="shared" si="137"/>
        <v>-0.13110936425272673</v>
      </c>
      <c r="M1785" s="16">
        <f t="shared" si="138"/>
        <v>0</v>
      </c>
      <c r="N1785" s="16">
        <f t="shared" si="139"/>
        <v>1</v>
      </c>
      <c r="O1785" s="7" t="str">
        <f t="shared" si="135"/>
        <v>May</v>
      </c>
      <c r="P1785" t="str">
        <f t="shared" si="136"/>
        <v>2024</v>
      </c>
    </row>
    <row r="1786" spans="1:16" x14ac:dyDescent="0.3">
      <c r="A1786" t="s">
        <v>1818</v>
      </c>
      <c r="B1786" s="6">
        <v>45634</v>
      </c>
      <c r="C1786" t="s">
        <v>2259</v>
      </c>
      <c r="D1786" t="s">
        <v>2267</v>
      </c>
      <c r="E1786" t="s">
        <v>19</v>
      </c>
      <c r="F1786" t="s">
        <v>20</v>
      </c>
      <c r="G1786">
        <v>44314</v>
      </c>
      <c r="H1786">
        <v>15064.03</v>
      </c>
      <c r="I1786">
        <v>10</v>
      </c>
      <c r="J1786" t="s">
        <v>16</v>
      </c>
      <c r="K1786" s="8" t="s">
        <v>36</v>
      </c>
      <c r="L1786" s="11">
        <f t="shared" si="137"/>
        <v>0.33993839418693866</v>
      </c>
      <c r="M1786" s="16">
        <f t="shared" si="138"/>
        <v>0</v>
      </c>
      <c r="N1786" s="16">
        <f t="shared" si="139"/>
        <v>0</v>
      </c>
      <c r="O1786" s="7" t="str">
        <f t="shared" si="135"/>
        <v>Dec</v>
      </c>
      <c r="P1786" t="str">
        <f t="shared" si="136"/>
        <v>2024</v>
      </c>
    </row>
    <row r="1787" spans="1:16" x14ac:dyDescent="0.3">
      <c r="A1787" t="s">
        <v>1819</v>
      </c>
      <c r="B1787" s="6">
        <v>45009</v>
      </c>
      <c r="C1787" t="s">
        <v>2255</v>
      </c>
      <c r="D1787" t="s">
        <v>2262</v>
      </c>
      <c r="E1787" t="s">
        <v>25</v>
      </c>
      <c r="F1787" t="s">
        <v>53</v>
      </c>
      <c r="G1787">
        <v>35412</v>
      </c>
      <c r="H1787">
        <v>7246.21</v>
      </c>
      <c r="I1787">
        <v>8</v>
      </c>
      <c r="J1787" t="s">
        <v>10</v>
      </c>
      <c r="K1787" s="8" t="s">
        <v>11</v>
      </c>
      <c r="L1787" s="11">
        <f t="shared" si="137"/>
        <v>0.20462583305094317</v>
      </c>
      <c r="M1787" s="16">
        <f t="shared" si="138"/>
        <v>0</v>
      </c>
      <c r="N1787" s="16">
        <f t="shared" si="139"/>
        <v>0</v>
      </c>
      <c r="O1787" s="7" t="str">
        <f t="shared" si="135"/>
        <v>Mar</v>
      </c>
      <c r="P1787" t="str">
        <f t="shared" si="136"/>
        <v>2023</v>
      </c>
    </row>
    <row r="1788" spans="1:16" x14ac:dyDescent="0.3">
      <c r="A1788" t="s">
        <v>1820</v>
      </c>
      <c r="B1788" s="6">
        <v>45301</v>
      </c>
      <c r="C1788" t="s">
        <v>2257</v>
      </c>
      <c r="D1788" t="s">
        <v>2264</v>
      </c>
      <c r="E1788" t="s">
        <v>19</v>
      </c>
      <c r="F1788" t="s">
        <v>34</v>
      </c>
      <c r="G1788">
        <v>21196</v>
      </c>
      <c r="H1788">
        <v>4483.8500000000004</v>
      </c>
      <c r="I1788">
        <v>6</v>
      </c>
      <c r="J1788" t="s">
        <v>10</v>
      </c>
      <c r="K1788" s="8" t="s">
        <v>17</v>
      </c>
      <c r="L1788" s="11">
        <f t="shared" si="137"/>
        <v>0.21154227212681639</v>
      </c>
      <c r="M1788" s="16">
        <f t="shared" si="138"/>
        <v>0</v>
      </c>
      <c r="N1788" s="16">
        <f t="shared" si="139"/>
        <v>0</v>
      </c>
      <c r="O1788" s="7" t="str">
        <f t="shared" si="135"/>
        <v>Jan</v>
      </c>
      <c r="P1788" t="str">
        <f t="shared" si="136"/>
        <v>2024</v>
      </c>
    </row>
    <row r="1789" spans="1:16" x14ac:dyDescent="0.3">
      <c r="A1789" t="s">
        <v>1821</v>
      </c>
      <c r="B1789" s="6">
        <v>45429</v>
      </c>
      <c r="C1789" t="s">
        <v>2256</v>
      </c>
      <c r="D1789" t="s">
        <v>2269</v>
      </c>
      <c r="E1789" t="s">
        <v>25</v>
      </c>
      <c r="F1789" t="s">
        <v>26</v>
      </c>
      <c r="G1789">
        <v>875</v>
      </c>
      <c r="H1789">
        <v>-27.48</v>
      </c>
      <c r="I1789">
        <v>10</v>
      </c>
      <c r="J1789" t="s">
        <v>16</v>
      </c>
      <c r="K1789" s="8" t="s">
        <v>17</v>
      </c>
      <c r="L1789" s="11">
        <f t="shared" si="137"/>
        <v>-3.1405714285714287E-2</v>
      </c>
      <c r="M1789" s="16">
        <f t="shared" si="138"/>
        <v>0</v>
      </c>
      <c r="N1789" s="16">
        <f t="shared" si="139"/>
        <v>1</v>
      </c>
      <c r="O1789" s="7" t="str">
        <f t="shared" si="135"/>
        <v>May</v>
      </c>
      <c r="P1789" t="str">
        <f t="shared" si="136"/>
        <v>2024</v>
      </c>
    </row>
    <row r="1790" spans="1:16" x14ac:dyDescent="0.3">
      <c r="A1790" t="s">
        <v>1822</v>
      </c>
      <c r="B1790" s="6">
        <v>45249</v>
      </c>
      <c r="C1790" t="s">
        <v>2256</v>
      </c>
      <c r="D1790" t="s">
        <v>2268</v>
      </c>
      <c r="E1790" t="s">
        <v>14</v>
      </c>
      <c r="F1790" t="s">
        <v>15</v>
      </c>
      <c r="G1790">
        <v>40035</v>
      </c>
      <c r="H1790">
        <v>6520.86</v>
      </c>
      <c r="I1790">
        <v>2</v>
      </c>
      <c r="J1790" t="s">
        <v>35</v>
      </c>
      <c r="K1790" s="8" t="s">
        <v>11</v>
      </c>
      <c r="L1790" s="11">
        <f t="shared" si="137"/>
        <v>0.16287898089171973</v>
      </c>
      <c r="M1790" s="16">
        <f t="shared" si="138"/>
        <v>40035</v>
      </c>
      <c r="N1790" s="16">
        <f t="shared" si="139"/>
        <v>0</v>
      </c>
      <c r="O1790" s="7" t="str">
        <f t="shared" si="135"/>
        <v>Nov</v>
      </c>
      <c r="P1790" t="str">
        <f t="shared" si="136"/>
        <v>2023</v>
      </c>
    </row>
    <row r="1791" spans="1:16" x14ac:dyDescent="0.3">
      <c r="A1791" t="s">
        <v>1823</v>
      </c>
      <c r="B1791" s="6">
        <v>45526</v>
      </c>
      <c r="C1791" t="s">
        <v>2256</v>
      </c>
      <c r="D1791" t="s">
        <v>2269</v>
      </c>
      <c r="E1791" t="s">
        <v>25</v>
      </c>
      <c r="F1791" t="s">
        <v>26</v>
      </c>
      <c r="G1791">
        <v>1341</v>
      </c>
      <c r="H1791">
        <v>-227.09</v>
      </c>
      <c r="I1791">
        <v>4</v>
      </c>
      <c r="J1791" t="s">
        <v>35</v>
      </c>
      <c r="K1791" s="8" t="s">
        <v>36</v>
      </c>
      <c r="L1791" s="11">
        <f t="shared" si="137"/>
        <v>-0.16934377330350486</v>
      </c>
      <c r="M1791" s="16">
        <f t="shared" si="138"/>
        <v>0</v>
      </c>
      <c r="N1791" s="16">
        <f t="shared" si="139"/>
        <v>1</v>
      </c>
      <c r="O1791" s="7" t="str">
        <f t="shared" si="135"/>
        <v>Aug</v>
      </c>
      <c r="P1791" t="str">
        <f t="shared" si="136"/>
        <v>2024</v>
      </c>
    </row>
    <row r="1792" spans="1:16" x14ac:dyDescent="0.3">
      <c r="A1792" t="s">
        <v>1824</v>
      </c>
      <c r="B1792" s="6">
        <v>45330</v>
      </c>
      <c r="C1792" t="s">
        <v>2257</v>
      </c>
      <c r="D1792" t="s">
        <v>2265</v>
      </c>
      <c r="E1792" t="s">
        <v>14</v>
      </c>
      <c r="F1792" t="s">
        <v>15</v>
      </c>
      <c r="G1792">
        <v>47484</v>
      </c>
      <c r="H1792">
        <v>15347.59</v>
      </c>
      <c r="I1792">
        <v>2</v>
      </c>
      <c r="J1792" t="s">
        <v>16</v>
      </c>
      <c r="K1792" s="8" t="s">
        <v>11</v>
      </c>
      <c r="L1792" s="11">
        <f t="shared" si="137"/>
        <v>0.32321603066296017</v>
      </c>
      <c r="M1792" s="16">
        <f t="shared" si="138"/>
        <v>47484</v>
      </c>
      <c r="N1792" s="16">
        <f t="shared" si="139"/>
        <v>0</v>
      </c>
      <c r="O1792" s="7" t="str">
        <f t="shared" si="135"/>
        <v>Feb</v>
      </c>
      <c r="P1792" t="str">
        <f t="shared" si="136"/>
        <v>2024</v>
      </c>
    </row>
    <row r="1793" spans="1:16" x14ac:dyDescent="0.3">
      <c r="A1793" t="s">
        <v>1825</v>
      </c>
      <c r="B1793" s="6">
        <v>44952</v>
      </c>
      <c r="C1793" t="s">
        <v>2255</v>
      </c>
      <c r="D1793" t="s">
        <v>2263</v>
      </c>
      <c r="E1793" t="s">
        <v>25</v>
      </c>
      <c r="F1793" t="s">
        <v>53</v>
      </c>
      <c r="G1793">
        <v>36896</v>
      </c>
      <c r="H1793">
        <v>-111.69</v>
      </c>
      <c r="I1793">
        <v>7</v>
      </c>
      <c r="J1793" t="s">
        <v>10</v>
      </c>
      <c r="K1793" s="8" t="s">
        <v>36</v>
      </c>
      <c r="L1793" s="11">
        <f t="shared" si="137"/>
        <v>-3.0271574154379878E-3</v>
      </c>
      <c r="M1793" s="16">
        <f t="shared" si="138"/>
        <v>0</v>
      </c>
      <c r="N1793" s="16">
        <f t="shared" si="139"/>
        <v>1</v>
      </c>
      <c r="O1793" s="7" t="str">
        <f t="shared" si="135"/>
        <v>Jan</v>
      </c>
      <c r="P1793" t="str">
        <f t="shared" si="136"/>
        <v>2023</v>
      </c>
    </row>
    <row r="1794" spans="1:16" x14ac:dyDescent="0.3">
      <c r="A1794" t="s">
        <v>1826</v>
      </c>
      <c r="B1794" s="6">
        <v>45469</v>
      </c>
      <c r="C1794" t="s">
        <v>2256</v>
      </c>
      <c r="D1794" t="s">
        <v>2269</v>
      </c>
      <c r="E1794" t="s">
        <v>25</v>
      </c>
      <c r="F1794" t="s">
        <v>46</v>
      </c>
      <c r="G1794">
        <v>32632</v>
      </c>
      <c r="H1794">
        <v>-3994.02</v>
      </c>
      <c r="I1794">
        <v>7</v>
      </c>
      <c r="J1794" t="s">
        <v>10</v>
      </c>
      <c r="K1794" s="8" t="s">
        <v>17</v>
      </c>
      <c r="L1794" s="11">
        <f t="shared" si="137"/>
        <v>-0.12239580779602843</v>
      </c>
      <c r="M1794" s="16">
        <f t="shared" si="138"/>
        <v>0</v>
      </c>
      <c r="N1794" s="16">
        <f t="shared" si="139"/>
        <v>1</v>
      </c>
      <c r="O1794" s="7" t="str">
        <f t="shared" ref="O1794:O1857" si="140">TEXT(B1794,"MMM")</f>
        <v>Jun</v>
      </c>
      <c r="P1794" t="str">
        <f t="shared" ref="P1794:P1857" si="141">TEXT(B1794,"YYYY")</f>
        <v>2024</v>
      </c>
    </row>
    <row r="1795" spans="1:16" x14ac:dyDescent="0.3">
      <c r="A1795" t="s">
        <v>1827</v>
      </c>
      <c r="B1795" s="6">
        <v>45626</v>
      </c>
      <c r="C1795" t="s">
        <v>2256</v>
      </c>
      <c r="D1795" t="s">
        <v>2269</v>
      </c>
      <c r="E1795" t="s">
        <v>14</v>
      </c>
      <c r="F1795" t="s">
        <v>38</v>
      </c>
      <c r="G1795">
        <v>32177</v>
      </c>
      <c r="H1795">
        <v>9561.39</v>
      </c>
      <c r="I1795">
        <v>7</v>
      </c>
      <c r="J1795" t="s">
        <v>35</v>
      </c>
      <c r="K1795" s="8" t="s">
        <v>36</v>
      </c>
      <c r="L1795" s="11">
        <f t="shared" ref="L1795:L1858" si="142">H1795/G1795</f>
        <v>0.29714982751654906</v>
      </c>
      <c r="M1795" s="16">
        <f t="shared" ref="M1795:M1858" si="143">IF(E1795="Clothing",G1795,0)</f>
        <v>32177</v>
      </c>
      <c r="N1795" s="16">
        <f t="shared" ref="N1795:N1858" si="144">IF(H1795&lt;0,1,0)</f>
        <v>0</v>
      </c>
      <c r="O1795" s="7" t="str">
        <f t="shared" si="140"/>
        <v>Nov</v>
      </c>
      <c r="P1795" t="str">
        <f t="shared" si="141"/>
        <v>2024</v>
      </c>
    </row>
    <row r="1796" spans="1:16" x14ac:dyDescent="0.3">
      <c r="A1796" t="s">
        <v>1828</v>
      </c>
      <c r="B1796" s="6">
        <v>45456</v>
      </c>
      <c r="C1796" t="s">
        <v>2259</v>
      </c>
      <c r="D1796" t="s">
        <v>2266</v>
      </c>
      <c r="E1796" t="s">
        <v>19</v>
      </c>
      <c r="F1796" t="s">
        <v>20</v>
      </c>
      <c r="G1796">
        <v>49930</v>
      </c>
      <c r="H1796">
        <v>11389.33</v>
      </c>
      <c r="I1796">
        <v>10</v>
      </c>
      <c r="J1796" t="s">
        <v>10</v>
      </c>
      <c r="K1796" s="8" t="s">
        <v>11</v>
      </c>
      <c r="L1796" s="11">
        <f t="shared" si="142"/>
        <v>0.22810594832765871</v>
      </c>
      <c r="M1796" s="16">
        <f t="shared" si="143"/>
        <v>0</v>
      </c>
      <c r="N1796" s="16">
        <f t="shared" si="144"/>
        <v>0</v>
      </c>
      <c r="O1796" s="7" t="str">
        <f t="shared" si="140"/>
        <v>Jun</v>
      </c>
      <c r="P1796" t="str">
        <f t="shared" si="141"/>
        <v>2024</v>
      </c>
    </row>
    <row r="1797" spans="1:16" x14ac:dyDescent="0.3">
      <c r="A1797" t="s">
        <v>1829</v>
      </c>
      <c r="B1797" s="6">
        <v>45554</v>
      </c>
      <c r="C1797" t="s">
        <v>2259</v>
      </c>
      <c r="D1797" t="s">
        <v>2267</v>
      </c>
      <c r="E1797" t="s">
        <v>19</v>
      </c>
      <c r="F1797" t="s">
        <v>34</v>
      </c>
      <c r="G1797">
        <v>5936</v>
      </c>
      <c r="H1797">
        <v>-918.91</v>
      </c>
      <c r="I1797">
        <v>6</v>
      </c>
      <c r="J1797" t="s">
        <v>35</v>
      </c>
      <c r="K1797" s="8" t="s">
        <v>27</v>
      </c>
      <c r="L1797" s="11">
        <f t="shared" si="142"/>
        <v>-0.15480289757412399</v>
      </c>
      <c r="M1797" s="16">
        <f t="shared" si="143"/>
        <v>0</v>
      </c>
      <c r="N1797" s="16">
        <f t="shared" si="144"/>
        <v>1</v>
      </c>
      <c r="O1797" s="7" t="str">
        <f t="shared" si="140"/>
        <v>Sep</v>
      </c>
      <c r="P1797" t="str">
        <f t="shared" si="141"/>
        <v>2024</v>
      </c>
    </row>
    <row r="1798" spans="1:16" x14ac:dyDescent="0.3">
      <c r="A1798" t="s">
        <v>1830</v>
      </c>
      <c r="B1798" s="6">
        <v>45517</v>
      </c>
      <c r="C1798" t="s">
        <v>2258</v>
      </c>
      <c r="D1798" t="s">
        <v>2271</v>
      </c>
      <c r="E1798" t="s">
        <v>8</v>
      </c>
      <c r="F1798" t="s">
        <v>31</v>
      </c>
      <c r="G1798">
        <v>46887</v>
      </c>
      <c r="H1798">
        <v>4829.54</v>
      </c>
      <c r="I1798">
        <v>1</v>
      </c>
      <c r="J1798" t="s">
        <v>16</v>
      </c>
      <c r="K1798" s="8" t="s">
        <v>27</v>
      </c>
      <c r="L1798" s="11">
        <f t="shared" si="142"/>
        <v>0.1030038176893382</v>
      </c>
      <c r="M1798" s="16">
        <f t="shared" si="143"/>
        <v>0</v>
      </c>
      <c r="N1798" s="16">
        <f t="shared" si="144"/>
        <v>0</v>
      </c>
      <c r="O1798" s="7" t="str">
        <f t="shared" si="140"/>
        <v>Aug</v>
      </c>
      <c r="P1798" t="str">
        <f t="shared" si="141"/>
        <v>2024</v>
      </c>
    </row>
    <row r="1799" spans="1:16" x14ac:dyDescent="0.3">
      <c r="A1799" t="s">
        <v>1831</v>
      </c>
      <c r="B1799" s="6">
        <v>45258</v>
      </c>
      <c r="C1799" t="s">
        <v>2258</v>
      </c>
      <c r="D1799" t="s">
        <v>2270</v>
      </c>
      <c r="E1799" t="s">
        <v>14</v>
      </c>
      <c r="F1799" t="s">
        <v>38</v>
      </c>
      <c r="G1799">
        <v>49200</v>
      </c>
      <c r="H1799">
        <v>12195.11</v>
      </c>
      <c r="I1799">
        <v>3</v>
      </c>
      <c r="J1799" t="s">
        <v>35</v>
      </c>
      <c r="K1799" s="8" t="s">
        <v>36</v>
      </c>
      <c r="L1799" s="11">
        <f t="shared" si="142"/>
        <v>0.24786808943089433</v>
      </c>
      <c r="M1799" s="16">
        <f t="shared" si="143"/>
        <v>49200</v>
      </c>
      <c r="N1799" s="16">
        <f t="shared" si="144"/>
        <v>0</v>
      </c>
      <c r="O1799" s="7" t="str">
        <f t="shared" si="140"/>
        <v>Nov</v>
      </c>
      <c r="P1799" t="str">
        <f t="shared" si="141"/>
        <v>2023</v>
      </c>
    </row>
    <row r="1800" spans="1:16" x14ac:dyDescent="0.3">
      <c r="A1800" t="s">
        <v>1832</v>
      </c>
      <c r="B1800" s="6">
        <v>45491</v>
      </c>
      <c r="C1800" t="s">
        <v>2259</v>
      </c>
      <c r="D1800" t="s">
        <v>2267</v>
      </c>
      <c r="E1800" t="s">
        <v>25</v>
      </c>
      <c r="F1800" t="s">
        <v>46</v>
      </c>
      <c r="G1800">
        <v>45592</v>
      </c>
      <c r="H1800">
        <v>1885.79</v>
      </c>
      <c r="I1800">
        <v>8</v>
      </c>
      <c r="J1800" t="s">
        <v>16</v>
      </c>
      <c r="K1800" s="8" t="s">
        <v>27</v>
      </c>
      <c r="L1800" s="11">
        <f t="shared" si="142"/>
        <v>4.1362300403579577E-2</v>
      </c>
      <c r="M1800" s="16">
        <f t="shared" si="143"/>
        <v>0</v>
      </c>
      <c r="N1800" s="16">
        <f t="shared" si="144"/>
        <v>0</v>
      </c>
      <c r="O1800" s="7" t="str">
        <f t="shared" si="140"/>
        <v>Jul</v>
      </c>
      <c r="P1800" t="str">
        <f t="shared" si="141"/>
        <v>2024</v>
      </c>
    </row>
    <row r="1801" spans="1:16" x14ac:dyDescent="0.3">
      <c r="A1801" t="s">
        <v>1833</v>
      </c>
      <c r="B1801" s="6">
        <v>45472</v>
      </c>
      <c r="C1801" t="s">
        <v>2256</v>
      </c>
      <c r="D1801" t="s">
        <v>2269</v>
      </c>
      <c r="E1801" t="s">
        <v>14</v>
      </c>
      <c r="F1801" t="s">
        <v>51</v>
      </c>
      <c r="G1801">
        <v>9840</v>
      </c>
      <c r="H1801">
        <v>1223.1400000000001</v>
      </c>
      <c r="I1801">
        <v>2</v>
      </c>
      <c r="J1801" t="s">
        <v>35</v>
      </c>
      <c r="K1801" s="8" t="s">
        <v>27</v>
      </c>
      <c r="L1801" s="11">
        <f t="shared" si="142"/>
        <v>0.12430284552845529</v>
      </c>
      <c r="M1801" s="16">
        <f t="shared" si="143"/>
        <v>9840</v>
      </c>
      <c r="N1801" s="16">
        <f t="shared" si="144"/>
        <v>0</v>
      </c>
      <c r="O1801" s="7" t="str">
        <f t="shared" si="140"/>
        <v>Jun</v>
      </c>
      <c r="P1801" t="str">
        <f t="shared" si="141"/>
        <v>2024</v>
      </c>
    </row>
    <row r="1802" spans="1:16" x14ac:dyDescent="0.3">
      <c r="A1802" t="s">
        <v>1834</v>
      </c>
      <c r="B1802" s="6">
        <v>45256</v>
      </c>
      <c r="C1802" t="s">
        <v>2255</v>
      </c>
      <c r="D1802" t="s">
        <v>2263</v>
      </c>
      <c r="E1802" t="s">
        <v>14</v>
      </c>
      <c r="F1802" t="s">
        <v>51</v>
      </c>
      <c r="G1802">
        <v>14029</v>
      </c>
      <c r="H1802">
        <v>4093</v>
      </c>
      <c r="I1802">
        <v>9</v>
      </c>
      <c r="J1802" t="s">
        <v>35</v>
      </c>
      <c r="K1802" s="8" t="s">
        <v>11</v>
      </c>
      <c r="L1802" s="11">
        <f t="shared" si="142"/>
        <v>0.29175279777603536</v>
      </c>
      <c r="M1802" s="16">
        <f t="shared" si="143"/>
        <v>14029</v>
      </c>
      <c r="N1802" s="16">
        <f t="shared" si="144"/>
        <v>0</v>
      </c>
      <c r="O1802" s="7" t="str">
        <f t="shared" si="140"/>
        <v>Nov</v>
      </c>
      <c r="P1802" t="str">
        <f t="shared" si="141"/>
        <v>2023</v>
      </c>
    </row>
    <row r="1803" spans="1:16" x14ac:dyDescent="0.3">
      <c r="A1803" t="s">
        <v>1835</v>
      </c>
      <c r="B1803" s="6">
        <v>45082</v>
      </c>
      <c r="C1803" t="s">
        <v>2257</v>
      </c>
      <c r="D1803" t="s">
        <v>2264</v>
      </c>
      <c r="E1803" t="s">
        <v>14</v>
      </c>
      <c r="F1803" t="s">
        <v>15</v>
      </c>
      <c r="G1803">
        <v>34238</v>
      </c>
      <c r="H1803">
        <v>-5662.24</v>
      </c>
      <c r="I1803">
        <v>9</v>
      </c>
      <c r="J1803" t="s">
        <v>16</v>
      </c>
      <c r="K1803" s="8" t="s">
        <v>17</v>
      </c>
      <c r="L1803" s="11">
        <f t="shared" si="142"/>
        <v>-0.16537881885624159</v>
      </c>
      <c r="M1803" s="16">
        <f t="shared" si="143"/>
        <v>34238</v>
      </c>
      <c r="N1803" s="16">
        <f t="shared" si="144"/>
        <v>1</v>
      </c>
      <c r="O1803" s="7" t="str">
        <f t="shared" si="140"/>
        <v>Jun</v>
      </c>
      <c r="P1803" t="str">
        <f t="shared" si="141"/>
        <v>2023</v>
      </c>
    </row>
    <row r="1804" spans="1:16" x14ac:dyDescent="0.3">
      <c r="A1804" t="s">
        <v>1836</v>
      </c>
      <c r="B1804" s="6">
        <v>45048</v>
      </c>
      <c r="C1804" t="s">
        <v>2257</v>
      </c>
      <c r="D1804" t="s">
        <v>2264</v>
      </c>
      <c r="E1804" t="s">
        <v>8</v>
      </c>
      <c r="F1804" t="s">
        <v>9</v>
      </c>
      <c r="G1804">
        <v>27041</v>
      </c>
      <c r="H1804">
        <v>6597.21</v>
      </c>
      <c r="I1804">
        <v>1</v>
      </c>
      <c r="J1804" t="s">
        <v>35</v>
      </c>
      <c r="K1804" s="8" t="s">
        <v>17</v>
      </c>
      <c r="L1804" s="11">
        <f t="shared" si="142"/>
        <v>0.24397063718057765</v>
      </c>
      <c r="M1804" s="16">
        <f t="shared" si="143"/>
        <v>0</v>
      </c>
      <c r="N1804" s="16">
        <f t="shared" si="144"/>
        <v>0</v>
      </c>
      <c r="O1804" s="7" t="str">
        <f t="shared" si="140"/>
        <v>May</v>
      </c>
      <c r="P1804" t="str">
        <f t="shared" si="141"/>
        <v>2023</v>
      </c>
    </row>
    <row r="1805" spans="1:16" x14ac:dyDescent="0.3">
      <c r="A1805" t="s">
        <v>1837</v>
      </c>
      <c r="B1805" s="6">
        <v>44927</v>
      </c>
      <c r="C1805" t="s">
        <v>2255</v>
      </c>
      <c r="D1805" t="s">
        <v>2262</v>
      </c>
      <c r="E1805" t="s">
        <v>8</v>
      </c>
      <c r="F1805" t="s">
        <v>29</v>
      </c>
      <c r="G1805">
        <v>32090</v>
      </c>
      <c r="H1805">
        <v>10209.92</v>
      </c>
      <c r="I1805">
        <v>7</v>
      </c>
      <c r="J1805" t="s">
        <v>35</v>
      </c>
      <c r="K1805" s="8" t="s">
        <v>27</v>
      </c>
      <c r="L1805" s="11">
        <f t="shared" si="142"/>
        <v>0.31816516048613275</v>
      </c>
      <c r="M1805" s="16">
        <f t="shared" si="143"/>
        <v>0</v>
      </c>
      <c r="N1805" s="16">
        <f t="shared" si="144"/>
        <v>0</v>
      </c>
      <c r="O1805" s="7" t="str">
        <f t="shared" si="140"/>
        <v>Jan</v>
      </c>
      <c r="P1805" t="str">
        <f t="shared" si="141"/>
        <v>2023</v>
      </c>
    </row>
    <row r="1806" spans="1:16" x14ac:dyDescent="0.3">
      <c r="A1806" t="s">
        <v>1838</v>
      </c>
      <c r="B1806" s="6">
        <v>45429</v>
      </c>
      <c r="C1806" t="s">
        <v>2255</v>
      </c>
      <c r="D1806" t="s">
        <v>2262</v>
      </c>
      <c r="E1806" t="s">
        <v>19</v>
      </c>
      <c r="F1806" t="s">
        <v>20</v>
      </c>
      <c r="G1806">
        <v>30672</v>
      </c>
      <c r="H1806">
        <v>-6032.42</v>
      </c>
      <c r="I1806">
        <v>10</v>
      </c>
      <c r="J1806" t="s">
        <v>10</v>
      </c>
      <c r="K1806" s="8" t="s">
        <v>27</v>
      </c>
      <c r="L1806" s="11">
        <f t="shared" si="142"/>
        <v>-0.19667514345331247</v>
      </c>
      <c r="M1806" s="16">
        <f t="shared" si="143"/>
        <v>0</v>
      </c>
      <c r="N1806" s="16">
        <f t="shared" si="144"/>
        <v>1</v>
      </c>
      <c r="O1806" s="7" t="str">
        <f t="shared" si="140"/>
        <v>May</v>
      </c>
      <c r="P1806" t="str">
        <f t="shared" si="141"/>
        <v>2024</v>
      </c>
    </row>
    <row r="1807" spans="1:16" x14ac:dyDescent="0.3">
      <c r="A1807" t="s">
        <v>1839</v>
      </c>
      <c r="B1807" s="6">
        <v>45380</v>
      </c>
      <c r="C1807" t="s">
        <v>2258</v>
      </c>
      <c r="D1807" t="s">
        <v>2271</v>
      </c>
      <c r="E1807" t="s">
        <v>19</v>
      </c>
      <c r="F1807" t="s">
        <v>34</v>
      </c>
      <c r="G1807">
        <v>6357</v>
      </c>
      <c r="H1807">
        <v>12.08</v>
      </c>
      <c r="I1807">
        <v>2</v>
      </c>
      <c r="J1807" t="s">
        <v>10</v>
      </c>
      <c r="K1807" s="8" t="s">
        <v>11</v>
      </c>
      <c r="L1807" s="11">
        <f t="shared" si="142"/>
        <v>1.9002674217398145E-3</v>
      </c>
      <c r="M1807" s="16">
        <f t="shared" si="143"/>
        <v>0</v>
      </c>
      <c r="N1807" s="16">
        <f t="shared" si="144"/>
        <v>0</v>
      </c>
      <c r="O1807" s="7" t="str">
        <f t="shared" si="140"/>
        <v>Mar</v>
      </c>
      <c r="P1807" t="str">
        <f t="shared" si="141"/>
        <v>2024</v>
      </c>
    </row>
    <row r="1808" spans="1:16" x14ac:dyDescent="0.3">
      <c r="A1808" t="s">
        <v>1840</v>
      </c>
      <c r="B1808" s="6">
        <v>45484</v>
      </c>
      <c r="C1808" t="s">
        <v>2258</v>
      </c>
      <c r="D1808" t="s">
        <v>2270</v>
      </c>
      <c r="E1808" t="s">
        <v>8</v>
      </c>
      <c r="F1808" t="s">
        <v>31</v>
      </c>
      <c r="G1808">
        <v>22000</v>
      </c>
      <c r="H1808">
        <v>5625.98</v>
      </c>
      <c r="I1808">
        <v>10</v>
      </c>
      <c r="J1808" t="s">
        <v>16</v>
      </c>
      <c r="K1808" s="8" t="s">
        <v>36</v>
      </c>
      <c r="L1808" s="11">
        <f t="shared" si="142"/>
        <v>0.25572636363636364</v>
      </c>
      <c r="M1808" s="16">
        <f t="shared" si="143"/>
        <v>0</v>
      </c>
      <c r="N1808" s="16">
        <f t="shared" si="144"/>
        <v>0</v>
      </c>
      <c r="O1808" s="7" t="str">
        <f t="shared" si="140"/>
        <v>Jul</v>
      </c>
      <c r="P1808" t="str">
        <f t="shared" si="141"/>
        <v>2024</v>
      </c>
    </row>
    <row r="1809" spans="1:16" x14ac:dyDescent="0.3">
      <c r="A1809" t="s">
        <v>1841</v>
      </c>
      <c r="B1809" s="6">
        <v>45248</v>
      </c>
      <c r="C1809" t="s">
        <v>2257</v>
      </c>
      <c r="D1809" t="s">
        <v>2264</v>
      </c>
      <c r="E1809" t="s">
        <v>25</v>
      </c>
      <c r="F1809" t="s">
        <v>46</v>
      </c>
      <c r="G1809">
        <v>47914</v>
      </c>
      <c r="H1809">
        <v>-8694.59</v>
      </c>
      <c r="I1809">
        <v>4</v>
      </c>
      <c r="J1809" t="s">
        <v>16</v>
      </c>
      <c r="K1809" s="8" t="s">
        <v>17</v>
      </c>
      <c r="L1809" s="11">
        <f t="shared" si="142"/>
        <v>-0.18146241182117961</v>
      </c>
      <c r="M1809" s="16">
        <f t="shared" si="143"/>
        <v>0</v>
      </c>
      <c r="N1809" s="16">
        <f t="shared" si="144"/>
        <v>1</v>
      </c>
      <c r="O1809" s="7" t="str">
        <f t="shared" si="140"/>
        <v>Nov</v>
      </c>
      <c r="P1809" t="str">
        <f t="shared" si="141"/>
        <v>2023</v>
      </c>
    </row>
    <row r="1810" spans="1:16" x14ac:dyDescent="0.3">
      <c r="A1810" t="s">
        <v>1842</v>
      </c>
      <c r="B1810" s="6">
        <v>45084</v>
      </c>
      <c r="C1810" t="s">
        <v>2259</v>
      </c>
      <c r="D1810" t="s">
        <v>2266</v>
      </c>
      <c r="E1810" t="s">
        <v>14</v>
      </c>
      <c r="F1810" t="s">
        <v>51</v>
      </c>
      <c r="G1810">
        <v>36524</v>
      </c>
      <c r="H1810">
        <v>-1844.24</v>
      </c>
      <c r="I1810">
        <v>9</v>
      </c>
      <c r="J1810" t="s">
        <v>16</v>
      </c>
      <c r="K1810" s="8" t="s">
        <v>17</v>
      </c>
      <c r="L1810" s="11">
        <f t="shared" si="142"/>
        <v>-5.049392180484065E-2</v>
      </c>
      <c r="M1810" s="16">
        <f t="shared" si="143"/>
        <v>36524</v>
      </c>
      <c r="N1810" s="16">
        <f t="shared" si="144"/>
        <v>1</v>
      </c>
      <c r="O1810" s="7" t="str">
        <f t="shared" si="140"/>
        <v>Jun</v>
      </c>
      <c r="P1810" t="str">
        <f t="shared" si="141"/>
        <v>2023</v>
      </c>
    </row>
    <row r="1811" spans="1:16" x14ac:dyDescent="0.3">
      <c r="A1811" t="s">
        <v>1843</v>
      </c>
      <c r="B1811" s="6">
        <v>45171</v>
      </c>
      <c r="C1811" t="s">
        <v>2257</v>
      </c>
      <c r="D1811" t="s">
        <v>2265</v>
      </c>
      <c r="E1811" t="s">
        <v>25</v>
      </c>
      <c r="F1811" t="s">
        <v>53</v>
      </c>
      <c r="G1811">
        <v>32626</v>
      </c>
      <c r="H1811">
        <v>977.7</v>
      </c>
      <c r="I1811">
        <v>2</v>
      </c>
      <c r="J1811" t="s">
        <v>10</v>
      </c>
      <c r="K1811" s="8" t="s">
        <v>27</v>
      </c>
      <c r="L1811" s="11">
        <f t="shared" si="142"/>
        <v>2.9966897566358119E-2</v>
      </c>
      <c r="M1811" s="16">
        <f t="shared" si="143"/>
        <v>0</v>
      </c>
      <c r="N1811" s="16">
        <f t="shared" si="144"/>
        <v>0</v>
      </c>
      <c r="O1811" s="7" t="str">
        <f t="shared" si="140"/>
        <v>Sep</v>
      </c>
      <c r="P1811" t="str">
        <f t="shared" si="141"/>
        <v>2023</v>
      </c>
    </row>
    <row r="1812" spans="1:16" x14ac:dyDescent="0.3">
      <c r="A1812" t="s">
        <v>1844</v>
      </c>
      <c r="B1812" s="6">
        <v>45274</v>
      </c>
      <c r="C1812" t="s">
        <v>2257</v>
      </c>
      <c r="D1812" t="s">
        <v>2265</v>
      </c>
      <c r="E1812" t="s">
        <v>14</v>
      </c>
      <c r="F1812" t="s">
        <v>15</v>
      </c>
      <c r="G1812">
        <v>42418</v>
      </c>
      <c r="H1812">
        <v>13231.1</v>
      </c>
      <c r="I1812">
        <v>7</v>
      </c>
      <c r="J1812" t="s">
        <v>35</v>
      </c>
      <c r="K1812" s="8" t="s">
        <v>27</v>
      </c>
      <c r="L1812" s="11">
        <f t="shared" si="142"/>
        <v>0.31192182564005849</v>
      </c>
      <c r="M1812" s="16">
        <f t="shared" si="143"/>
        <v>42418</v>
      </c>
      <c r="N1812" s="16">
        <f t="shared" si="144"/>
        <v>0</v>
      </c>
      <c r="O1812" s="7" t="str">
        <f t="shared" si="140"/>
        <v>Dec</v>
      </c>
      <c r="P1812" t="str">
        <f t="shared" si="141"/>
        <v>2023</v>
      </c>
    </row>
    <row r="1813" spans="1:16" x14ac:dyDescent="0.3">
      <c r="A1813" t="s">
        <v>1845</v>
      </c>
      <c r="B1813" s="6">
        <v>45582</v>
      </c>
      <c r="C1813" t="s">
        <v>2258</v>
      </c>
      <c r="D1813" t="s">
        <v>2270</v>
      </c>
      <c r="E1813" t="s">
        <v>14</v>
      </c>
      <c r="F1813" t="s">
        <v>51</v>
      </c>
      <c r="G1813">
        <v>32838</v>
      </c>
      <c r="H1813">
        <v>-3436.36</v>
      </c>
      <c r="I1813">
        <v>4</v>
      </c>
      <c r="J1813" t="s">
        <v>10</v>
      </c>
      <c r="K1813" s="8" t="s">
        <v>36</v>
      </c>
      <c r="L1813" s="11">
        <f t="shared" si="142"/>
        <v>-0.1046458371398989</v>
      </c>
      <c r="M1813" s="16">
        <f t="shared" si="143"/>
        <v>32838</v>
      </c>
      <c r="N1813" s="16">
        <f t="shared" si="144"/>
        <v>1</v>
      </c>
      <c r="O1813" s="7" t="str">
        <f t="shared" si="140"/>
        <v>Oct</v>
      </c>
      <c r="P1813" t="str">
        <f t="shared" si="141"/>
        <v>2024</v>
      </c>
    </row>
    <row r="1814" spans="1:16" x14ac:dyDescent="0.3">
      <c r="A1814" t="s">
        <v>1846</v>
      </c>
      <c r="B1814" s="6">
        <v>45538</v>
      </c>
      <c r="C1814" t="s">
        <v>2257</v>
      </c>
      <c r="D1814" t="s">
        <v>2265</v>
      </c>
      <c r="E1814" t="s">
        <v>14</v>
      </c>
      <c r="F1814" t="s">
        <v>38</v>
      </c>
      <c r="G1814">
        <v>41506</v>
      </c>
      <c r="H1814">
        <v>-5907.92</v>
      </c>
      <c r="I1814">
        <v>6</v>
      </c>
      <c r="J1814" t="s">
        <v>10</v>
      </c>
      <c r="K1814" s="8" t="s">
        <v>11</v>
      </c>
      <c r="L1814" s="11">
        <f t="shared" si="142"/>
        <v>-0.14233893894858574</v>
      </c>
      <c r="M1814" s="16">
        <f t="shared" si="143"/>
        <v>41506</v>
      </c>
      <c r="N1814" s="16">
        <f t="shared" si="144"/>
        <v>1</v>
      </c>
      <c r="O1814" s="7" t="str">
        <f t="shared" si="140"/>
        <v>Sep</v>
      </c>
      <c r="P1814" t="str">
        <f t="shared" si="141"/>
        <v>2024</v>
      </c>
    </row>
    <row r="1815" spans="1:16" x14ac:dyDescent="0.3">
      <c r="A1815" t="s">
        <v>1847</v>
      </c>
      <c r="B1815" s="6">
        <v>44937</v>
      </c>
      <c r="C1815" t="s">
        <v>2256</v>
      </c>
      <c r="D1815" t="s">
        <v>2269</v>
      </c>
      <c r="E1815" t="s">
        <v>14</v>
      </c>
      <c r="F1815" t="s">
        <v>51</v>
      </c>
      <c r="G1815">
        <v>24347</v>
      </c>
      <c r="H1815">
        <v>-4.7</v>
      </c>
      <c r="I1815">
        <v>5</v>
      </c>
      <c r="J1815" t="s">
        <v>16</v>
      </c>
      <c r="K1815" s="8" t="s">
        <v>17</v>
      </c>
      <c r="L1815" s="11">
        <f t="shared" si="142"/>
        <v>-1.9304226393395492E-4</v>
      </c>
      <c r="M1815" s="16">
        <f t="shared" si="143"/>
        <v>24347</v>
      </c>
      <c r="N1815" s="16">
        <f t="shared" si="144"/>
        <v>1</v>
      </c>
      <c r="O1815" s="7" t="str">
        <f t="shared" si="140"/>
        <v>Jan</v>
      </c>
      <c r="P1815" t="str">
        <f t="shared" si="141"/>
        <v>2023</v>
      </c>
    </row>
    <row r="1816" spans="1:16" x14ac:dyDescent="0.3">
      <c r="A1816" t="s">
        <v>1848</v>
      </c>
      <c r="B1816" s="6">
        <v>45365</v>
      </c>
      <c r="C1816" t="s">
        <v>2255</v>
      </c>
      <c r="D1816" t="s">
        <v>2263</v>
      </c>
      <c r="E1816" t="s">
        <v>19</v>
      </c>
      <c r="F1816" t="s">
        <v>20</v>
      </c>
      <c r="G1816">
        <v>3147</v>
      </c>
      <c r="H1816">
        <v>-540.09</v>
      </c>
      <c r="I1816">
        <v>3</v>
      </c>
      <c r="J1816" t="s">
        <v>16</v>
      </c>
      <c r="K1816" s="8" t="s">
        <v>17</v>
      </c>
      <c r="L1816" s="11">
        <f t="shared" si="142"/>
        <v>-0.17162059103908486</v>
      </c>
      <c r="M1816" s="16">
        <f t="shared" si="143"/>
        <v>0</v>
      </c>
      <c r="N1816" s="16">
        <f t="shared" si="144"/>
        <v>1</v>
      </c>
      <c r="O1816" s="7" t="str">
        <f t="shared" si="140"/>
        <v>Mar</v>
      </c>
      <c r="P1816" t="str">
        <f t="shared" si="141"/>
        <v>2024</v>
      </c>
    </row>
    <row r="1817" spans="1:16" x14ac:dyDescent="0.3">
      <c r="A1817" t="s">
        <v>1849</v>
      </c>
      <c r="B1817" s="6">
        <v>45248</v>
      </c>
      <c r="C1817" t="s">
        <v>2258</v>
      </c>
      <c r="D1817" t="s">
        <v>2271</v>
      </c>
      <c r="E1817" t="s">
        <v>14</v>
      </c>
      <c r="F1817" t="s">
        <v>15</v>
      </c>
      <c r="G1817">
        <v>7879</v>
      </c>
      <c r="H1817">
        <v>-1083.95</v>
      </c>
      <c r="I1817">
        <v>10</v>
      </c>
      <c r="J1817" t="s">
        <v>10</v>
      </c>
      <c r="K1817" s="8" t="s">
        <v>36</v>
      </c>
      <c r="L1817" s="11">
        <f t="shared" si="142"/>
        <v>-0.13757456530016501</v>
      </c>
      <c r="M1817" s="16">
        <f t="shared" si="143"/>
        <v>7879</v>
      </c>
      <c r="N1817" s="16">
        <f t="shared" si="144"/>
        <v>1</v>
      </c>
      <c r="O1817" s="7" t="str">
        <f t="shared" si="140"/>
        <v>Nov</v>
      </c>
      <c r="P1817" t="str">
        <f t="shared" si="141"/>
        <v>2023</v>
      </c>
    </row>
    <row r="1818" spans="1:16" x14ac:dyDescent="0.3">
      <c r="A1818" t="s">
        <v>1850</v>
      </c>
      <c r="B1818" s="6">
        <v>45022</v>
      </c>
      <c r="C1818" t="s">
        <v>2258</v>
      </c>
      <c r="D1818" t="s">
        <v>2271</v>
      </c>
      <c r="E1818" t="s">
        <v>19</v>
      </c>
      <c r="F1818" t="s">
        <v>20</v>
      </c>
      <c r="G1818">
        <v>31259</v>
      </c>
      <c r="H1818">
        <v>531.29999999999995</v>
      </c>
      <c r="I1818">
        <v>3</v>
      </c>
      <c r="J1818" t="s">
        <v>16</v>
      </c>
      <c r="K1818" s="8" t="s">
        <v>17</v>
      </c>
      <c r="L1818" s="11">
        <f t="shared" si="142"/>
        <v>1.6996704948974695E-2</v>
      </c>
      <c r="M1818" s="16">
        <f t="shared" si="143"/>
        <v>0</v>
      </c>
      <c r="N1818" s="16">
        <f t="shared" si="144"/>
        <v>0</v>
      </c>
      <c r="O1818" s="7" t="str">
        <f t="shared" si="140"/>
        <v>Apr</v>
      </c>
      <c r="P1818" t="str">
        <f t="shared" si="141"/>
        <v>2023</v>
      </c>
    </row>
    <row r="1819" spans="1:16" x14ac:dyDescent="0.3">
      <c r="A1819" t="s">
        <v>1851</v>
      </c>
      <c r="B1819" s="6">
        <v>45590</v>
      </c>
      <c r="C1819" t="s">
        <v>2255</v>
      </c>
      <c r="D1819" t="s">
        <v>2262</v>
      </c>
      <c r="E1819" t="s">
        <v>19</v>
      </c>
      <c r="F1819" t="s">
        <v>22</v>
      </c>
      <c r="G1819">
        <v>36451</v>
      </c>
      <c r="H1819">
        <v>8234.58</v>
      </c>
      <c r="I1819">
        <v>5</v>
      </c>
      <c r="J1819" t="s">
        <v>16</v>
      </c>
      <c r="K1819" s="8" t="s">
        <v>27</v>
      </c>
      <c r="L1819" s="11">
        <f t="shared" si="142"/>
        <v>0.22590820553619928</v>
      </c>
      <c r="M1819" s="16">
        <f t="shared" si="143"/>
        <v>0</v>
      </c>
      <c r="N1819" s="16">
        <f t="shared" si="144"/>
        <v>0</v>
      </c>
      <c r="O1819" s="7" t="str">
        <f t="shared" si="140"/>
        <v>Oct</v>
      </c>
      <c r="P1819" t="str">
        <f t="shared" si="141"/>
        <v>2024</v>
      </c>
    </row>
    <row r="1820" spans="1:16" x14ac:dyDescent="0.3">
      <c r="A1820" t="s">
        <v>1852</v>
      </c>
      <c r="B1820" s="6">
        <v>45598</v>
      </c>
      <c r="C1820" t="s">
        <v>2258</v>
      </c>
      <c r="D1820" t="s">
        <v>2271</v>
      </c>
      <c r="E1820" t="s">
        <v>19</v>
      </c>
      <c r="F1820" t="s">
        <v>20</v>
      </c>
      <c r="G1820">
        <v>36127</v>
      </c>
      <c r="H1820">
        <v>5016.03</v>
      </c>
      <c r="I1820">
        <v>8</v>
      </c>
      <c r="J1820" t="s">
        <v>35</v>
      </c>
      <c r="K1820" s="8" t="s">
        <v>36</v>
      </c>
      <c r="L1820" s="11">
        <f t="shared" si="142"/>
        <v>0.13884435463780551</v>
      </c>
      <c r="M1820" s="16">
        <f t="shared" si="143"/>
        <v>0</v>
      </c>
      <c r="N1820" s="16">
        <f t="shared" si="144"/>
        <v>0</v>
      </c>
      <c r="O1820" s="7" t="str">
        <f t="shared" si="140"/>
        <v>Nov</v>
      </c>
      <c r="P1820" t="str">
        <f t="shared" si="141"/>
        <v>2024</v>
      </c>
    </row>
    <row r="1821" spans="1:16" x14ac:dyDescent="0.3">
      <c r="A1821" t="s">
        <v>1853</v>
      </c>
      <c r="B1821" s="6">
        <v>45282</v>
      </c>
      <c r="C1821" t="s">
        <v>2255</v>
      </c>
      <c r="D1821" t="s">
        <v>2263</v>
      </c>
      <c r="E1821" t="s">
        <v>14</v>
      </c>
      <c r="F1821" t="s">
        <v>15</v>
      </c>
      <c r="G1821">
        <v>47965</v>
      </c>
      <c r="H1821">
        <v>-3142.94</v>
      </c>
      <c r="I1821">
        <v>7</v>
      </c>
      <c r="J1821" t="s">
        <v>35</v>
      </c>
      <c r="K1821" s="8" t="s">
        <v>17</v>
      </c>
      <c r="L1821" s="11">
        <f t="shared" si="142"/>
        <v>-6.5525695819868654E-2</v>
      </c>
      <c r="M1821" s="16">
        <f t="shared" si="143"/>
        <v>47965</v>
      </c>
      <c r="N1821" s="16">
        <f t="shared" si="144"/>
        <v>1</v>
      </c>
      <c r="O1821" s="7" t="str">
        <f t="shared" si="140"/>
        <v>Dec</v>
      </c>
      <c r="P1821" t="str">
        <f t="shared" si="141"/>
        <v>2023</v>
      </c>
    </row>
    <row r="1822" spans="1:16" x14ac:dyDescent="0.3">
      <c r="A1822" t="s">
        <v>1854</v>
      </c>
      <c r="B1822" s="6">
        <v>45520</v>
      </c>
      <c r="C1822" t="s">
        <v>2256</v>
      </c>
      <c r="D1822" t="s">
        <v>2268</v>
      </c>
      <c r="E1822" t="s">
        <v>14</v>
      </c>
      <c r="F1822" t="s">
        <v>38</v>
      </c>
      <c r="G1822">
        <v>44298</v>
      </c>
      <c r="H1822">
        <v>-175.32</v>
      </c>
      <c r="I1822">
        <v>7</v>
      </c>
      <c r="J1822" t="s">
        <v>35</v>
      </c>
      <c r="K1822" s="8" t="s">
        <v>11</v>
      </c>
      <c r="L1822" s="11">
        <f t="shared" si="142"/>
        <v>-3.9577407557903291E-3</v>
      </c>
      <c r="M1822" s="16">
        <f t="shared" si="143"/>
        <v>44298</v>
      </c>
      <c r="N1822" s="16">
        <f t="shared" si="144"/>
        <v>1</v>
      </c>
      <c r="O1822" s="7" t="str">
        <f t="shared" si="140"/>
        <v>Aug</v>
      </c>
      <c r="P1822" t="str">
        <f t="shared" si="141"/>
        <v>2024</v>
      </c>
    </row>
    <row r="1823" spans="1:16" x14ac:dyDescent="0.3">
      <c r="A1823" t="s">
        <v>1855</v>
      </c>
      <c r="B1823" s="6">
        <v>45587</v>
      </c>
      <c r="C1823" t="s">
        <v>2255</v>
      </c>
      <c r="D1823" t="s">
        <v>2262</v>
      </c>
      <c r="E1823" t="s">
        <v>8</v>
      </c>
      <c r="F1823" t="s">
        <v>31</v>
      </c>
      <c r="G1823">
        <v>44570</v>
      </c>
      <c r="H1823">
        <v>-3921.4</v>
      </c>
      <c r="I1823">
        <v>1</v>
      </c>
      <c r="J1823" t="s">
        <v>10</v>
      </c>
      <c r="K1823" s="8" t="s">
        <v>17</v>
      </c>
      <c r="L1823" s="11">
        <f t="shared" si="142"/>
        <v>-8.7982948171415748E-2</v>
      </c>
      <c r="M1823" s="16">
        <f t="shared" si="143"/>
        <v>0</v>
      </c>
      <c r="N1823" s="16">
        <f t="shared" si="144"/>
        <v>1</v>
      </c>
      <c r="O1823" s="7" t="str">
        <f t="shared" si="140"/>
        <v>Oct</v>
      </c>
      <c r="P1823" t="str">
        <f t="shared" si="141"/>
        <v>2024</v>
      </c>
    </row>
    <row r="1824" spans="1:16" x14ac:dyDescent="0.3">
      <c r="A1824" t="s">
        <v>1856</v>
      </c>
      <c r="B1824" s="6">
        <v>44936</v>
      </c>
      <c r="C1824" t="s">
        <v>2255</v>
      </c>
      <c r="D1824" t="s">
        <v>2263</v>
      </c>
      <c r="E1824" t="s">
        <v>14</v>
      </c>
      <c r="F1824" t="s">
        <v>51</v>
      </c>
      <c r="G1824">
        <v>46546</v>
      </c>
      <c r="H1824">
        <v>4720.55</v>
      </c>
      <c r="I1824">
        <v>2</v>
      </c>
      <c r="J1824" t="s">
        <v>35</v>
      </c>
      <c r="K1824" s="8" t="s">
        <v>27</v>
      </c>
      <c r="L1824" s="11">
        <f t="shared" si="142"/>
        <v>0.1014168779272118</v>
      </c>
      <c r="M1824" s="16">
        <f t="shared" si="143"/>
        <v>46546</v>
      </c>
      <c r="N1824" s="16">
        <f t="shared" si="144"/>
        <v>0</v>
      </c>
      <c r="O1824" s="7" t="str">
        <f t="shared" si="140"/>
        <v>Jan</v>
      </c>
      <c r="P1824" t="str">
        <f t="shared" si="141"/>
        <v>2023</v>
      </c>
    </row>
    <row r="1825" spans="1:16" x14ac:dyDescent="0.3">
      <c r="A1825" t="s">
        <v>1857</v>
      </c>
      <c r="B1825" s="6">
        <v>45528</v>
      </c>
      <c r="C1825" t="s">
        <v>2255</v>
      </c>
      <c r="D1825" t="s">
        <v>2263</v>
      </c>
      <c r="E1825" t="s">
        <v>8</v>
      </c>
      <c r="F1825" t="s">
        <v>9</v>
      </c>
      <c r="G1825">
        <v>45138</v>
      </c>
      <c r="H1825">
        <v>290.02999999999997</v>
      </c>
      <c r="I1825">
        <v>5</v>
      </c>
      <c r="J1825" t="s">
        <v>10</v>
      </c>
      <c r="K1825" s="8" t="s">
        <v>11</v>
      </c>
      <c r="L1825" s="11">
        <f t="shared" si="142"/>
        <v>6.4254065310824574E-3</v>
      </c>
      <c r="M1825" s="16">
        <f t="shared" si="143"/>
        <v>0</v>
      </c>
      <c r="N1825" s="16">
        <f t="shared" si="144"/>
        <v>0</v>
      </c>
      <c r="O1825" s="7" t="str">
        <f t="shared" si="140"/>
        <v>Aug</v>
      </c>
      <c r="P1825" t="str">
        <f t="shared" si="141"/>
        <v>2024</v>
      </c>
    </row>
    <row r="1826" spans="1:16" x14ac:dyDescent="0.3">
      <c r="A1826" t="s">
        <v>1858</v>
      </c>
      <c r="B1826" s="6">
        <v>45137</v>
      </c>
      <c r="C1826" t="s">
        <v>2257</v>
      </c>
      <c r="D1826" t="s">
        <v>2264</v>
      </c>
      <c r="E1826" t="s">
        <v>14</v>
      </c>
      <c r="F1826" t="s">
        <v>15</v>
      </c>
      <c r="G1826">
        <v>5397</v>
      </c>
      <c r="H1826">
        <v>-210.94</v>
      </c>
      <c r="I1826">
        <v>5</v>
      </c>
      <c r="J1826" t="s">
        <v>16</v>
      </c>
      <c r="K1826" s="8" t="s">
        <v>27</v>
      </c>
      <c r="L1826" s="11">
        <f t="shared" si="142"/>
        <v>-3.9084676672225309E-2</v>
      </c>
      <c r="M1826" s="16">
        <f t="shared" si="143"/>
        <v>5397</v>
      </c>
      <c r="N1826" s="16">
        <f t="shared" si="144"/>
        <v>1</v>
      </c>
      <c r="O1826" s="7" t="str">
        <f t="shared" si="140"/>
        <v>Jul</v>
      </c>
      <c r="P1826" t="str">
        <f t="shared" si="141"/>
        <v>2023</v>
      </c>
    </row>
    <row r="1827" spans="1:16" x14ac:dyDescent="0.3">
      <c r="A1827" t="s">
        <v>1859</v>
      </c>
      <c r="B1827" s="6">
        <v>45133</v>
      </c>
      <c r="C1827" t="s">
        <v>2257</v>
      </c>
      <c r="D1827" t="s">
        <v>2265</v>
      </c>
      <c r="E1827" t="s">
        <v>8</v>
      </c>
      <c r="F1827" t="s">
        <v>29</v>
      </c>
      <c r="G1827">
        <v>5272</v>
      </c>
      <c r="H1827">
        <v>188.49</v>
      </c>
      <c r="I1827">
        <v>8</v>
      </c>
      <c r="J1827" t="s">
        <v>16</v>
      </c>
      <c r="K1827" s="8" t="s">
        <v>27</v>
      </c>
      <c r="L1827" s="11">
        <f t="shared" si="142"/>
        <v>3.5753034901365707E-2</v>
      </c>
      <c r="M1827" s="16">
        <f t="shared" si="143"/>
        <v>0</v>
      </c>
      <c r="N1827" s="16">
        <f t="shared" si="144"/>
        <v>0</v>
      </c>
      <c r="O1827" s="7" t="str">
        <f t="shared" si="140"/>
        <v>Jul</v>
      </c>
      <c r="P1827" t="str">
        <f t="shared" si="141"/>
        <v>2023</v>
      </c>
    </row>
    <row r="1828" spans="1:16" x14ac:dyDescent="0.3">
      <c r="A1828" t="s">
        <v>1860</v>
      </c>
      <c r="B1828" s="6">
        <v>45357</v>
      </c>
      <c r="C1828" t="s">
        <v>2258</v>
      </c>
      <c r="D1828" t="s">
        <v>2271</v>
      </c>
      <c r="E1828" t="s">
        <v>14</v>
      </c>
      <c r="F1828" t="s">
        <v>51</v>
      </c>
      <c r="G1828">
        <v>29161</v>
      </c>
      <c r="H1828">
        <v>1969.52</v>
      </c>
      <c r="I1828">
        <v>5</v>
      </c>
      <c r="J1828" t="s">
        <v>10</v>
      </c>
      <c r="K1828" s="8" t="s">
        <v>11</v>
      </c>
      <c r="L1828" s="11">
        <f t="shared" si="142"/>
        <v>6.7539521964267338E-2</v>
      </c>
      <c r="M1828" s="16">
        <f t="shared" si="143"/>
        <v>29161</v>
      </c>
      <c r="N1828" s="16">
        <f t="shared" si="144"/>
        <v>0</v>
      </c>
      <c r="O1828" s="7" t="str">
        <f t="shared" si="140"/>
        <v>Mar</v>
      </c>
      <c r="P1828" t="str">
        <f t="shared" si="141"/>
        <v>2024</v>
      </c>
    </row>
    <row r="1829" spans="1:16" x14ac:dyDescent="0.3">
      <c r="A1829" t="s">
        <v>1861</v>
      </c>
      <c r="B1829" s="6">
        <v>44991</v>
      </c>
      <c r="C1829" t="s">
        <v>2259</v>
      </c>
      <c r="D1829" t="s">
        <v>2267</v>
      </c>
      <c r="E1829" t="s">
        <v>8</v>
      </c>
      <c r="F1829" t="s">
        <v>9</v>
      </c>
      <c r="G1829">
        <v>49524</v>
      </c>
      <c r="H1829">
        <v>3923.14</v>
      </c>
      <c r="I1829">
        <v>2</v>
      </c>
      <c r="J1829" t="s">
        <v>16</v>
      </c>
      <c r="K1829" s="8" t="s">
        <v>27</v>
      </c>
      <c r="L1829" s="11">
        <f t="shared" si="142"/>
        <v>7.9216945319441082E-2</v>
      </c>
      <c r="M1829" s="16">
        <f t="shared" si="143"/>
        <v>0</v>
      </c>
      <c r="N1829" s="16">
        <f t="shared" si="144"/>
        <v>0</v>
      </c>
      <c r="O1829" s="7" t="str">
        <f t="shared" si="140"/>
        <v>Mar</v>
      </c>
      <c r="P1829" t="str">
        <f t="shared" si="141"/>
        <v>2023</v>
      </c>
    </row>
    <row r="1830" spans="1:16" x14ac:dyDescent="0.3">
      <c r="A1830" t="s">
        <v>1862</v>
      </c>
      <c r="B1830" s="6">
        <v>45565</v>
      </c>
      <c r="C1830" t="s">
        <v>2255</v>
      </c>
      <c r="D1830" t="s">
        <v>2263</v>
      </c>
      <c r="E1830" t="s">
        <v>8</v>
      </c>
      <c r="F1830" t="s">
        <v>31</v>
      </c>
      <c r="G1830">
        <v>533</v>
      </c>
      <c r="H1830">
        <v>30.98</v>
      </c>
      <c r="I1830">
        <v>5</v>
      </c>
      <c r="J1830" t="s">
        <v>35</v>
      </c>
      <c r="K1830" s="8" t="s">
        <v>17</v>
      </c>
      <c r="L1830" s="11">
        <f t="shared" si="142"/>
        <v>5.8123827392120075E-2</v>
      </c>
      <c r="M1830" s="16">
        <f t="shared" si="143"/>
        <v>0</v>
      </c>
      <c r="N1830" s="16">
        <f t="shared" si="144"/>
        <v>0</v>
      </c>
      <c r="O1830" s="7" t="str">
        <f t="shared" si="140"/>
        <v>Sep</v>
      </c>
      <c r="P1830" t="str">
        <f t="shared" si="141"/>
        <v>2024</v>
      </c>
    </row>
    <row r="1831" spans="1:16" x14ac:dyDescent="0.3">
      <c r="A1831" t="s">
        <v>1863</v>
      </c>
      <c r="B1831" s="6">
        <v>45588</v>
      </c>
      <c r="C1831" t="s">
        <v>2259</v>
      </c>
      <c r="D1831" t="s">
        <v>2266</v>
      </c>
      <c r="E1831" t="s">
        <v>25</v>
      </c>
      <c r="F1831" t="s">
        <v>53</v>
      </c>
      <c r="G1831">
        <v>36642</v>
      </c>
      <c r="H1831">
        <v>2617.44</v>
      </c>
      <c r="I1831">
        <v>3</v>
      </c>
      <c r="J1831" t="s">
        <v>10</v>
      </c>
      <c r="K1831" s="8" t="s">
        <v>36</v>
      </c>
      <c r="L1831" s="11">
        <f t="shared" si="142"/>
        <v>7.1432782053381369E-2</v>
      </c>
      <c r="M1831" s="16">
        <f t="shared" si="143"/>
        <v>0</v>
      </c>
      <c r="N1831" s="16">
        <f t="shared" si="144"/>
        <v>0</v>
      </c>
      <c r="O1831" s="7" t="str">
        <f t="shared" si="140"/>
        <v>Oct</v>
      </c>
      <c r="P1831" t="str">
        <f t="shared" si="141"/>
        <v>2024</v>
      </c>
    </row>
    <row r="1832" spans="1:16" x14ac:dyDescent="0.3">
      <c r="A1832" t="s">
        <v>1864</v>
      </c>
      <c r="B1832" s="6">
        <v>45383</v>
      </c>
      <c r="C1832" t="s">
        <v>2257</v>
      </c>
      <c r="D1832" t="s">
        <v>2265</v>
      </c>
      <c r="E1832" t="s">
        <v>19</v>
      </c>
      <c r="F1832" t="s">
        <v>34</v>
      </c>
      <c r="G1832">
        <v>36695</v>
      </c>
      <c r="H1832">
        <v>5963.88</v>
      </c>
      <c r="I1832">
        <v>4</v>
      </c>
      <c r="J1832" t="s">
        <v>16</v>
      </c>
      <c r="K1832" s="8" t="s">
        <v>36</v>
      </c>
      <c r="L1832" s="11">
        <f t="shared" si="142"/>
        <v>0.16252568469818776</v>
      </c>
      <c r="M1832" s="16">
        <f t="shared" si="143"/>
        <v>0</v>
      </c>
      <c r="N1832" s="16">
        <f t="shared" si="144"/>
        <v>0</v>
      </c>
      <c r="O1832" s="7" t="str">
        <f t="shared" si="140"/>
        <v>Apr</v>
      </c>
      <c r="P1832" t="str">
        <f t="shared" si="141"/>
        <v>2024</v>
      </c>
    </row>
    <row r="1833" spans="1:16" x14ac:dyDescent="0.3">
      <c r="A1833" t="s">
        <v>1865</v>
      </c>
      <c r="B1833" s="6">
        <v>45375</v>
      </c>
      <c r="C1833" t="s">
        <v>2255</v>
      </c>
      <c r="D1833" t="s">
        <v>2262</v>
      </c>
      <c r="E1833" t="s">
        <v>8</v>
      </c>
      <c r="F1833" t="s">
        <v>31</v>
      </c>
      <c r="G1833">
        <v>42815</v>
      </c>
      <c r="H1833">
        <v>10075.370000000001</v>
      </c>
      <c r="I1833">
        <v>8</v>
      </c>
      <c r="J1833" t="s">
        <v>10</v>
      </c>
      <c r="K1833" s="8" t="s">
        <v>17</v>
      </c>
      <c r="L1833" s="11">
        <f t="shared" si="142"/>
        <v>0.23532336797851222</v>
      </c>
      <c r="M1833" s="16">
        <f t="shared" si="143"/>
        <v>0</v>
      </c>
      <c r="N1833" s="16">
        <f t="shared" si="144"/>
        <v>0</v>
      </c>
      <c r="O1833" s="7" t="str">
        <f t="shared" si="140"/>
        <v>Mar</v>
      </c>
      <c r="P1833" t="str">
        <f t="shared" si="141"/>
        <v>2024</v>
      </c>
    </row>
    <row r="1834" spans="1:16" x14ac:dyDescent="0.3">
      <c r="A1834" t="s">
        <v>1866</v>
      </c>
      <c r="B1834" s="6">
        <v>45494</v>
      </c>
      <c r="C1834" t="s">
        <v>2256</v>
      </c>
      <c r="D1834" t="s">
        <v>2268</v>
      </c>
      <c r="E1834" t="s">
        <v>14</v>
      </c>
      <c r="F1834" t="s">
        <v>38</v>
      </c>
      <c r="G1834">
        <v>1202</v>
      </c>
      <c r="H1834">
        <v>237.56</v>
      </c>
      <c r="I1834">
        <v>4</v>
      </c>
      <c r="J1834" t="s">
        <v>10</v>
      </c>
      <c r="K1834" s="8" t="s">
        <v>36</v>
      </c>
      <c r="L1834" s="11">
        <f t="shared" si="142"/>
        <v>0.19763727121464225</v>
      </c>
      <c r="M1834" s="16">
        <f t="shared" si="143"/>
        <v>1202</v>
      </c>
      <c r="N1834" s="16">
        <f t="shared" si="144"/>
        <v>0</v>
      </c>
      <c r="O1834" s="7" t="str">
        <f t="shared" si="140"/>
        <v>Jul</v>
      </c>
      <c r="P1834" t="str">
        <f t="shared" si="141"/>
        <v>2024</v>
      </c>
    </row>
    <row r="1835" spans="1:16" x14ac:dyDescent="0.3">
      <c r="A1835" t="s">
        <v>1867</v>
      </c>
      <c r="B1835" s="6">
        <v>45316</v>
      </c>
      <c r="C1835" t="s">
        <v>2256</v>
      </c>
      <c r="D1835" t="s">
        <v>2269</v>
      </c>
      <c r="E1835" t="s">
        <v>8</v>
      </c>
      <c r="F1835" t="s">
        <v>9</v>
      </c>
      <c r="G1835">
        <v>45361</v>
      </c>
      <c r="H1835">
        <v>7614.27</v>
      </c>
      <c r="I1835">
        <v>2</v>
      </c>
      <c r="J1835" t="s">
        <v>10</v>
      </c>
      <c r="K1835" s="8" t="s">
        <v>17</v>
      </c>
      <c r="L1835" s="11">
        <f t="shared" si="142"/>
        <v>0.16785939463415711</v>
      </c>
      <c r="M1835" s="16">
        <f t="shared" si="143"/>
        <v>0</v>
      </c>
      <c r="N1835" s="16">
        <f t="shared" si="144"/>
        <v>0</v>
      </c>
      <c r="O1835" s="7" t="str">
        <f t="shared" si="140"/>
        <v>Jan</v>
      </c>
      <c r="P1835" t="str">
        <f t="shared" si="141"/>
        <v>2024</v>
      </c>
    </row>
    <row r="1836" spans="1:16" x14ac:dyDescent="0.3">
      <c r="A1836" t="s">
        <v>1868</v>
      </c>
      <c r="B1836" s="6">
        <v>44986</v>
      </c>
      <c r="C1836" t="s">
        <v>2256</v>
      </c>
      <c r="D1836" t="s">
        <v>2269</v>
      </c>
      <c r="E1836" t="s">
        <v>8</v>
      </c>
      <c r="F1836" t="s">
        <v>29</v>
      </c>
      <c r="G1836">
        <v>16159</v>
      </c>
      <c r="H1836">
        <v>4231.3</v>
      </c>
      <c r="I1836">
        <v>2</v>
      </c>
      <c r="J1836" t="s">
        <v>35</v>
      </c>
      <c r="K1836" s="8" t="s">
        <v>36</v>
      </c>
      <c r="L1836" s="11">
        <f t="shared" si="142"/>
        <v>0.26185407512841141</v>
      </c>
      <c r="M1836" s="16">
        <f t="shared" si="143"/>
        <v>0</v>
      </c>
      <c r="N1836" s="16">
        <f t="shared" si="144"/>
        <v>0</v>
      </c>
      <c r="O1836" s="7" t="str">
        <f t="shared" si="140"/>
        <v>Mar</v>
      </c>
      <c r="P1836" t="str">
        <f t="shared" si="141"/>
        <v>2023</v>
      </c>
    </row>
    <row r="1837" spans="1:16" x14ac:dyDescent="0.3">
      <c r="A1837" t="s">
        <v>1869</v>
      </c>
      <c r="B1837" s="6">
        <v>45179</v>
      </c>
      <c r="C1837" t="s">
        <v>2256</v>
      </c>
      <c r="D1837" t="s">
        <v>2268</v>
      </c>
      <c r="E1837" t="s">
        <v>8</v>
      </c>
      <c r="F1837" t="s">
        <v>31</v>
      </c>
      <c r="G1837">
        <v>2233</v>
      </c>
      <c r="H1837">
        <v>-119</v>
      </c>
      <c r="I1837">
        <v>7</v>
      </c>
      <c r="J1837" t="s">
        <v>10</v>
      </c>
      <c r="K1837" s="8" t="s">
        <v>11</v>
      </c>
      <c r="L1837" s="11">
        <f t="shared" si="142"/>
        <v>-5.329153605015674E-2</v>
      </c>
      <c r="M1837" s="16">
        <f t="shared" si="143"/>
        <v>0</v>
      </c>
      <c r="N1837" s="16">
        <f t="shared" si="144"/>
        <v>1</v>
      </c>
      <c r="O1837" s="7" t="str">
        <f t="shared" si="140"/>
        <v>Sep</v>
      </c>
      <c r="P1837" t="str">
        <f t="shared" si="141"/>
        <v>2023</v>
      </c>
    </row>
    <row r="1838" spans="1:16" x14ac:dyDescent="0.3">
      <c r="A1838" t="s">
        <v>1870</v>
      </c>
      <c r="B1838" s="6">
        <v>45117</v>
      </c>
      <c r="C1838" t="s">
        <v>2257</v>
      </c>
      <c r="D1838" t="s">
        <v>2264</v>
      </c>
      <c r="E1838" t="s">
        <v>25</v>
      </c>
      <c r="F1838" t="s">
        <v>26</v>
      </c>
      <c r="G1838">
        <v>17800</v>
      </c>
      <c r="H1838">
        <v>5752.89</v>
      </c>
      <c r="I1838">
        <v>3</v>
      </c>
      <c r="J1838" t="s">
        <v>10</v>
      </c>
      <c r="K1838" s="8" t="s">
        <v>11</v>
      </c>
      <c r="L1838" s="11">
        <f t="shared" si="142"/>
        <v>0.32319606741573037</v>
      </c>
      <c r="M1838" s="16">
        <f t="shared" si="143"/>
        <v>0</v>
      </c>
      <c r="N1838" s="16">
        <f t="shared" si="144"/>
        <v>0</v>
      </c>
      <c r="O1838" s="7" t="str">
        <f t="shared" si="140"/>
        <v>Jul</v>
      </c>
      <c r="P1838" t="str">
        <f t="shared" si="141"/>
        <v>2023</v>
      </c>
    </row>
    <row r="1839" spans="1:16" x14ac:dyDescent="0.3">
      <c r="A1839" t="s">
        <v>1871</v>
      </c>
      <c r="B1839" s="6">
        <v>45063</v>
      </c>
      <c r="C1839" t="s">
        <v>2256</v>
      </c>
      <c r="D1839" t="s">
        <v>2268</v>
      </c>
      <c r="E1839" t="s">
        <v>14</v>
      </c>
      <c r="F1839" t="s">
        <v>38</v>
      </c>
      <c r="G1839">
        <v>11971</v>
      </c>
      <c r="H1839">
        <v>721.54</v>
      </c>
      <c r="I1839">
        <v>10</v>
      </c>
      <c r="J1839" t="s">
        <v>10</v>
      </c>
      <c r="K1839" s="8" t="s">
        <v>17</v>
      </c>
      <c r="L1839" s="11">
        <f t="shared" si="142"/>
        <v>6.0273995489098654E-2</v>
      </c>
      <c r="M1839" s="16">
        <f t="shared" si="143"/>
        <v>11971</v>
      </c>
      <c r="N1839" s="16">
        <f t="shared" si="144"/>
        <v>0</v>
      </c>
      <c r="O1839" s="7" t="str">
        <f t="shared" si="140"/>
        <v>May</v>
      </c>
      <c r="P1839" t="str">
        <f t="shared" si="141"/>
        <v>2023</v>
      </c>
    </row>
    <row r="1840" spans="1:16" x14ac:dyDescent="0.3">
      <c r="A1840" t="s">
        <v>1872</v>
      </c>
      <c r="B1840" s="6">
        <v>45485</v>
      </c>
      <c r="C1840" t="s">
        <v>2255</v>
      </c>
      <c r="D1840" t="s">
        <v>2263</v>
      </c>
      <c r="E1840" t="s">
        <v>19</v>
      </c>
      <c r="F1840" t="s">
        <v>34</v>
      </c>
      <c r="G1840">
        <v>25835</v>
      </c>
      <c r="H1840">
        <v>7222.57</v>
      </c>
      <c r="I1840">
        <v>2</v>
      </c>
      <c r="J1840" t="s">
        <v>16</v>
      </c>
      <c r="K1840" s="8" t="s">
        <v>27</v>
      </c>
      <c r="L1840" s="11">
        <f t="shared" si="142"/>
        <v>0.27956531836655696</v>
      </c>
      <c r="M1840" s="16">
        <f t="shared" si="143"/>
        <v>0</v>
      </c>
      <c r="N1840" s="16">
        <f t="shared" si="144"/>
        <v>0</v>
      </c>
      <c r="O1840" s="7" t="str">
        <f t="shared" si="140"/>
        <v>Jul</v>
      </c>
      <c r="P1840" t="str">
        <f t="shared" si="141"/>
        <v>2024</v>
      </c>
    </row>
    <row r="1841" spans="1:16" x14ac:dyDescent="0.3">
      <c r="A1841" t="s">
        <v>1873</v>
      </c>
      <c r="B1841" s="6">
        <v>44966</v>
      </c>
      <c r="C1841" t="s">
        <v>2256</v>
      </c>
      <c r="D1841" t="s">
        <v>2268</v>
      </c>
      <c r="E1841" t="s">
        <v>19</v>
      </c>
      <c r="F1841" t="s">
        <v>22</v>
      </c>
      <c r="G1841">
        <v>39995</v>
      </c>
      <c r="H1841">
        <v>11756.46</v>
      </c>
      <c r="I1841">
        <v>5</v>
      </c>
      <c r="J1841" t="s">
        <v>10</v>
      </c>
      <c r="K1841" s="8" t="s">
        <v>17</v>
      </c>
      <c r="L1841" s="11">
        <f t="shared" si="142"/>
        <v>0.2939482435304413</v>
      </c>
      <c r="M1841" s="16">
        <f t="shared" si="143"/>
        <v>0</v>
      </c>
      <c r="N1841" s="16">
        <f t="shared" si="144"/>
        <v>0</v>
      </c>
      <c r="O1841" s="7" t="str">
        <f t="shared" si="140"/>
        <v>Feb</v>
      </c>
      <c r="P1841" t="str">
        <f t="shared" si="141"/>
        <v>2023</v>
      </c>
    </row>
    <row r="1842" spans="1:16" x14ac:dyDescent="0.3">
      <c r="A1842" t="s">
        <v>1874</v>
      </c>
      <c r="B1842" s="6">
        <v>45535</v>
      </c>
      <c r="C1842" t="s">
        <v>2255</v>
      </c>
      <c r="D1842" t="s">
        <v>2262</v>
      </c>
      <c r="E1842" t="s">
        <v>8</v>
      </c>
      <c r="F1842" t="s">
        <v>31</v>
      </c>
      <c r="G1842">
        <v>2958</v>
      </c>
      <c r="H1842">
        <v>413.07</v>
      </c>
      <c r="I1842">
        <v>2</v>
      </c>
      <c r="J1842" t="s">
        <v>16</v>
      </c>
      <c r="K1842" s="8" t="s">
        <v>36</v>
      </c>
      <c r="L1842" s="11">
        <f t="shared" si="142"/>
        <v>0.13964503042596349</v>
      </c>
      <c r="M1842" s="16">
        <f t="shared" si="143"/>
        <v>0</v>
      </c>
      <c r="N1842" s="16">
        <f t="shared" si="144"/>
        <v>0</v>
      </c>
      <c r="O1842" s="7" t="str">
        <f t="shared" si="140"/>
        <v>Aug</v>
      </c>
      <c r="P1842" t="str">
        <f t="shared" si="141"/>
        <v>2024</v>
      </c>
    </row>
    <row r="1843" spans="1:16" x14ac:dyDescent="0.3">
      <c r="A1843" t="s">
        <v>1875</v>
      </c>
      <c r="B1843" s="6">
        <v>44939</v>
      </c>
      <c r="C1843" t="s">
        <v>2256</v>
      </c>
      <c r="D1843" t="s">
        <v>2268</v>
      </c>
      <c r="E1843" t="s">
        <v>19</v>
      </c>
      <c r="F1843" t="s">
        <v>22</v>
      </c>
      <c r="G1843">
        <v>27826</v>
      </c>
      <c r="H1843">
        <v>-3235.99</v>
      </c>
      <c r="I1843">
        <v>9</v>
      </c>
      <c r="J1843" t="s">
        <v>35</v>
      </c>
      <c r="K1843" s="8" t="s">
        <v>36</v>
      </c>
      <c r="L1843" s="11">
        <f t="shared" si="142"/>
        <v>-0.11629375404298138</v>
      </c>
      <c r="M1843" s="16">
        <f t="shared" si="143"/>
        <v>0</v>
      </c>
      <c r="N1843" s="16">
        <f t="shared" si="144"/>
        <v>1</v>
      </c>
      <c r="O1843" s="7" t="str">
        <f t="shared" si="140"/>
        <v>Jan</v>
      </c>
      <c r="P1843" t="str">
        <f t="shared" si="141"/>
        <v>2023</v>
      </c>
    </row>
    <row r="1844" spans="1:16" x14ac:dyDescent="0.3">
      <c r="A1844" t="s">
        <v>1876</v>
      </c>
      <c r="B1844" s="6">
        <v>45351</v>
      </c>
      <c r="C1844" t="s">
        <v>2258</v>
      </c>
      <c r="D1844" t="s">
        <v>2271</v>
      </c>
      <c r="E1844" t="s">
        <v>8</v>
      </c>
      <c r="F1844" t="s">
        <v>9</v>
      </c>
      <c r="G1844">
        <v>29232</v>
      </c>
      <c r="H1844">
        <v>3080.04</v>
      </c>
      <c r="I1844">
        <v>4</v>
      </c>
      <c r="J1844" t="s">
        <v>16</v>
      </c>
      <c r="K1844" s="8" t="s">
        <v>11</v>
      </c>
      <c r="L1844" s="11">
        <f t="shared" si="142"/>
        <v>0.10536535303776683</v>
      </c>
      <c r="M1844" s="16">
        <f t="shared" si="143"/>
        <v>0</v>
      </c>
      <c r="N1844" s="16">
        <f t="shared" si="144"/>
        <v>0</v>
      </c>
      <c r="O1844" s="7" t="str">
        <f t="shared" si="140"/>
        <v>Feb</v>
      </c>
      <c r="P1844" t="str">
        <f t="shared" si="141"/>
        <v>2024</v>
      </c>
    </row>
    <row r="1845" spans="1:16" x14ac:dyDescent="0.3">
      <c r="A1845" t="s">
        <v>1877</v>
      </c>
      <c r="B1845" s="6">
        <v>45358</v>
      </c>
      <c r="C1845" t="s">
        <v>2256</v>
      </c>
      <c r="D1845" t="s">
        <v>2268</v>
      </c>
      <c r="E1845" t="s">
        <v>8</v>
      </c>
      <c r="F1845" t="s">
        <v>31</v>
      </c>
      <c r="G1845">
        <v>10465</v>
      </c>
      <c r="H1845">
        <v>759.88</v>
      </c>
      <c r="I1845">
        <v>1</v>
      </c>
      <c r="J1845" t="s">
        <v>10</v>
      </c>
      <c r="K1845" s="8" t="s">
        <v>27</v>
      </c>
      <c r="L1845" s="11">
        <f t="shared" si="142"/>
        <v>7.2611562350692785E-2</v>
      </c>
      <c r="M1845" s="16">
        <f t="shared" si="143"/>
        <v>0</v>
      </c>
      <c r="N1845" s="16">
        <f t="shared" si="144"/>
        <v>0</v>
      </c>
      <c r="O1845" s="7" t="str">
        <f t="shared" si="140"/>
        <v>Mar</v>
      </c>
      <c r="P1845" t="str">
        <f t="shared" si="141"/>
        <v>2024</v>
      </c>
    </row>
    <row r="1846" spans="1:16" x14ac:dyDescent="0.3">
      <c r="A1846" t="s">
        <v>1878</v>
      </c>
      <c r="B1846" s="6">
        <v>45222</v>
      </c>
      <c r="C1846" t="s">
        <v>2256</v>
      </c>
      <c r="D1846" t="s">
        <v>2269</v>
      </c>
      <c r="E1846" t="s">
        <v>8</v>
      </c>
      <c r="F1846" t="s">
        <v>31</v>
      </c>
      <c r="G1846">
        <v>34071</v>
      </c>
      <c r="H1846">
        <v>6872.96</v>
      </c>
      <c r="I1846">
        <v>1</v>
      </c>
      <c r="J1846" t="s">
        <v>16</v>
      </c>
      <c r="K1846" s="8" t="s">
        <v>11</v>
      </c>
      <c r="L1846" s="11">
        <f t="shared" si="142"/>
        <v>0.20172463385283673</v>
      </c>
      <c r="M1846" s="16">
        <f t="shared" si="143"/>
        <v>0</v>
      </c>
      <c r="N1846" s="16">
        <f t="shared" si="144"/>
        <v>0</v>
      </c>
      <c r="O1846" s="7" t="str">
        <f t="shared" si="140"/>
        <v>Oct</v>
      </c>
      <c r="P1846" t="str">
        <f t="shared" si="141"/>
        <v>2023</v>
      </c>
    </row>
    <row r="1847" spans="1:16" x14ac:dyDescent="0.3">
      <c r="A1847" t="s">
        <v>1879</v>
      </c>
      <c r="B1847" s="6">
        <v>45458</v>
      </c>
      <c r="C1847" t="s">
        <v>2256</v>
      </c>
      <c r="D1847" t="s">
        <v>2268</v>
      </c>
      <c r="E1847" t="s">
        <v>8</v>
      </c>
      <c r="F1847" t="s">
        <v>29</v>
      </c>
      <c r="G1847">
        <v>32686</v>
      </c>
      <c r="H1847">
        <v>8354.81</v>
      </c>
      <c r="I1847">
        <v>10</v>
      </c>
      <c r="J1847" t="s">
        <v>10</v>
      </c>
      <c r="K1847" s="8" t="s">
        <v>11</v>
      </c>
      <c r="L1847" s="11">
        <f t="shared" si="142"/>
        <v>0.25560821146668294</v>
      </c>
      <c r="M1847" s="16">
        <f t="shared" si="143"/>
        <v>0</v>
      </c>
      <c r="N1847" s="16">
        <f t="shared" si="144"/>
        <v>0</v>
      </c>
      <c r="O1847" s="7" t="str">
        <f t="shared" si="140"/>
        <v>Jun</v>
      </c>
      <c r="P1847" t="str">
        <f t="shared" si="141"/>
        <v>2024</v>
      </c>
    </row>
    <row r="1848" spans="1:16" x14ac:dyDescent="0.3">
      <c r="A1848" t="s">
        <v>1880</v>
      </c>
      <c r="B1848" s="6">
        <v>45374</v>
      </c>
      <c r="C1848" t="s">
        <v>2258</v>
      </c>
      <c r="D1848" t="s">
        <v>2271</v>
      </c>
      <c r="E1848" t="s">
        <v>19</v>
      </c>
      <c r="F1848" t="s">
        <v>34</v>
      </c>
      <c r="G1848">
        <v>37310</v>
      </c>
      <c r="H1848">
        <v>11962.35</v>
      </c>
      <c r="I1848">
        <v>10</v>
      </c>
      <c r="J1848" t="s">
        <v>16</v>
      </c>
      <c r="K1848" s="8" t="s">
        <v>36</v>
      </c>
      <c r="L1848" s="11">
        <f t="shared" si="142"/>
        <v>0.32062047708389174</v>
      </c>
      <c r="M1848" s="16">
        <f t="shared" si="143"/>
        <v>0</v>
      </c>
      <c r="N1848" s="16">
        <f t="shared" si="144"/>
        <v>0</v>
      </c>
      <c r="O1848" s="7" t="str">
        <f t="shared" si="140"/>
        <v>Mar</v>
      </c>
      <c r="P1848" t="str">
        <f t="shared" si="141"/>
        <v>2024</v>
      </c>
    </row>
    <row r="1849" spans="1:16" x14ac:dyDescent="0.3">
      <c r="A1849" t="s">
        <v>1881</v>
      </c>
      <c r="B1849" s="6">
        <v>45082</v>
      </c>
      <c r="C1849" t="s">
        <v>2257</v>
      </c>
      <c r="D1849" t="s">
        <v>2265</v>
      </c>
      <c r="E1849" t="s">
        <v>19</v>
      </c>
      <c r="F1849" t="s">
        <v>22</v>
      </c>
      <c r="G1849">
        <v>571</v>
      </c>
      <c r="H1849">
        <v>11.08</v>
      </c>
      <c r="I1849">
        <v>8</v>
      </c>
      <c r="J1849" t="s">
        <v>16</v>
      </c>
      <c r="K1849" s="8" t="s">
        <v>27</v>
      </c>
      <c r="L1849" s="11">
        <f t="shared" si="142"/>
        <v>1.9404553415061296E-2</v>
      </c>
      <c r="M1849" s="16">
        <f t="shared" si="143"/>
        <v>0</v>
      </c>
      <c r="N1849" s="16">
        <f t="shared" si="144"/>
        <v>0</v>
      </c>
      <c r="O1849" s="7" t="str">
        <f t="shared" si="140"/>
        <v>Jun</v>
      </c>
      <c r="P1849" t="str">
        <f t="shared" si="141"/>
        <v>2023</v>
      </c>
    </row>
    <row r="1850" spans="1:16" x14ac:dyDescent="0.3">
      <c r="A1850" t="s">
        <v>1882</v>
      </c>
      <c r="B1850" s="6">
        <v>45370</v>
      </c>
      <c r="C1850" t="s">
        <v>2258</v>
      </c>
      <c r="D1850" t="s">
        <v>2271</v>
      </c>
      <c r="E1850" t="s">
        <v>19</v>
      </c>
      <c r="F1850" t="s">
        <v>20</v>
      </c>
      <c r="G1850">
        <v>16145</v>
      </c>
      <c r="H1850">
        <v>4933.97</v>
      </c>
      <c r="I1850">
        <v>8</v>
      </c>
      <c r="J1850" t="s">
        <v>16</v>
      </c>
      <c r="K1850" s="8" t="s">
        <v>17</v>
      </c>
      <c r="L1850" s="11">
        <f t="shared" si="142"/>
        <v>0.30560359244348095</v>
      </c>
      <c r="M1850" s="16">
        <f t="shared" si="143"/>
        <v>0</v>
      </c>
      <c r="N1850" s="16">
        <f t="shared" si="144"/>
        <v>0</v>
      </c>
      <c r="O1850" s="7" t="str">
        <f t="shared" si="140"/>
        <v>Mar</v>
      </c>
      <c r="P1850" t="str">
        <f t="shared" si="141"/>
        <v>2024</v>
      </c>
    </row>
    <row r="1851" spans="1:16" x14ac:dyDescent="0.3">
      <c r="A1851" t="s">
        <v>1883</v>
      </c>
      <c r="B1851" s="6">
        <v>45168</v>
      </c>
      <c r="C1851" t="s">
        <v>2259</v>
      </c>
      <c r="D1851" t="s">
        <v>2267</v>
      </c>
      <c r="E1851" t="s">
        <v>14</v>
      </c>
      <c r="F1851" t="s">
        <v>15</v>
      </c>
      <c r="G1851">
        <v>10679</v>
      </c>
      <c r="H1851">
        <v>2751.68</v>
      </c>
      <c r="I1851">
        <v>8</v>
      </c>
      <c r="J1851" t="s">
        <v>10</v>
      </c>
      <c r="K1851" s="8" t="s">
        <v>27</v>
      </c>
      <c r="L1851" s="11">
        <f t="shared" si="142"/>
        <v>0.25767206667290943</v>
      </c>
      <c r="M1851" s="16">
        <f t="shared" si="143"/>
        <v>10679</v>
      </c>
      <c r="N1851" s="16">
        <f t="shared" si="144"/>
        <v>0</v>
      </c>
      <c r="O1851" s="7" t="str">
        <f t="shared" si="140"/>
        <v>Aug</v>
      </c>
      <c r="P1851" t="str">
        <f t="shared" si="141"/>
        <v>2023</v>
      </c>
    </row>
    <row r="1852" spans="1:16" x14ac:dyDescent="0.3">
      <c r="A1852" t="s">
        <v>1884</v>
      </c>
      <c r="B1852" s="6">
        <v>45429</v>
      </c>
      <c r="C1852" t="s">
        <v>2258</v>
      </c>
      <c r="D1852" t="s">
        <v>2271</v>
      </c>
      <c r="E1852" t="s">
        <v>25</v>
      </c>
      <c r="F1852" t="s">
        <v>46</v>
      </c>
      <c r="G1852">
        <v>19558</v>
      </c>
      <c r="H1852">
        <v>1713.91</v>
      </c>
      <c r="I1852">
        <v>1</v>
      </c>
      <c r="J1852" t="s">
        <v>10</v>
      </c>
      <c r="K1852" s="8" t="s">
        <v>36</v>
      </c>
      <c r="L1852" s="11">
        <f t="shared" si="142"/>
        <v>8.7632170978627674E-2</v>
      </c>
      <c r="M1852" s="16">
        <f t="shared" si="143"/>
        <v>0</v>
      </c>
      <c r="N1852" s="16">
        <f t="shared" si="144"/>
        <v>0</v>
      </c>
      <c r="O1852" s="7" t="str">
        <f t="shared" si="140"/>
        <v>May</v>
      </c>
      <c r="P1852" t="str">
        <f t="shared" si="141"/>
        <v>2024</v>
      </c>
    </row>
    <row r="1853" spans="1:16" x14ac:dyDescent="0.3">
      <c r="A1853" t="s">
        <v>1885</v>
      </c>
      <c r="B1853" s="6">
        <v>45467</v>
      </c>
      <c r="C1853" t="s">
        <v>2259</v>
      </c>
      <c r="D1853" t="s">
        <v>2267</v>
      </c>
      <c r="E1853" t="s">
        <v>8</v>
      </c>
      <c r="F1853" t="s">
        <v>31</v>
      </c>
      <c r="G1853">
        <v>35698</v>
      </c>
      <c r="H1853">
        <v>7176.34</v>
      </c>
      <c r="I1853">
        <v>3</v>
      </c>
      <c r="J1853" t="s">
        <v>10</v>
      </c>
      <c r="K1853" s="8" t="s">
        <v>11</v>
      </c>
      <c r="L1853" s="11">
        <f t="shared" si="142"/>
        <v>0.20102918931032551</v>
      </c>
      <c r="M1853" s="16">
        <f t="shared" si="143"/>
        <v>0</v>
      </c>
      <c r="N1853" s="16">
        <f t="shared" si="144"/>
        <v>0</v>
      </c>
      <c r="O1853" s="7" t="str">
        <f t="shared" si="140"/>
        <v>Jun</v>
      </c>
      <c r="P1853" t="str">
        <f t="shared" si="141"/>
        <v>2024</v>
      </c>
    </row>
    <row r="1854" spans="1:16" x14ac:dyDescent="0.3">
      <c r="A1854" t="s">
        <v>1886</v>
      </c>
      <c r="B1854" s="6">
        <v>45630</v>
      </c>
      <c r="C1854" t="s">
        <v>2258</v>
      </c>
      <c r="D1854" t="s">
        <v>2271</v>
      </c>
      <c r="E1854" t="s">
        <v>8</v>
      </c>
      <c r="F1854" t="s">
        <v>9</v>
      </c>
      <c r="G1854">
        <v>36567</v>
      </c>
      <c r="H1854">
        <v>4614.4799999999996</v>
      </c>
      <c r="I1854">
        <v>2</v>
      </c>
      <c r="J1854" t="s">
        <v>10</v>
      </c>
      <c r="K1854" s="8" t="s">
        <v>36</v>
      </c>
      <c r="L1854" s="11">
        <f t="shared" si="142"/>
        <v>0.12619246861924685</v>
      </c>
      <c r="M1854" s="16">
        <f t="shared" si="143"/>
        <v>0</v>
      </c>
      <c r="N1854" s="16">
        <f t="shared" si="144"/>
        <v>0</v>
      </c>
      <c r="O1854" s="7" t="str">
        <f t="shared" si="140"/>
        <v>Dec</v>
      </c>
      <c r="P1854" t="str">
        <f t="shared" si="141"/>
        <v>2024</v>
      </c>
    </row>
    <row r="1855" spans="1:16" x14ac:dyDescent="0.3">
      <c r="A1855" t="s">
        <v>1887</v>
      </c>
      <c r="B1855" s="6">
        <v>45143</v>
      </c>
      <c r="C1855" t="s">
        <v>2258</v>
      </c>
      <c r="D1855" t="s">
        <v>2271</v>
      </c>
      <c r="E1855" t="s">
        <v>8</v>
      </c>
      <c r="F1855" t="s">
        <v>31</v>
      </c>
      <c r="G1855">
        <v>27363</v>
      </c>
      <c r="H1855">
        <v>6527.84</v>
      </c>
      <c r="I1855">
        <v>4</v>
      </c>
      <c r="J1855" t="s">
        <v>10</v>
      </c>
      <c r="K1855" s="8" t="s">
        <v>11</v>
      </c>
      <c r="L1855" s="11">
        <f t="shared" si="142"/>
        <v>0.23856448488835288</v>
      </c>
      <c r="M1855" s="16">
        <f t="shared" si="143"/>
        <v>0</v>
      </c>
      <c r="N1855" s="16">
        <f t="shared" si="144"/>
        <v>0</v>
      </c>
      <c r="O1855" s="7" t="str">
        <f t="shared" si="140"/>
        <v>Aug</v>
      </c>
      <c r="P1855" t="str">
        <f t="shared" si="141"/>
        <v>2023</v>
      </c>
    </row>
    <row r="1856" spans="1:16" x14ac:dyDescent="0.3">
      <c r="A1856" t="s">
        <v>1888</v>
      </c>
      <c r="B1856" s="6">
        <v>45262</v>
      </c>
      <c r="C1856" t="s">
        <v>2258</v>
      </c>
      <c r="D1856" t="s">
        <v>2271</v>
      </c>
      <c r="E1856" t="s">
        <v>19</v>
      </c>
      <c r="F1856" t="s">
        <v>20</v>
      </c>
      <c r="G1856">
        <v>8605</v>
      </c>
      <c r="H1856">
        <v>2292.16</v>
      </c>
      <c r="I1856">
        <v>9</v>
      </c>
      <c r="J1856" t="s">
        <v>35</v>
      </c>
      <c r="K1856" s="8" t="s">
        <v>36</v>
      </c>
      <c r="L1856" s="11">
        <f t="shared" si="142"/>
        <v>0.26637536316095289</v>
      </c>
      <c r="M1856" s="16">
        <f t="shared" si="143"/>
        <v>0</v>
      </c>
      <c r="N1856" s="16">
        <f t="shared" si="144"/>
        <v>0</v>
      </c>
      <c r="O1856" s="7" t="str">
        <f t="shared" si="140"/>
        <v>Dec</v>
      </c>
      <c r="P1856" t="str">
        <f t="shared" si="141"/>
        <v>2023</v>
      </c>
    </row>
    <row r="1857" spans="1:16" x14ac:dyDescent="0.3">
      <c r="A1857" t="s">
        <v>1889</v>
      </c>
      <c r="B1857" s="6">
        <v>45286</v>
      </c>
      <c r="C1857" t="s">
        <v>2257</v>
      </c>
      <c r="D1857" t="s">
        <v>2265</v>
      </c>
      <c r="E1857" t="s">
        <v>14</v>
      </c>
      <c r="F1857" t="s">
        <v>15</v>
      </c>
      <c r="G1857">
        <v>596</v>
      </c>
      <c r="H1857">
        <v>-54.19</v>
      </c>
      <c r="I1857">
        <v>6</v>
      </c>
      <c r="J1857" t="s">
        <v>35</v>
      </c>
      <c r="K1857" s="8" t="s">
        <v>36</v>
      </c>
      <c r="L1857" s="11">
        <f t="shared" si="142"/>
        <v>-9.0922818791946303E-2</v>
      </c>
      <c r="M1857" s="16">
        <f t="shared" si="143"/>
        <v>596</v>
      </c>
      <c r="N1857" s="16">
        <f t="shared" si="144"/>
        <v>1</v>
      </c>
      <c r="O1857" s="7" t="str">
        <f t="shared" si="140"/>
        <v>Dec</v>
      </c>
      <c r="P1857" t="str">
        <f t="shared" si="141"/>
        <v>2023</v>
      </c>
    </row>
    <row r="1858" spans="1:16" x14ac:dyDescent="0.3">
      <c r="A1858" t="s">
        <v>1890</v>
      </c>
      <c r="B1858" s="6">
        <v>45633</v>
      </c>
      <c r="C1858" t="s">
        <v>2259</v>
      </c>
      <c r="D1858" t="s">
        <v>2266</v>
      </c>
      <c r="E1858" t="s">
        <v>25</v>
      </c>
      <c r="F1858" t="s">
        <v>53</v>
      </c>
      <c r="G1858">
        <v>35782</v>
      </c>
      <c r="H1858">
        <v>6599.02</v>
      </c>
      <c r="I1858">
        <v>7</v>
      </c>
      <c r="J1858" t="s">
        <v>35</v>
      </c>
      <c r="K1858" s="8" t="s">
        <v>17</v>
      </c>
      <c r="L1858" s="11">
        <f t="shared" si="142"/>
        <v>0.18442289419261082</v>
      </c>
      <c r="M1858" s="16">
        <f t="shared" si="143"/>
        <v>0</v>
      </c>
      <c r="N1858" s="16">
        <f t="shared" si="144"/>
        <v>0</v>
      </c>
      <c r="O1858" s="7" t="str">
        <f t="shared" ref="O1858:O1921" si="145">TEXT(B1858,"MMM")</f>
        <v>Dec</v>
      </c>
      <c r="P1858" t="str">
        <f t="shared" ref="P1858:P1921" si="146">TEXT(B1858,"YYYY")</f>
        <v>2024</v>
      </c>
    </row>
    <row r="1859" spans="1:16" x14ac:dyDescent="0.3">
      <c r="A1859" t="s">
        <v>1891</v>
      </c>
      <c r="B1859" s="6">
        <v>45447</v>
      </c>
      <c r="C1859" t="s">
        <v>2255</v>
      </c>
      <c r="D1859" t="s">
        <v>2263</v>
      </c>
      <c r="E1859" t="s">
        <v>8</v>
      </c>
      <c r="F1859" t="s">
        <v>31</v>
      </c>
      <c r="G1859">
        <v>37460</v>
      </c>
      <c r="H1859">
        <v>-6704.29</v>
      </c>
      <c r="I1859">
        <v>9</v>
      </c>
      <c r="J1859" t="s">
        <v>10</v>
      </c>
      <c r="K1859" s="8" t="s">
        <v>11</v>
      </c>
      <c r="L1859" s="11">
        <f t="shared" ref="L1859:L1922" si="147">H1859/G1859</f>
        <v>-0.17897197010144153</v>
      </c>
      <c r="M1859" s="16">
        <f t="shared" ref="M1859:M1922" si="148">IF(E1859="Clothing",G1859,0)</f>
        <v>0</v>
      </c>
      <c r="N1859" s="16">
        <f t="shared" ref="N1859:N1922" si="149">IF(H1859&lt;0,1,0)</f>
        <v>1</v>
      </c>
      <c r="O1859" s="7" t="str">
        <f t="shared" si="145"/>
        <v>Jun</v>
      </c>
      <c r="P1859" t="str">
        <f t="shared" si="146"/>
        <v>2024</v>
      </c>
    </row>
    <row r="1860" spans="1:16" x14ac:dyDescent="0.3">
      <c r="A1860" t="s">
        <v>1892</v>
      </c>
      <c r="B1860" s="6">
        <v>45298</v>
      </c>
      <c r="C1860" t="s">
        <v>2255</v>
      </c>
      <c r="D1860" t="s">
        <v>2263</v>
      </c>
      <c r="E1860" t="s">
        <v>8</v>
      </c>
      <c r="F1860" t="s">
        <v>9</v>
      </c>
      <c r="G1860">
        <v>3447</v>
      </c>
      <c r="H1860">
        <v>-571.91</v>
      </c>
      <c r="I1860">
        <v>8</v>
      </c>
      <c r="J1860" t="s">
        <v>10</v>
      </c>
      <c r="K1860" s="8" t="s">
        <v>17</v>
      </c>
      <c r="L1860" s="11">
        <f t="shared" si="147"/>
        <v>-0.16591528865680299</v>
      </c>
      <c r="M1860" s="16">
        <f t="shared" si="148"/>
        <v>0</v>
      </c>
      <c r="N1860" s="16">
        <f t="shared" si="149"/>
        <v>1</v>
      </c>
      <c r="O1860" s="7" t="str">
        <f t="shared" si="145"/>
        <v>Jan</v>
      </c>
      <c r="P1860" t="str">
        <f t="shared" si="146"/>
        <v>2024</v>
      </c>
    </row>
    <row r="1861" spans="1:16" x14ac:dyDescent="0.3">
      <c r="A1861" t="s">
        <v>1893</v>
      </c>
      <c r="B1861" s="6">
        <v>45299</v>
      </c>
      <c r="C1861" t="s">
        <v>2257</v>
      </c>
      <c r="D1861" t="s">
        <v>2264</v>
      </c>
      <c r="E1861" t="s">
        <v>19</v>
      </c>
      <c r="F1861" t="s">
        <v>34</v>
      </c>
      <c r="G1861">
        <v>46127</v>
      </c>
      <c r="H1861">
        <v>13965.54</v>
      </c>
      <c r="I1861">
        <v>5</v>
      </c>
      <c r="J1861" t="s">
        <v>35</v>
      </c>
      <c r="K1861" s="8" t="s">
        <v>11</v>
      </c>
      <c r="L1861" s="11">
        <f t="shared" si="147"/>
        <v>0.30276280703275743</v>
      </c>
      <c r="M1861" s="16">
        <f t="shared" si="148"/>
        <v>0</v>
      </c>
      <c r="N1861" s="16">
        <f t="shared" si="149"/>
        <v>0</v>
      </c>
      <c r="O1861" s="7" t="str">
        <f t="shared" si="145"/>
        <v>Jan</v>
      </c>
      <c r="P1861" t="str">
        <f t="shared" si="146"/>
        <v>2024</v>
      </c>
    </row>
    <row r="1862" spans="1:16" x14ac:dyDescent="0.3">
      <c r="A1862" t="s">
        <v>1894</v>
      </c>
      <c r="B1862" s="6">
        <v>45138</v>
      </c>
      <c r="C1862" t="s">
        <v>2257</v>
      </c>
      <c r="D1862" t="s">
        <v>2265</v>
      </c>
      <c r="E1862" t="s">
        <v>25</v>
      </c>
      <c r="F1862" t="s">
        <v>53</v>
      </c>
      <c r="G1862">
        <v>2716</v>
      </c>
      <c r="H1862">
        <v>-27.23</v>
      </c>
      <c r="I1862">
        <v>1</v>
      </c>
      <c r="J1862" t="s">
        <v>35</v>
      </c>
      <c r="K1862" s="8" t="s">
        <v>27</v>
      </c>
      <c r="L1862" s="11">
        <f t="shared" si="147"/>
        <v>-1.0025773195876289E-2</v>
      </c>
      <c r="M1862" s="16">
        <f t="shared" si="148"/>
        <v>0</v>
      </c>
      <c r="N1862" s="16">
        <f t="shared" si="149"/>
        <v>1</v>
      </c>
      <c r="O1862" s="7" t="str">
        <f t="shared" si="145"/>
        <v>Jul</v>
      </c>
      <c r="P1862" t="str">
        <f t="shared" si="146"/>
        <v>2023</v>
      </c>
    </row>
    <row r="1863" spans="1:16" x14ac:dyDescent="0.3">
      <c r="A1863" t="s">
        <v>1895</v>
      </c>
      <c r="B1863" s="6">
        <v>45288</v>
      </c>
      <c r="C1863" t="s">
        <v>2255</v>
      </c>
      <c r="D1863" t="s">
        <v>2263</v>
      </c>
      <c r="E1863" t="s">
        <v>19</v>
      </c>
      <c r="F1863" t="s">
        <v>34</v>
      </c>
      <c r="G1863">
        <v>19325</v>
      </c>
      <c r="H1863">
        <v>1500.58</v>
      </c>
      <c r="I1863">
        <v>5</v>
      </c>
      <c r="J1863" t="s">
        <v>10</v>
      </c>
      <c r="K1863" s="8" t="s">
        <v>11</v>
      </c>
      <c r="L1863" s="11">
        <f t="shared" si="147"/>
        <v>7.7649676584734789E-2</v>
      </c>
      <c r="M1863" s="16">
        <f t="shared" si="148"/>
        <v>0</v>
      </c>
      <c r="N1863" s="16">
        <f t="shared" si="149"/>
        <v>0</v>
      </c>
      <c r="O1863" s="7" t="str">
        <f t="shared" si="145"/>
        <v>Dec</v>
      </c>
      <c r="P1863" t="str">
        <f t="shared" si="146"/>
        <v>2023</v>
      </c>
    </row>
    <row r="1864" spans="1:16" x14ac:dyDescent="0.3">
      <c r="A1864" t="s">
        <v>1896</v>
      </c>
      <c r="B1864" s="6">
        <v>45310</v>
      </c>
      <c r="C1864" t="s">
        <v>2255</v>
      </c>
      <c r="D1864" t="s">
        <v>2263</v>
      </c>
      <c r="E1864" t="s">
        <v>14</v>
      </c>
      <c r="F1864" t="s">
        <v>51</v>
      </c>
      <c r="G1864">
        <v>24568</v>
      </c>
      <c r="H1864">
        <v>-1015.62</v>
      </c>
      <c r="I1864">
        <v>1</v>
      </c>
      <c r="J1864" t="s">
        <v>10</v>
      </c>
      <c r="K1864" s="8" t="s">
        <v>11</v>
      </c>
      <c r="L1864" s="11">
        <f t="shared" si="147"/>
        <v>-4.1339140345164442E-2</v>
      </c>
      <c r="M1864" s="16">
        <f t="shared" si="148"/>
        <v>24568</v>
      </c>
      <c r="N1864" s="16">
        <f t="shared" si="149"/>
        <v>1</v>
      </c>
      <c r="O1864" s="7" t="str">
        <f t="shared" si="145"/>
        <v>Jan</v>
      </c>
      <c r="P1864" t="str">
        <f t="shared" si="146"/>
        <v>2024</v>
      </c>
    </row>
    <row r="1865" spans="1:16" x14ac:dyDescent="0.3">
      <c r="A1865" t="s">
        <v>1897</v>
      </c>
      <c r="B1865" s="6">
        <v>44984</v>
      </c>
      <c r="C1865" t="s">
        <v>2255</v>
      </c>
      <c r="D1865" t="s">
        <v>2263</v>
      </c>
      <c r="E1865" t="s">
        <v>25</v>
      </c>
      <c r="F1865" t="s">
        <v>53</v>
      </c>
      <c r="G1865">
        <v>34983</v>
      </c>
      <c r="H1865">
        <v>-4365.34</v>
      </c>
      <c r="I1865">
        <v>7</v>
      </c>
      <c r="J1865" t="s">
        <v>16</v>
      </c>
      <c r="K1865" s="8" t="s">
        <v>17</v>
      </c>
      <c r="L1865" s="11">
        <f t="shared" si="147"/>
        <v>-0.12478460966755281</v>
      </c>
      <c r="M1865" s="16">
        <f t="shared" si="148"/>
        <v>0</v>
      </c>
      <c r="N1865" s="16">
        <f t="shared" si="149"/>
        <v>1</v>
      </c>
      <c r="O1865" s="7" t="str">
        <f t="shared" si="145"/>
        <v>Feb</v>
      </c>
      <c r="P1865" t="str">
        <f t="shared" si="146"/>
        <v>2023</v>
      </c>
    </row>
    <row r="1866" spans="1:16" x14ac:dyDescent="0.3">
      <c r="A1866" t="s">
        <v>1898</v>
      </c>
      <c r="B1866" s="6">
        <v>44980</v>
      </c>
      <c r="C1866" t="s">
        <v>2259</v>
      </c>
      <c r="D1866" t="s">
        <v>2266</v>
      </c>
      <c r="E1866" t="s">
        <v>19</v>
      </c>
      <c r="F1866" t="s">
        <v>34</v>
      </c>
      <c r="G1866">
        <v>8844</v>
      </c>
      <c r="H1866">
        <v>-1238.5999999999999</v>
      </c>
      <c r="I1866">
        <v>7</v>
      </c>
      <c r="J1866" t="s">
        <v>16</v>
      </c>
      <c r="K1866" s="8" t="s">
        <v>17</v>
      </c>
      <c r="L1866" s="11">
        <f t="shared" si="147"/>
        <v>-0.14004975124378108</v>
      </c>
      <c r="M1866" s="16">
        <f t="shared" si="148"/>
        <v>0</v>
      </c>
      <c r="N1866" s="16">
        <f t="shared" si="149"/>
        <v>1</v>
      </c>
      <c r="O1866" s="7" t="str">
        <f t="shared" si="145"/>
        <v>Feb</v>
      </c>
      <c r="P1866" t="str">
        <f t="shared" si="146"/>
        <v>2023</v>
      </c>
    </row>
    <row r="1867" spans="1:16" x14ac:dyDescent="0.3">
      <c r="A1867" t="s">
        <v>1899</v>
      </c>
      <c r="B1867" s="6">
        <v>45121</v>
      </c>
      <c r="C1867" t="s">
        <v>2258</v>
      </c>
      <c r="D1867" t="s">
        <v>2270</v>
      </c>
      <c r="E1867" t="s">
        <v>25</v>
      </c>
      <c r="F1867" t="s">
        <v>53</v>
      </c>
      <c r="G1867">
        <v>12349</v>
      </c>
      <c r="H1867">
        <v>2383.6</v>
      </c>
      <c r="I1867">
        <v>4</v>
      </c>
      <c r="J1867" t="s">
        <v>16</v>
      </c>
      <c r="K1867" s="8" t="s">
        <v>27</v>
      </c>
      <c r="L1867" s="11">
        <f t="shared" si="147"/>
        <v>0.1930196777066969</v>
      </c>
      <c r="M1867" s="16">
        <f t="shared" si="148"/>
        <v>0</v>
      </c>
      <c r="N1867" s="16">
        <f t="shared" si="149"/>
        <v>0</v>
      </c>
      <c r="O1867" s="7" t="str">
        <f t="shared" si="145"/>
        <v>Jul</v>
      </c>
      <c r="P1867" t="str">
        <f t="shared" si="146"/>
        <v>2023</v>
      </c>
    </row>
    <row r="1868" spans="1:16" x14ac:dyDescent="0.3">
      <c r="A1868" t="s">
        <v>1900</v>
      </c>
      <c r="B1868" s="6">
        <v>45476</v>
      </c>
      <c r="C1868" t="s">
        <v>2257</v>
      </c>
      <c r="D1868" t="s">
        <v>2265</v>
      </c>
      <c r="E1868" t="s">
        <v>19</v>
      </c>
      <c r="F1868" t="s">
        <v>22</v>
      </c>
      <c r="G1868">
        <v>10804</v>
      </c>
      <c r="H1868">
        <v>844.86</v>
      </c>
      <c r="I1868">
        <v>4</v>
      </c>
      <c r="J1868" t="s">
        <v>35</v>
      </c>
      <c r="K1868" s="8" t="s">
        <v>11</v>
      </c>
      <c r="L1868" s="11">
        <f t="shared" si="147"/>
        <v>7.8198815253609777E-2</v>
      </c>
      <c r="M1868" s="16">
        <f t="shared" si="148"/>
        <v>0</v>
      </c>
      <c r="N1868" s="16">
        <f t="shared" si="149"/>
        <v>0</v>
      </c>
      <c r="O1868" s="7" t="str">
        <f t="shared" si="145"/>
        <v>Jul</v>
      </c>
      <c r="P1868" t="str">
        <f t="shared" si="146"/>
        <v>2024</v>
      </c>
    </row>
    <row r="1869" spans="1:16" x14ac:dyDescent="0.3">
      <c r="A1869" t="s">
        <v>1901</v>
      </c>
      <c r="B1869" s="6">
        <v>45619</v>
      </c>
      <c r="C1869" t="s">
        <v>2256</v>
      </c>
      <c r="D1869" t="s">
        <v>2268</v>
      </c>
      <c r="E1869" t="s">
        <v>25</v>
      </c>
      <c r="F1869" t="s">
        <v>26</v>
      </c>
      <c r="G1869">
        <v>37039</v>
      </c>
      <c r="H1869">
        <v>4343.51</v>
      </c>
      <c r="I1869">
        <v>9</v>
      </c>
      <c r="J1869" t="s">
        <v>16</v>
      </c>
      <c r="K1869" s="8" t="s">
        <v>11</v>
      </c>
      <c r="L1869" s="11">
        <f t="shared" si="147"/>
        <v>0.11726855476659738</v>
      </c>
      <c r="M1869" s="16">
        <f t="shared" si="148"/>
        <v>0</v>
      </c>
      <c r="N1869" s="16">
        <f t="shared" si="149"/>
        <v>0</v>
      </c>
      <c r="O1869" s="7" t="str">
        <f t="shared" si="145"/>
        <v>Nov</v>
      </c>
      <c r="P1869" t="str">
        <f t="shared" si="146"/>
        <v>2024</v>
      </c>
    </row>
    <row r="1870" spans="1:16" x14ac:dyDescent="0.3">
      <c r="A1870" t="s">
        <v>1902</v>
      </c>
      <c r="B1870" s="6">
        <v>45630</v>
      </c>
      <c r="C1870" t="s">
        <v>2258</v>
      </c>
      <c r="D1870" t="s">
        <v>2271</v>
      </c>
      <c r="E1870" t="s">
        <v>14</v>
      </c>
      <c r="F1870" t="s">
        <v>15</v>
      </c>
      <c r="G1870">
        <v>42037</v>
      </c>
      <c r="H1870">
        <v>9796.7199999999993</v>
      </c>
      <c r="I1870">
        <v>2</v>
      </c>
      <c r="J1870" t="s">
        <v>35</v>
      </c>
      <c r="K1870" s="8" t="s">
        <v>17</v>
      </c>
      <c r="L1870" s="11">
        <f t="shared" si="147"/>
        <v>0.23304993220258341</v>
      </c>
      <c r="M1870" s="16">
        <f t="shared" si="148"/>
        <v>42037</v>
      </c>
      <c r="N1870" s="16">
        <f t="shared" si="149"/>
        <v>0</v>
      </c>
      <c r="O1870" s="7" t="str">
        <f t="shared" si="145"/>
        <v>Dec</v>
      </c>
      <c r="P1870" t="str">
        <f t="shared" si="146"/>
        <v>2024</v>
      </c>
    </row>
    <row r="1871" spans="1:16" x14ac:dyDescent="0.3">
      <c r="A1871" t="s">
        <v>1903</v>
      </c>
      <c r="B1871" s="6">
        <v>45261</v>
      </c>
      <c r="C1871" t="s">
        <v>2255</v>
      </c>
      <c r="D1871" t="s">
        <v>2262</v>
      </c>
      <c r="E1871" t="s">
        <v>19</v>
      </c>
      <c r="F1871" t="s">
        <v>34</v>
      </c>
      <c r="G1871">
        <v>7752</v>
      </c>
      <c r="H1871">
        <v>-373.18</v>
      </c>
      <c r="I1871">
        <v>2</v>
      </c>
      <c r="J1871" t="s">
        <v>16</v>
      </c>
      <c r="K1871" s="8" t="s">
        <v>27</v>
      </c>
      <c r="L1871" s="11">
        <f t="shared" si="147"/>
        <v>-4.8139834881320953E-2</v>
      </c>
      <c r="M1871" s="16">
        <f t="shared" si="148"/>
        <v>0</v>
      </c>
      <c r="N1871" s="16">
        <f t="shared" si="149"/>
        <v>1</v>
      </c>
      <c r="O1871" s="7" t="str">
        <f t="shared" si="145"/>
        <v>Dec</v>
      </c>
      <c r="P1871" t="str">
        <f t="shared" si="146"/>
        <v>2023</v>
      </c>
    </row>
    <row r="1872" spans="1:16" x14ac:dyDescent="0.3">
      <c r="A1872" t="s">
        <v>1904</v>
      </c>
      <c r="B1872" s="6">
        <v>44934</v>
      </c>
      <c r="C1872" t="s">
        <v>2259</v>
      </c>
      <c r="D1872" t="s">
        <v>2267</v>
      </c>
      <c r="E1872" t="s">
        <v>19</v>
      </c>
      <c r="F1872" t="s">
        <v>20</v>
      </c>
      <c r="G1872">
        <v>13592</v>
      </c>
      <c r="H1872">
        <v>-1127.32</v>
      </c>
      <c r="I1872">
        <v>5</v>
      </c>
      <c r="J1872" t="s">
        <v>10</v>
      </c>
      <c r="K1872" s="8" t="s">
        <v>27</v>
      </c>
      <c r="L1872" s="11">
        <f t="shared" si="147"/>
        <v>-8.2939964685108877E-2</v>
      </c>
      <c r="M1872" s="16">
        <f t="shared" si="148"/>
        <v>0</v>
      </c>
      <c r="N1872" s="16">
        <f t="shared" si="149"/>
        <v>1</v>
      </c>
      <c r="O1872" s="7" t="str">
        <f t="shared" si="145"/>
        <v>Jan</v>
      </c>
      <c r="P1872" t="str">
        <f t="shared" si="146"/>
        <v>2023</v>
      </c>
    </row>
    <row r="1873" spans="1:16" x14ac:dyDescent="0.3">
      <c r="A1873" t="s">
        <v>1905</v>
      </c>
      <c r="B1873" s="6">
        <v>45090</v>
      </c>
      <c r="C1873" t="s">
        <v>2259</v>
      </c>
      <c r="D1873" t="s">
        <v>2267</v>
      </c>
      <c r="E1873" t="s">
        <v>25</v>
      </c>
      <c r="F1873" t="s">
        <v>53</v>
      </c>
      <c r="G1873">
        <v>9950</v>
      </c>
      <c r="H1873">
        <v>-1206.29</v>
      </c>
      <c r="I1873">
        <v>3</v>
      </c>
      <c r="J1873" t="s">
        <v>16</v>
      </c>
      <c r="K1873" s="8" t="s">
        <v>27</v>
      </c>
      <c r="L1873" s="11">
        <f t="shared" si="147"/>
        <v>-0.12123517587939699</v>
      </c>
      <c r="M1873" s="16">
        <f t="shared" si="148"/>
        <v>0</v>
      </c>
      <c r="N1873" s="16">
        <f t="shared" si="149"/>
        <v>1</v>
      </c>
      <c r="O1873" s="7" t="str">
        <f t="shared" si="145"/>
        <v>Jun</v>
      </c>
      <c r="P1873" t="str">
        <f t="shared" si="146"/>
        <v>2023</v>
      </c>
    </row>
    <row r="1874" spans="1:16" x14ac:dyDescent="0.3">
      <c r="A1874" t="s">
        <v>1906</v>
      </c>
      <c r="B1874" s="6">
        <v>45342</v>
      </c>
      <c r="C1874" t="s">
        <v>2258</v>
      </c>
      <c r="D1874" t="s">
        <v>2270</v>
      </c>
      <c r="E1874" t="s">
        <v>19</v>
      </c>
      <c r="F1874" t="s">
        <v>22</v>
      </c>
      <c r="G1874">
        <v>2501</v>
      </c>
      <c r="H1874">
        <v>389.2</v>
      </c>
      <c r="I1874">
        <v>1</v>
      </c>
      <c r="J1874" t="s">
        <v>35</v>
      </c>
      <c r="K1874" s="8" t="s">
        <v>11</v>
      </c>
      <c r="L1874" s="11">
        <f t="shared" si="147"/>
        <v>0.15561775289884047</v>
      </c>
      <c r="M1874" s="16">
        <f t="shared" si="148"/>
        <v>0</v>
      </c>
      <c r="N1874" s="16">
        <f t="shared" si="149"/>
        <v>0</v>
      </c>
      <c r="O1874" s="7" t="str">
        <f t="shared" si="145"/>
        <v>Feb</v>
      </c>
      <c r="P1874" t="str">
        <f t="shared" si="146"/>
        <v>2024</v>
      </c>
    </row>
    <row r="1875" spans="1:16" x14ac:dyDescent="0.3">
      <c r="A1875" t="s">
        <v>1907</v>
      </c>
      <c r="B1875" s="6">
        <v>45465</v>
      </c>
      <c r="C1875" t="s">
        <v>2259</v>
      </c>
      <c r="D1875" t="s">
        <v>2266</v>
      </c>
      <c r="E1875" t="s">
        <v>14</v>
      </c>
      <c r="F1875" t="s">
        <v>15</v>
      </c>
      <c r="G1875">
        <v>16793</v>
      </c>
      <c r="H1875">
        <v>563.41999999999996</v>
      </c>
      <c r="I1875">
        <v>9</v>
      </c>
      <c r="J1875" t="s">
        <v>10</v>
      </c>
      <c r="K1875" s="8" t="s">
        <v>27</v>
      </c>
      <c r="L1875" s="11">
        <f t="shared" si="147"/>
        <v>3.3550884297028523E-2</v>
      </c>
      <c r="M1875" s="16">
        <f t="shared" si="148"/>
        <v>16793</v>
      </c>
      <c r="N1875" s="16">
        <f t="shared" si="149"/>
        <v>0</v>
      </c>
      <c r="O1875" s="7" t="str">
        <f t="shared" si="145"/>
        <v>Jun</v>
      </c>
      <c r="P1875" t="str">
        <f t="shared" si="146"/>
        <v>2024</v>
      </c>
    </row>
    <row r="1876" spans="1:16" x14ac:dyDescent="0.3">
      <c r="A1876" t="s">
        <v>1908</v>
      </c>
      <c r="B1876" s="6">
        <v>45034</v>
      </c>
      <c r="C1876" t="s">
        <v>2259</v>
      </c>
      <c r="D1876" t="s">
        <v>2266</v>
      </c>
      <c r="E1876" t="s">
        <v>19</v>
      </c>
      <c r="F1876" t="s">
        <v>20</v>
      </c>
      <c r="G1876">
        <v>12500</v>
      </c>
      <c r="H1876">
        <v>-1368.18</v>
      </c>
      <c r="I1876">
        <v>4</v>
      </c>
      <c r="J1876" t="s">
        <v>10</v>
      </c>
      <c r="K1876" s="8" t="s">
        <v>36</v>
      </c>
      <c r="L1876" s="11">
        <f t="shared" si="147"/>
        <v>-0.10945440000000001</v>
      </c>
      <c r="M1876" s="16">
        <f t="shared" si="148"/>
        <v>0</v>
      </c>
      <c r="N1876" s="16">
        <f t="shared" si="149"/>
        <v>1</v>
      </c>
      <c r="O1876" s="7" t="str">
        <f t="shared" si="145"/>
        <v>Apr</v>
      </c>
      <c r="P1876" t="str">
        <f t="shared" si="146"/>
        <v>2023</v>
      </c>
    </row>
    <row r="1877" spans="1:16" x14ac:dyDescent="0.3">
      <c r="A1877" t="s">
        <v>1909</v>
      </c>
      <c r="B1877" s="6">
        <v>45559</v>
      </c>
      <c r="C1877" t="s">
        <v>2258</v>
      </c>
      <c r="D1877" t="s">
        <v>2270</v>
      </c>
      <c r="E1877" t="s">
        <v>8</v>
      </c>
      <c r="F1877" t="s">
        <v>31</v>
      </c>
      <c r="G1877">
        <v>14589</v>
      </c>
      <c r="H1877">
        <v>-1063.94</v>
      </c>
      <c r="I1877">
        <v>4</v>
      </c>
      <c r="J1877" t="s">
        <v>16</v>
      </c>
      <c r="K1877" s="8" t="s">
        <v>27</v>
      </c>
      <c r="L1877" s="11">
        <f t="shared" si="147"/>
        <v>-7.2927548152717805E-2</v>
      </c>
      <c r="M1877" s="16">
        <f t="shared" si="148"/>
        <v>0</v>
      </c>
      <c r="N1877" s="16">
        <f t="shared" si="149"/>
        <v>1</v>
      </c>
      <c r="O1877" s="7" t="str">
        <f t="shared" si="145"/>
        <v>Sep</v>
      </c>
      <c r="P1877" t="str">
        <f t="shared" si="146"/>
        <v>2024</v>
      </c>
    </row>
    <row r="1878" spans="1:16" x14ac:dyDescent="0.3">
      <c r="A1878" t="s">
        <v>1910</v>
      </c>
      <c r="B1878" s="6">
        <v>45152</v>
      </c>
      <c r="C1878" t="s">
        <v>2259</v>
      </c>
      <c r="D1878" t="s">
        <v>2267</v>
      </c>
      <c r="E1878" t="s">
        <v>19</v>
      </c>
      <c r="F1878" t="s">
        <v>34</v>
      </c>
      <c r="G1878">
        <v>15530</v>
      </c>
      <c r="H1878">
        <v>-1763.1</v>
      </c>
      <c r="I1878">
        <v>1</v>
      </c>
      <c r="J1878" t="s">
        <v>35</v>
      </c>
      <c r="K1878" s="8" t="s">
        <v>36</v>
      </c>
      <c r="L1878" s="11">
        <f t="shared" si="147"/>
        <v>-0.11352865421764327</v>
      </c>
      <c r="M1878" s="16">
        <f t="shared" si="148"/>
        <v>0</v>
      </c>
      <c r="N1878" s="16">
        <f t="shared" si="149"/>
        <v>1</v>
      </c>
      <c r="O1878" s="7" t="str">
        <f t="shared" si="145"/>
        <v>Aug</v>
      </c>
      <c r="P1878" t="str">
        <f t="shared" si="146"/>
        <v>2023</v>
      </c>
    </row>
    <row r="1879" spans="1:16" x14ac:dyDescent="0.3">
      <c r="A1879" t="s">
        <v>1911</v>
      </c>
      <c r="B1879" s="6">
        <v>45286</v>
      </c>
      <c r="C1879" t="s">
        <v>2258</v>
      </c>
      <c r="D1879" t="s">
        <v>2270</v>
      </c>
      <c r="E1879" t="s">
        <v>14</v>
      </c>
      <c r="F1879" t="s">
        <v>38</v>
      </c>
      <c r="G1879">
        <v>35728</v>
      </c>
      <c r="H1879">
        <v>3275.35</v>
      </c>
      <c r="I1879">
        <v>5</v>
      </c>
      <c r="J1879" t="s">
        <v>10</v>
      </c>
      <c r="K1879" s="8" t="s">
        <v>11</v>
      </c>
      <c r="L1879" s="11">
        <f t="shared" si="147"/>
        <v>9.1674596954769372E-2</v>
      </c>
      <c r="M1879" s="16">
        <f t="shared" si="148"/>
        <v>35728</v>
      </c>
      <c r="N1879" s="16">
        <f t="shared" si="149"/>
        <v>0</v>
      </c>
      <c r="O1879" s="7" t="str">
        <f t="shared" si="145"/>
        <v>Dec</v>
      </c>
      <c r="P1879" t="str">
        <f t="shared" si="146"/>
        <v>2023</v>
      </c>
    </row>
    <row r="1880" spans="1:16" x14ac:dyDescent="0.3">
      <c r="A1880" t="s">
        <v>1912</v>
      </c>
      <c r="B1880" s="6">
        <v>45226</v>
      </c>
      <c r="C1880" t="s">
        <v>2258</v>
      </c>
      <c r="D1880" t="s">
        <v>2271</v>
      </c>
      <c r="E1880" t="s">
        <v>14</v>
      </c>
      <c r="F1880" t="s">
        <v>38</v>
      </c>
      <c r="G1880">
        <v>21006</v>
      </c>
      <c r="H1880">
        <v>-1038.24</v>
      </c>
      <c r="I1880">
        <v>6</v>
      </c>
      <c r="J1880" t="s">
        <v>35</v>
      </c>
      <c r="K1880" s="8" t="s">
        <v>17</v>
      </c>
      <c r="L1880" s="11">
        <f t="shared" si="147"/>
        <v>-4.9425878320479864E-2</v>
      </c>
      <c r="M1880" s="16">
        <f t="shared" si="148"/>
        <v>21006</v>
      </c>
      <c r="N1880" s="16">
        <f t="shared" si="149"/>
        <v>1</v>
      </c>
      <c r="O1880" s="7" t="str">
        <f t="shared" si="145"/>
        <v>Oct</v>
      </c>
      <c r="P1880" t="str">
        <f t="shared" si="146"/>
        <v>2023</v>
      </c>
    </row>
    <row r="1881" spans="1:16" x14ac:dyDescent="0.3">
      <c r="A1881" t="s">
        <v>1913</v>
      </c>
      <c r="B1881" s="6">
        <v>45393</v>
      </c>
      <c r="C1881" t="s">
        <v>2259</v>
      </c>
      <c r="D1881" t="s">
        <v>2267</v>
      </c>
      <c r="E1881" t="s">
        <v>19</v>
      </c>
      <c r="F1881" t="s">
        <v>20</v>
      </c>
      <c r="G1881">
        <v>7059</v>
      </c>
      <c r="H1881">
        <v>526.02</v>
      </c>
      <c r="I1881">
        <v>4</v>
      </c>
      <c r="J1881" t="s">
        <v>35</v>
      </c>
      <c r="K1881" s="8" t="s">
        <v>11</v>
      </c>
      <c r="L1881" s="11">
        <f t="shared" si="147"/>
        <v>7.4517637059073522E-2</v>
      </c>
      <c r="M1881" s="16">
        <f t="shared" si="148"/>
        <v>0</v>
      </c>
      <c r="N1881" s="16">
        <f t="shared" si="149"/>
        <v>0</v>
      </c>
      <c r="O1881" s="7" t="str">
        <f t="shared" si="145"/>
        <v>Apr</v>
      </c>
      <c r="P1881" t="str">
        <f t="shared" si="146"/>
        <v>2024</v>
      </c>
    </row>
    <row r="1882" spans="1:16" x14ac:dyDescent="0.3">
      <c r="A1882" t="s">
        <v>1914</v>
      </c>
      <c r="B1882" s="6">
        <v>45590</v>
      </c>
      <c r="C1882" t="s">
        <v>2257</v>
      </c>
      <c r="D1882" t="s">
        <v>2265</v>
      </c>
      <c r="E1882" t="s">
        <v>8</v>
      </c>
      <c r="F1882" t="s">
        <v>31</v>
      </c>
      <c r="G1882">
        <v>48141</v>
      </c>
      <c r="H1882">
        <v>16097.82</v>
      </c>
      <c r="I1882">
        <v>8</v>
      </c>
      <c r="J1882" t="s">
        <v>16</v>
      </c>
      <c r="K1882" s="8" t="s">
        <v>11</v>
      </c>
      <c r="L1882" s="11">
        <f t="shared" si="147"/>
        <v>0.33438898236430487</v>
      </c>
      <c r="M1882" s="16">
        <f t="shared" si="148"/>
        <v>0</v>
      </c>
      <c r="N1882" s="16">
        <f t="shared" si="149"/>
        <v>0</v>
      </c>
      <c r="O1882" s="7" t="str">
        <f t="shared" si="145"/>
        <v>Oct</v>
      </c>
      <c r="P1882" t="str">
        <f t="shared" si="146"/>
        <v>2024</v>
      </c>
    </row>
    <row r="1883" spans="1:16" x14ac:dyDescent="0.3">
      <c r="A1883" t="s">
        <v>1915</v>
      </c>
      <c r="B1883" s="6">
        <v>45634</v>
      </c>
      <c r="C1883" t="s">
        <v>2255</v>
      </c>
      <c r="D1883" t="s">
        <v>2262</v>
      </c>
      <c r="E1883" t="s">
        <v>19</v>
      </c>
      <c r="F1883" t="s">
        <v>34</v>
      </c>
      <c r="G1883">
        <v>13253</v>
      </c>
      <c r="H1883">
        <v>4474.3500000000004</v>
      </c>
      <c r="I1883">
        <v>6</v>
      </c>
      <c r="J1883" t="s">
        <v>10</v>
      </c>
      <c r="K1883" s="8" t="s">
        <v>11</v>
      </c>
      <c r="L1883" s="11">
        <f t="shared" si="147"/>
        <v>0.33761035237304765</v>
      </c>
      <c r="M1883" s="16">
        <f t="shared" si="148"/>
        <v>0</v>
      </c>
      <c r="N1883" s="16">
        <f t="shared" si="149"/>
        <v>0</v>
      </c>
      <c r="O1883" s="7" t="str">
        <f t="shared" si="145"/>
        <v>Dec</v>
      </c>
      <c r="P1883" t="str">
        <f t="shared" si="146"/>
        <v>2024</v>
      </c>
    </row>
    <row r="1884" spans="1:16" x14ac:dyDescent="0.3">
      <c r="A1884" t="s">
        <v>1916</v>
      </c>
      <c r="B1884" s="6">
        <v>45495</v>
      </c>
      <c r="C1884" t="s">
        <v>2257</v>
      </c>
      <c r="D1884" t="s">
        <v>2265</v>
      </c>
      <c r="E1884" t="s">
        <v>25</v>
      </c>
      <c r="F1884" t="s">
        <v>26</v>
      </c>
      <c r="G1884">
        <v>14468</v>
      </c>
      <c r="H1884">
        <v>-2668.39</v>
      </c>
      <c r="I1884">
        <v>4</v>
      </c>
      <c r="J1884" t="s">
        <v>10</v>
      </c>
      <c r="K1884" s="8" t="s">
        <v>36</v>
      </c>
      <c r="L1884" s="11">
        <f t="shared" si="147"/>
        <v>-0.18443392314072435</v>
      </c>
      <c r="M1884" s="16">
        <f t="shared" si="148"/>
        <v>0</v>
      </c>
      <c r="N1884" s="16">
        <f t="shared" si="149"/>
        <v>1</v>
      </c>
      <c r="O1884" s="7" t="str">
        <f t="shared" si="145"/>
        <v>Jul</v>
      </c>
      <c r="P1884" t="str">
        <f t="shared" si="146"/>
        <v>2024</v>
      </c>
    </row>
    <row r="1885" spans="1:16" x14ac:dyDescent="0.3">
      <c r="A1885" t="s">
        <v>1917</v>
      </c>
      <c r="B1885" s="6">
        <v>45178</v>
      </c>
      <c r="C1885" t="s">
        <v>2257</v>
      </c>
      <c r="D1885" t="s">
        <v>2264</v>
      </c>
      <c r="E1885" t="s">
        <v>25</v>
      </c>
      <c r="F1885" t="s">
        <v>26</v>
      </c>
      <c r="G1885">
        <v>844</v>
      </c>
      <c r="H1885">
        <v>-73.959999999999994</v>
      </c>
      <c r="I1885">
        <v>5</v>
      </c>
      <c r="J1885" t="s">
        <v>10</v>
      </c>
      <c r="K1885" s="8" t="s">
        <v>17</v>
      </c>
      <c r="L1885" s="11">
        <f t="shared" si="147"/>
        <v>-8.7630331753554488E-2</v>
      </c>
      <c r="M1885" s="16">
        <f t="shared" si="148"/>
        <v>0</v>
      </c>
      <c r="N1885" s="16">
        <f t="shared" si="149"/>
        <v>1</v>
      </c>
      <c r="O1885" s="7" t="str">
        <f t="shared" si="145"/>
        <v>Sep</v>
      </c>
      <c r="P1885" t="str">
        <f t="shared" si="146"/>
        <v>2023</v>
      </c>
    </row>
    <row r="1886" spans="1:16" x14ac:dyDescent="0.3">
      <c r="A1886" t="s">
        <v>1918</v>
      </c>
      <c r="B1886" s="6">
        <v>45454</v>
      </c>
      <c r="C1886" t="s">
        <v>2256</v>
      </c>
      <c r="D1886" t="s">
        <v>2268</v>
      </c>
      <c r="E1886" t="s">
        <v>25</v>
      </c>
      <c r="F1886" t="s">
        <v>26</v>
      </c>
      <c r="G1886">
        <v>14008</v>
      </c>
      <c r="H1886">
        <v>4627.8999999999996</v>
      </c>
      <c r="I1886">
        <v>7</v>
      </c>
      <c r="J1886" t="s">
        <v>16</v>
      </c>
      <c r="K1886" s="8" t="s">
        <v>27</v>
      </c>
      <c r="L1886" s="11">
        <f t="shared" si="147"/>
        <v>0.33037549971444885</v>
      </c>
      <c r="M1886" s="16">
        <f t="shared" si="148"/>
        <v>0</v>
      </c>
      <c r="N1886" s="16">
        <f t="shared" si="149"/>
        <v>0</v>
      </c>
      <c r="O1886" s="7" t="str">
        <f t="shared" si="145"/>
        <v>Jun</v>
      </c>
      <c r="P1886" t="str">
        <f t="shared" si="146"/>
        <v>2024</v>
      </c>
    </row>
    <row r="1887" spans="1:16" x14ac:dyDescent="0.3">
      <c r="A1887" t="s">
        <v>1919</v>
      </c>
      <c r="B1887" s="6">
        <v>45538</v>
      </c>
      <c r="C1887" t="s">
        <v>2258</v>
      </c>
      <c r="D1887" t="s">
        <v>2270</v>
      </c>
      <c r="E1887" t="s">
        <v>25</v>
      </c>
      <c r="F1887" t="s">
        <v>46</v>
      </c>
      <c r="G1887">
        <v>38096</v>
      </c>
      <c r="H1887">
        <v>-5790.57</v>
      </c>
      <c r="I1887">
        <v>8</v>
      </c>
      <c r="J1887" t="s">
        <v>10</v>
      </c>
      <c r="K1887" s="8" t="s">
        <v>17</v>
      </c>
      <c r="L1887" s="11">
        <f t="shared" si="147"/>
        <v>-0.15199942251154977</v>
      </c>
      <c r="M1887" s="16">
        <f t="shared" si="148"/>
        <v>0</v>
      </c>
      <c r="N1887" s="16">
        <f t="shared" si="149"/>
        <v>1</v>
      </c>
      <c r="O1887" s="7" t="str">
        <f t="shared" si="145"/>
        <v>Sep</v>
      </c>
      <c r="P1887" t="str">
        <f t="shared" si="146"/>
        <v>2024</v>
      </c>
    </row>
    <row r="1888" spans="1:16" x14ac:dyDescent="0.3">
      <c r="A1888" t="s">
        <v>1920</v>
      </c>
      <c r="B1888" s="6">
        <v>45573</v>
      </c>
      <c r="C1888" t="s">
        <v>2259</v>
      </c>
      <c r="D1888" t="s">
        <v>2267</v>
      </c>
      <c r="E1888" t="s">
        <v>14</v>
      </c>
      <c r="F1888" t="s">
        <v>51</v>
      </c>
      <c r="G1888">
        <v>32637</v>
      </c>
      <c r="H1888">
        <v>7064.24</v>
      </c>
      <c r="I1888">
        <v>8</v>
      </c>
      <c r="J1888" t="s">
        <v>10</v>
      </c>
      <c r="K1888" s="8" t="s">
        <v>17</v>
      </c>
      <c r="L1888" s="11">
        <f t="shared" si="147"/>
        <v>0.21644881576125255</v>
      </c>
      <c r="M1888" s="16">
        <f t="shared" si="148"/>
        <v>32637</v>
      </c>
      <c r="N1888" s="16">
        <f t="shared" si="149"/>
        <v>0</v>
      </c>
      <c r="O1888" s="7" t="str">
        <f t="shared" si="145"/>
        <v>Oct</v>
      </c>
      <c r="P1888" t="str">
        <f t="shared" si="146"/>
        <v>2024</v>
      </c>
    </row>
    <row r="1889" spans="1:16" x14ac:dyDescent="0.3">
      <c r="A1889" t="s">
        <v>1921</v>
      </c>
      <c r="B1889" s="6">
        <v>45222</v>
      </c>
      <c r="C1889" t="s">
        <v>2257</v>
      </c>
      <c r="D1889" t="s">
        <v>2265</v>
      </c>
      <c r="E1889" t="s">
        <v>19</v>
      </c>
      <c r="F1889" t="s">
        <v>34</v>
      </c>
      <c r="G1889">
        <v>37467</v>
      </c>
      <c r="H1889">
        <v>-5515.69</v>
      </c>
      <c r="I1889">
        <v>4</v>
      </c>
      <c r="J1889" t="s">
        <v>10</v>
      </c>
      <c r="K1889" s="8" t="s">
        <v>11</v>
      </c>
      <c r="L1889" s="11">
        <f t="shared" si="147"/>
        <v>-0.14721461552833159</v>
      </c>
      <c r="M1889" s="16">
        <f t="shared" si="148"/>
        <v>0</v>
      </c>
      <c r="N1889" s="16">
        <f t="shared" si="149"/>
        <v>1</v>
      </c>
      <c r="O1889" s="7" t="str">
        <f t="shared" si="145"/>
        <v>Oct</v>
      </c>
      <c r="P1889" t="str">
        <f t="shared" si="146"/>
        <v>2023</v>
      </c>
    </row>
    <row r="1890" spans="1:16" x14ac:dyDescent="0.3">
      <c r="A1890" t="s">
        <v>1922</v>
      </c>
      <c r="B1890" s="6">
        <v>45045</v>
      </c>
      <c r="C1890" t="s">
        <v>2256</v>
      </c>
      <c r="D1890" t="s">
        <v>2269</v>
      </c>
      <c r="E1890" t="s">
        <v>8</v>
      </c>
      <c r="F1890" t="s">
        <v>31</v>
      </c>
      <c r="G1890">
        <v>19807</v>
      </c>
      <c r="H1890">
        <v>118.2</v>
      </c>
      <c r="I1890">
        <v>6</v>
      </c>
      <c r="J1890" t="s">
        <v>10</v>
      </c>
      <c r="K1890" s="8" t="s">
        <v>36</v>
      </c>
      <c r="L1890" s="11">
        <f t="shared" si="147"/>
        <v>5.9675872166405821E-3</v>
      </c>
      <c r="M1890" s="16">
        <f t="shared" si="148"/>
        <v>0</v>
      </c>
      <c r="N1890" s="16">
        <f t="shared" si="149"/>
        <v>0</v>
      </c>
      <c r="O1890" s="7" t="str">
        <f t="shared" si="145"/>
        <v>Apr</v>
      </c>
      <c r="P1890" t="str">
        <f t="shared" si="146"/>
        <v>2023</v>
      </c>
    </row>
    <row r="1891" spans="1:16" x14ac:dyDescent="0.3">
      <c r="A1891" t="s">
        <v>1923</v>
      </c>
      <c r="B1891" s="6">
        <v>45271</v>
      </c>
      <c r="C1891" t="s">
        <v>2257</v>
      </c>
      <c r="D1891" t="s">
        <v>2265</v>
      </c>
      <c r="E1891" t="s">
        <v>19</v>
      </c>
      <c r="F1891" t="s">
        <v>20</v>
      </c>
      <c r="G1891">
        <v>11293</v>
      </c>
      <c r="H1891">
        <v>-1357.69</v>
      </c>
      <c r="I1891">
        <v>3</v>
      </c>
      <c r="J1891" t="s">
        <v>10</v>
      </c>
      <c r="K1891" s="8" t="s">
        <v>27</v>
      </c>
      <c r="L1891" s="11">
        <f t="shared" si="147"/>
        <v>-0.12022403258655805</v>
      </c>
      <c r="M1891" s="16">
        <f t="shared" si="148"/>
        <v>0</v>
      </c>
      <c r="N1891" s="16">
        <f t="shared" si="149"/>
        <v>1</v>
      </c>
      <c r="O1891" s="7" t="str">
        <f t="shared" si="145"/>
        <v>Dec</v>
      </c>
      <c r="P1891" t="str">
        <f t="shared" si="146"/>
        <v>2023</v>
      </c>
    </row>
    <row r="1892" spans="1:16" x14ac:dyDescent="0.3">
      <c r="A1892" t="s">
        <v>1924</v>
      </c>
      <c r="B1892" s="6">
        <v>45303</v>
      </c>
      <c r="C1892" t="s">
        <v>2256</v>
      </c>
      <c r="D1892" t="s">
        <v>2269</v>
      </c>
      <c r="E1892" t="s">
        <v>8</v>
      </c>
      <c r="F1892" t="s">
        <v>31</v>
      </c>
      <c r="G1892">
        <v>22679</v>
      </c>
      <c r="H1892">
        <v>2617.8200000000002</v>
      </c>
      <c r="I1892">
        <v>2</v>
      </c>
      <c r="J1892" t="s">
        <v>10</v>
      </c>
      <c r="K1892" s="8" t="s">
        <v>36</v>
      </c>
      <c r="L1892" s="11">
        <f t="shared" si="147"/>
        <v>0.11542925173067596</v>
      </c>
      <c r="M1892" s="16">
        <f t="shared" si="148"/>
        <v>0</v>
      </c>
      <c r="N1892" s="16">
        <f t="shared" si="149"/>
        <v>0</v>
      </c>
      <c r="O1892" s="7" t="str">
        <f t="shared" si="145"/>
        <v>Jan</v>
      </c>
      <c r="P1892" t="str">
        <f t="shared" si="146"/>
        <v>2024</v>
      </c>
    </row>
    <row r="1893" spans="1:16" x14ac:dyDescent="0.3">
      <c r="A1893" t="s">
        <v>1925</v>
      </c>
      <c r="B1893" s="6">
        <v>44999</v>
      </c>
      <c r="C1893" t="s">
        <v>2257</v>
      </c>
      <c r="D1893" t="s">
        <v>2264</v>
      </c>
      <c r="E1893" t="s">
        <v>25</v>
      </c>
      <c r="F1893" t="s">
        <v>26</v>
      </c>
      <c r="G1893">
        <v>30980</v>
      </c>
      <c r="H1893">
        <v>8863.69</v>
      </c>
      <c r="I1893">
        <v>9</v>
      </c>
      <c r="J1893" t="s">
        <v>35</v>
      </c>
      <c r="K1893" s="8" t="s">
        <v>11</v>
      </c>
      <c r="L1893" s="11">
        <f t="shared" si="147"/>
        <v>0.28611007101355718</v>
      </c>
      <c r="M1893" s="16">
        <f t="shared" si="148"/>
        <v>0</v>
      </c>
      <c r="N1893" s="16">
        <f t="shared" si="149"/>
        <v>0</v>
      </c>
      <c r="O1893" s="7" t="str">
        <f t="shared" si="145"/>
        <v>Mar</v>
      </c>
      <c r="P1893" t="str">
        <f t="shared" si="146"/>
        <v>2023</v>
      </c>
    </row>
    <row r="1894" spans="1:16" x14ac:dyDescent="0.3">
      <c r="A1894" t="s">
        <v>1926</v>
      </c>
      <c r="B1894" s="6">
        <v>44983</v>
      </c>
      <c r="C1894" t="s">
        <v>2257</v>
      </c>
      <c r="D1894" t="s">
        <v>2264</v>
      </c>
      <c r="E1894" t="s">
        <v>8</v>
      </c>
      <c r="F1894" t="s">
        <v>31</v>
      </c>
      <c r="G1894">
        <v>2669</v>
      </c>
      <c r="H1894">
        <v>-110.98</v>
      </c>
      <c r="I1894">
        <v>7</v>
      </c>
      <c r="J1894" t="s">
        <v>35</v>
      </c>
      <c r="K1894" s="8" t="s">
        <v>17</v>
      </c>
      <c r="L1894" s="11">
        <f t="shared" si="147"/>
        <v>-4.158111652304234E-2</v>
      </c>
      <c r="M1894" s="16">
        <f t="shared" si="148"/>
        <v>0</v>
      </c>
      <c r="N1894" s="16">
        <f t="shared" si="149"/>
        <v>1</v>
      </c>
      <c r="O1894" s="7" t="str">
        <f t="shared" si="145"/>
        <v>Feb</v>
      </c>
      <c r="P1894" t="str">
        <f t="shared" si="146"/>
        <v>2023</v>
      </c>
    </row>
    <row r="1895" spans="1:16" x14ac:dyDescent="0.3">
      <c r="A1895" t="s">
        <v>1927</v>
      </c>
      <c r="B1895" s="6">
        <v>44936</v>
      </c>
      <c r="C1895" t="s">
        <v>2255</v>
      </c>
      <c r="D1895" t="s">
        <v>2262</v>
      </c>
      <c r="E1895" t="s">
        <v>8</v>
      </c>
      <c r="F1895" t="s">
        <v>29</v>
      </c>
      <c r="G1895">
        <v>46135</v>
      </c>
      <c r="H1895">
        <v>13847.64</v>
      </c>
      <c r="I1895">
        <v>9</v>
      </c>
      <c r="J1895" t="s">
        <v>16</v>
      </c>
      <c r="K1895" s="8" t="s">
        <v>11</v>
      </c>
      <c r="L1895" s="11">
        <f t="shared" si="147"/>
        <v>0.30015476319497125</v>
      </c>
      <c r="M1895" s="16">
        <f t="shared" si="148"/>
        <v>0</v>
      </c>
      <c r="N1895" s="16">
        <f t="shared" si="149"/>
        <v>0</v>
      </c>
      <c r="O1895" s="7" t="str">
        <f t="shared" si="145"/>
        <v>Jan</v>
      </c>
      <c r="P1895" t="str">
        <f t="shared" si="146"/>
        <v>2023</v>
      </c>
    </row>
    <row r="1896" spans="1:16" x14ac:dyDescent="0.3">
      <c r="A1896" t="s">
        <v>1928</v>
      </c>
      <c r="B1896" s="6">
        <v>44982</v>
      </c>
      <c r="C1896" t="s">
        <v>2255</v>
      </c>
      <c r="D1896" t="s">
        <v>2263</v>
      </c>
      <c r="E1896" t="s">
        <v>25</v>
      </c>
      <c r="F1896" t="s">
        <v>26</v>
      </c>
      <c r="G1896">
        <v>43212</v>
      </c>
      <c r="H1896">
        <v>11069.66</v>
      </c>
      <c r="I1896">
        <v>9</v>
      </c>
      <c r="J1896" t="s">
        <v>10</v>
      </c>
      <c r="K1896" s="8" t="s">
        <v>36</v>
      </c>
      <c r="L1896" s="11">
        <f t="shared" si="147"/>
        <v>0.25617097102656672</v>
      </c>
      <c r="M1896" s="16">
        <f t="shared" si="148"/>
        <v>0</v>
      </c>
      <c r="N1896" s="16">
        <f t="shared" si="149"/>
        <v>0</v>
      </c>
      <c r="O1896" s="7" t="str">
        <f t="shared" si="145"/>
        <v>Feb</v>
      </c>
      <c r="P1896" t="str">
        <f t="shared" si="146"/>
        <v>2023</v>
      </c>
    </row>
    <row r="1897" spans="1:16" x14ac:dyDescent="0.3">
      <c r="A1897" t="s">
        <v>1929</v>
      </c>
      <c r="B1897" s="6">
        <v>45544</v>
      </c>
      <c r="C1897" t="s">
        <v>2259</v>
      </c>
      <c r="D1897" t="s">
        <v>2267</v>
      </c>
      <c r="E1897" t="s">
        <v>14</v>
      </c>
      <c r="F1897" t="s">
        <v>38</v>
      </c>
      <c r="G1897">
        <v>40047</v>
      </c>
      <c r="H1897">
        <v>7565.21</v>
      </c>
      <c r="I1897">
        <v>7</v>
      </c>
      <c r="J1897" t="s">
        <v>35</v>
      </c>
      <c r="K1897" s="8" t="s">
        <v>11</v>
      </c>
      <c r="L1897" s="11">
        <f t="shared" si="147"/>
        <v>0.1889082827677479</v>
      </c>
      <c r="M1897" s="16">
        <f t="shared" si="148"/>
        <v>40047</v>
      </c>
      <c r="N1897" s="16">
        <f t="shared" si="149"/>
        <v>0</v>
      </c>
      <c r="O1897" s="7" t="str">
        <f t="shared" si="145"/>
        <v>Sep</v>
      </c>
      <c r="P1897" t="str">
        <f t="shared" si="146"/>
        <v>2024</v>
      </c>
    </row>
    <row r="1898" spans="1:16" x14ac:dyDescent="0.3">
      <c r="A1898" t="s">
        <v>1930</v>
      </c>
      <c r="B1898" s="6">
        <v>45619</v>
      </c>
      <c r="C1898" t="s">
        <v>2259</v>
      </c>
      <c r="D1898" t="s">
        <v>2266</v>
      </c>
      <c r="E1898" t="s">
        <v>8</v>
      </c>
      <c r="F1898" t="s">
        <v>31</v>
      </c>
      <c r="G1898">
        <v>20595</v>
      </c>
      <c r="H1898">
        <v>-1310.02</v>
      </c>
      <c r="I1898">
        <v>6</v>
      </c>
      <c r="J1898" t="s">
        <v>35</v>
      </c>
      <c r="K1898" s="8" t="s">
        <v>36</v>
      </c>
      <c r="L1898" s="11">
        <f t="shared" si="147"/>
        <v>-6.3608642874484103E-2</v>
      </c>
      <c r="M1898" s="16">
        <f t="shared" si="148"/>
        <v>0</v>
      </c>
      <c r="N1898" s="16">
        <f t="shared" si="149"/>
        <v>1</v>
      </c>
      <c r="O1898" s="7" t="str">
        <f t="shared" si="145"/>
        <v>Nov</v>
      </c>
      <c r="P1898" t="str">
        <f t="shared" si="146"/>
        <v>2024</v>
      </c>
    </row>
    <row r="1899" spans="1:16" x14ac:dyDescent="0.3">
      <c r="A1899" t="s">
        <v>1931</v>
      </c>
      <c r="B1899" s="6">
        <v>45640</v>
      </c>
      <c r="C1899" t="s">
        <v>2258</v>
      </c>
      <c r="D1899" t="s">
        <v>2270</v>
      </c>
      <c r="E1899" t="s">
        <v>25</v>
      </c>
      <c r="F1899" t="s">
        <v>46</v>
      </c>
      <c r="G1899">
        <v>11709</v>
      </c>
      <c r="H1899">
        <v>609.34</v>
      </c>
      <c r="I1899">
        <v>8</v>
      </c>
      <c r="J1899" t="s">
        <v>10</v>
      </c>
      <c r="K1899" s="8" t="s">
        <v>36</v>
      </c>
      <c r="L1899" s="11">
        <f t="shared" si="147"/>
        <v>5.2040310871978822E-2</v>
      </c>
      <c r="M1899" s="16">
        <f t="shared" si="148"/>
        <v>0</v>
      </c>
      <c r="N1899" s="16">
        <f t="shared" si="149"/>
        <v>0</v>
      </c>
      <c r="O1899" s="7" t="str">
        <f t="shared" si="145"/>
        <v>Dec</v>
      </c>
      <c r="P1899" t="str">
        <f t="shared" si="146"/>
        <v>2024</v>
      </c>
    </row>
    <row r="1900" spans="1:16" x14ac:dyDescent="0.3">
      <c r="A1900" t="s">
        <v>1932</v>
      </c>
      <c r="B1900" s="6">
        <v>45109</v>
      </c>
      <c r="C1900" t="s">
        <v>2259</v>
      </c>
      <c r="D1900" t="s">
        <v>2266</v>
      </c>
      <c r="E1900" t="s">
        <v>8</v>
      </c>
      <c r="F1900" t="s">
        <v>29</v>
      </c>
      <c r="G1900">
        <v>48446</v>
      </c>
      <c r="H1900">
        <v>-2121.38</v>
      </c>
      <c r="I1900">
        <v>9</v>
      </c>
      <c r="J1900" t="s">
        <v>35</v>
      </c>
      <c r="K1900" s="8" t="s">
        <v>11</v>
      </c>
      <c r="L1900" s="11">
        <f t="shared" si="147"/>
        <v>-4.3788548074144409E-2</v>
      </c>
      <c r="M1900" s="16">
        <f t="shared" si="148"/>
        <v>0</v>
      </c>
      <c r="N1900" s="16">
        <f t="shared" si="149"/>
        <v>1</v>
      </c>
      <c r="O1900" s="7" t="str">
        <f t="shared" si="145"/>
        <v>Jul</v>
      </c>
      <c r="P1900" t="str">
        <f t="shared" si="146"/>
        <v>2023</v>
      </c>
    </row>
    <row r="1901" spans="1:16" x14ac:dyDescent="0.3">
      <c r="A1901" t="s">
        <v>1933</v>
      </c>
      <c r="B1901" s="6">
        <v>45624</v>
      </c>
      <c r="C1901" t="s">
        <v>2256</v>
      </c>
      <c r="D1901" t="s">
        <v>2268</v>
      </c>
      <c r="E1901" t="s">
        <v>8</v>
      </c>
      <c r="F1901" t="s">
        <v>31</v>
      </c>
      <c r="G1901">
        <v>31350</v>
      </c>
      <c r="H1901">
        <v>3013.5</v>
      </c>
      <c r="I1901">
        <v>3</v>
      </c>
      <c r="J1901" t="s">
        <v>35</v>
      </c>
      <c r="K1901" s="8" t="s">
        <v>36</v>
      </c>
      <c r="L1901" s="11">
        <f t="shared" si="147"/>
        <v>9.6124401913875598E-2</v>
      </c>
      <c r="M1901" s="16">
        <f t="shared" si="148"/>
        <v>0</v>
      </c>
      <c r="N1901" s="16">
        <f t="shared" si="149"/>
        <v>0</v>
      </c>
      <c r="O1901" s="7" t="str">
        <f t="shared" si="145"/>
        <v>Nov</v>
      </c>
      <c r="P1901" t="str">
        <f t="shared" si="146"/>
        <v>2024</v>
      </c>
    </row>
    <row r="1902" spans="1:16" x14ac:dyDescent="0.3">
      <c r="A1902" t="s">
        <v>1934</v>
      </c>
      <c r="B1902" s="6">
        <v>45064</v>
      </c>
      <c r="C1902" t="s">
        <v>2258</v>
      </c>
      <c r="D1902" t="s">
        <v>2271</v>
      </c>
      <c r="E1902" t="s">
        <v>8</v>
      </c>
      <c r="F1902" t="s">
        <v>31</v>
      </c>
      <c r="G1902">
        <v>13102</v>
      </c>
      <c r="H1902">
        <v>3320.7</v>
      </c>
      <c r="I1902">
        <v>4</v>
      </c>
      <c r="J1902" t="s">
        <v>35</v>
      </c>
      <c r="K1902" s="8" t="s">
        <v>36</v>
      </c>
      <c r="L1902" s="11">
        <f t="shared" si="147"/>
        <v>0.25344985498397188</v>
      </c>
      <c r="M1902" s="16">
        <f t="shared" si="148"/>
        <v>0</v>
      </c>
      <c r="N1902" s="16">
        <f t="shared" si="149"/>
        <v>0</v>
      </c>
      <c r="O1902" s="7" t="str">
        <f t="shared" si="145"/>
        <v>May</v>
      </c>
      <c r="P1902" t="str">
        <f t="shared" si="146"/>
        <v>2023</v>
      </c>
    </row>
    <row r="1903" spans="1:16" x14ac:dyDescent="0.3">
      <c r="A1903" t="s">
        <v>1935</v>
      </c>
      <c r="B1903" s="6">
        <v>45575</v>
      </c>
      <c r="C1903" t="s">
        <v>2259</v>
      </c>
      <c r="D1903" t="s">
        <v>2266</v>
      </c>
      <c r="E1903" t="s">
        <v>25</v>
      </c>
      <c r="F1903" t="s">
        <v>46</v>
      </c>
      <c r="G1903">
        <v>17598</v>
      </c>
      <c r="H1903">
        <v>3243.81</v>
      </c>
      <c r="I1903">
        <v>9</v>
      </c>
      <c r="J1903" t="s">
        <v>10</v>
      </c>
      <c r="K1903" s="8" t="s">
        <v>11</v>
      </c>
      <c r="L1903" s="11">
        <f t="shared" si="147"/>
        <v>0.18432833276508695</v>
      </c>
      <c r="M1903" s="16">
        <f t="shared" si="148"/>
        <v>0</v>
      </c>
      <c r="N1903" s="16">
        <f t="shared" si="149"/>
        <v>0</v>
      </c>
      <c r="O1903" s="7" t="str">
        <f t="shared" si="145"/>
        <v>Oct</v>
      </c>
      <c r="P1903" t="str">
        <f t="shared" si="146"/>
        <v>2024</v>
      </c>
    </row>
    <row r="1904" spans="1:16" x14ac:dyDescent="0.3">
      <c r="A1904" t="s">
        <v>1936</v>
      </c>
      <c r="B1904" s="6">
        <v>45004</v>
      </c>
      <c r="C1904" t="s">
        <v>2258</v>
      </c>
      <c r="D1904" t="s">
        <v>2270</v>
      </c>
      <c r="E1904" t="s">
        <v>8</v>
      </c>
      <c r="F1904" t="s">
        <v>9</v>
      </c>
      <c r="G1904">
        <v>7839</v>
      </c>
      <c r="H1904">
        <v>2599.08</v>
      </c>
      <c r="I1904">
        <v>7</v>
      </c>
      <c r="J1904" t="s">
        <v>16</v>
      </c>
      <c r="K1904" s="8" t="s">
        <v>27</v>
      </c>
      <c r="L1904" s="11">
        <f t="shared" si="147"/>
        <v>0.33155759663222351</v>
      </c>
      <c r="M1904" s="16">
        <f t="shared" si="148"/>
        <v>0</v>
      </c>
      <c r="N1904" s="16">
        <f t="shared" si="149"/>
        <v>0</v>
      </c>
      <c r="O1904" s="7" t="str">
        <f t="shared" si="145"/>
        <v>Mar</v>
      </c>
      <c r="P1904" t="str">
        <f t="shared" si="146"/>
        <v>2023</v>
      </c>
    </row>
    <row r="1905" spans="1:16" x14ac:dyDescent="0.3">
      <c r="A1905" t="s">
        <v>1937</v>
      </c>
      <c r="B1905" s="6">
        <v>45348</v>
      </c>
      <c r="C1905" t="s">
        <v>2257</v>
      </c>
      <c r="D1905" t="s">
        <v>2265</v>
      </c>
      <c r="E1905" t="s">
        <v>19</v>
      </c>
      <c r="F1905" t="s">
        <v>22</v>
      </c>
      <c r="G1905">
        <v>19595</v>
      </c>
      <c r="H1905">
        <v>-471.98</v>
      </c>
      <c r="I1905">
        <v>8</v>
      </c>
      <c r="J1905" t="s">
        <v>10</v>
      </c>
      <c r="K1905" s="8" t="s">
        <v>17</v>
      </c>
      <c r="L1905" s="11">
        <f t="shared" si="147"/>
        <v>-2.4086756825720847E-2</v>
      </c>
      <c r="M1905" s="16">
        <f t="shared" si="148"/>
        <v>0</v>
      </c>
      <c r="N1905" s="16">
        <f t="shared" si="149"/>
        <v>1</v>
      </c>
      <c r="O1905" s="7" t="str">
        <f t="shared" si="145"/>
        <v>Feb</v>
      </c>
      <c r="P1905" t="str">
        <f t="shared" si="146"/>
        <v>2024</v>
      </c>
    </row>
    <row r="1906" spans="1:16" x14ac:dyDescent="0.3">
      <c r="A1906" t="s">
        <v>1938</v>
      </c>
      <c r="B1906" s="6">
        <v>45267</v>
      </c>
      <c r="C1906" t="s">
        <v>2257</v>
      </c>
      <c r="D1906" t="s">
        <v>2264</v>
      </c>
      <c r="E1906" t="s">
        <v>14</v>
      </c>
      <c r="F1906" t="s">
        <v>51</v>
      </c>
      <c r="G1906">
        <v>6214</v>
      </c>
      <c r="H1906">
        <v>1838.64</v>
      </c>
      <c r="I1906">
        <v>3</v>
      </c>
      <c r="J1906" t="s">
        <v>16</v>
      </c>
      <c r="K1906" s="8" t="s">
        <v>17</v>
      </c>
      <c r="L1906" s="11">
        <f t="shared" si="147"/>
        <v>0.29588670743482459</v>
      </c>
      <c r="M1906" s="16">
        <f t="shared" si="148"/>
        <v>6214</v>
      </c>
      <c r="N1906" s="16">
        <f t="shared" si="149"/>
        <v>0</v>
      </c>
      <c r="O1906" s="7" t="str">
        <f t="shared" si="145"/>
        <v>Dec</v>
      </c>
      <c r="P1906" t="str">
        <f t="shared" si="146"/>
        <v>2023</v>
      </c>
    </row>
    <row r="1907" spans="1:16" x14ac:dyDescent="0.3">
      <c r="A1907" t="s">
        <v>1939</v>
      </c>
      <c r="B1907" s="6">
        <v>45452</v>
      </c>
      <c r="C1907" t="s">
        <v>2259</v>
      </c>
      <c r="D1907" t="s">
        <v>2267</v>
      </c>
      <c r="E1907" t="s">
        <v>25</v>
      </c>
      <c r="F1907" t="s">
        <v>53</v>
      </c>
      <c r="G1907">
        <v>47609</v>
      </c>
      <c r="H1907">
        <v>3271.02</v>
      </c>
      <c r="I1907">
        <v>2</v>
      </c>
      <c r="J1907" t="s">
        <v>16</v>
      </c>
      <c r="K1907" s="8" t="s">
        <v>36</v>
      </c>
      <c r="L1907" s="11">
        <f t="shared" si="147"/>
        <v>6.8705916948476123E-2</v>
      </c>
      <c r="M1907" s="16">
        <f t="shared" si="148"/>
        <v>0</v>
      </c>
      <c r="N1907" s="16">
        <f t="shared" si="149"/>
        <v>0</v>
      </c>
      <c r="O1907" s="7" t="str">
        <f t="shared" si="145"/>
        <v>Jun</v>
      </c>
      <c r="P1907" t="str">
        <f t="shared" si="146"/>
        <v>2024</v>
      </c>
    </row>
    <row r="1908" spans="1:16" x14ac:dyDescent="0.3">
      <c r="A1908" t="s">
        <v>1940</v>
      </c>
      <c r="B1908" s="6">
        <v>45374</v>
      </c>
      <c r="C1908" t="s">
        <v>2255</v>
      </c>
      <c r="D1908" t="s">
        <v>2263</v>
      </c>
      <c r="E1908" t="s">
        <v>19</v>
      </c>
      <c r="F1908" t="s">
        <v>22</v>
      </c>
      <c r="G1908">
        <v>36639</v>
      </c>
      <c r="H1908">
        <v>1088.3699999999999</v>
      </c>
      <c r="I1908">
        <v>8</v>
      </c>
      <c r="J1908" t="s">
        <v>16</v>
      </c>
      <c r="K1908" s="8" t="s">
        <v>36</v>
      </c>
      <c r="L1908" s="11">
        <f t="shared" si="147"/>
        <v>2.9705232129697862E-2</v>
      </c>
      <c r="M1908" s="16">
        <f t="shared" si="148"/>
        <v>0</v>
      </c>
      <c r="N1908" s="16">
        <f t="shared" si="149"/>
        <v>0</v>
      </c>
      <c r="O1908" s="7" t="str">
        <f t="shared" si="145"/>
        <v>Mar</v>
      </c>
      <c r="P1908" t="str">
        <f t="shared" si="146"/>
        <v>2024</v>
      </c>
    </row>
    <row r="1909" spans="1:16" x14ac:dyDescent="0.3">
      <c r="A1909" t="s">
        <v>1941</v>
      </c>
      <c r="B1909" s="6">
        <v>45365</v>
      </c>
      <c r="C1909" t="s">
        <v>2257</v>
      </c>
      <c r="D1909" t="s">
        <v>2265</v>
      </c>
      <c r="E1909" t="s">
        <v>25</v>
      </c>
      <c r="F1909" t="s">
        <v>26</v>
      </c>
      <c r="G1909">
        <v>15090</v>
      </c>
      <c r="H1909">
        <v>5143.17</v>
      </c>
      <c r="I1909">
        <v>8</v>
      </c>
      <c r="J1909" t="s">
        <v>10</v>
      </c>
      <c r="K1909" s="8" t="s">
        <v>11</v>
      </c>
      <c r="L1909" s="11">
        <f t="shared" si="147"/>
        <v>0.34083300198807159</v>
      </c>
      <c r="M1909" s="16">
        <f t="shared" si="148"/>
        <v>0</v>
      </c>
      <c r="N1909" s="16">
        <f t="shared" si="149"/>
        <v>0</v>
      </c>
      <c r="O1909" s="7" t="str">
        <f t="shared" si="145"/>
        <v>Mar</v>
      </c>
      <c r="P1909" t="str">
        <f t="shared" si="146"/>
        <v>2024</v>
      </c>
    </row>
    <row r="1910" spans="1:16" x14ac:dyDescent="0.3">
      <c r="A1910" t="s">
        <v>1942</v>
      </c>
      <c r="B1910" s="6">
        <v>44937</v>
      </c>
      <c r="C1910" t="s">
        <v>2255</v>
      </c>
      <c r="D1910" t="s">
        <v>2263</v>
      </c>
      <c r="E1910" t="s">
        <v>25</v>
      </c>
      <c r="F1910" t="s">
        <v>26</v>
      </c>
      <c r="G1910">
        <v>28341</v>
      </c>
      <c r="H1910">
        <v>3709.52</v>
      </c>
      <c r="I1910">
        <v>7</v>
      </c>
      <c r="J1910" t="s">
        <v>16</v>
      </c>
      <c r="K1910" s="8" t="s">
        <v>17</v>
      </c>
      <c r="L1910" s="11">
        <f t="shared" si="147"/>
        <v>0.13088881831974877</v>
      </c>
      <c r="M1910" s="16">
        <f t="shared" si="148"/>
        <v>0</v>
      </c>
      <c r="N1910" s="16">
        <f t="shared" si="149"/>
        <v>0</v>
      </c>
      <c r="O1910" s="7" t="str">
        <f t="shared" si="145"/>
        <v>Jan</v>
      </c>
      <c r="P1910" t="str">
        <f t="shared" si="146"/>
        <v>2023</v>
      </c>
    </row>
    <row r="1911" spans="1:16" x14ac:dyDescent="0.3">
      <c r="A1911" t="s">
        <v>1943</v>
      </c>
      <c r="B1911" s="6">
        <v>45118</v>
      </c>
      <c r="C1911" t="s">
        <v>2257</v>
      </c>
      <c r="D1911" t="s">
        <v>2265</v>
      </c>
      <c r="E1911" t="s">
        <v>25</v>
      </c>
      <c r="F1911" t="s">
        <v>26</v>
      </c>
      <c r="G1911">
        <v>49728</v>
      </c>
      <c r="H1911">
        <v>-7017.53</v>
      </c>
      <c r="I1911">
        <v>3</v>
      </c>
      <c r="J1911" t="s">
        <v>16</v>
      </c>
      <c r="K1911" s="8" t="s">
        <v>11</v>
      </c>
      <c r="L1911" s="11">
        <f t="shared" si="147"/>
        <v>-0.14111828346203345</v>
      </c>
      <c r="M1911" s="16">
        <f t="shared" si="148"/>
        <v>0</v>
      </c>
      <c r="N1911" s="16">
        <f t="shared" si="149"/>
        <v>1</v>
      </c>
      <c r="O1911" s="7" t="str">
        <f t="shared" si="145"/>
        <v>Jul</v>
      </c>
      <c r="P1911" t="str">
        <f t="shared" si="146"/>
        <v>2023</v>
      </c>
    </row>
    <row r="1912" spans="1:16" x14ac:dyDescent="0.3">
      <c r="A1912" t="s">
        <v>1944</v>
      </c>
      <c r="B1912" s="6">
        <v>45072</v>
      </c>
      <c r="C1912" t="s">
        <v>2256</v>
      </c>
      <c r="D1912" t="s">
        <v>2269</v>
      </c>
      <c r="E1912" t="s">
        <v>14</v>
      </c>
      <c r="F1912" t="s">
        <v>15</v>
      </c>
      <c r="G1912">
        <v>33714</v>
      </c>
      <c r="H1912">
        <v>9008.49</v>
      </c>
      <c r="I1912">
        <v>8</v>
      </c>
      <c r="J1912" t="s">
        <v>35</v>
      </c>
      <c r="K1912" s="8" t="s">
        <v>36</v>
      </c>
      <c r="L1912" s="11">
        <f t="shared" si="147"/>
        <v>0.26720323901050008</v>
      </c>
      <c r="M1912" s="16">
        <f t="shared" si="148"/>
        <v>33714</v>
      </c>
      <c r="N1912" s="16">
        <f t="shared" si="149"/>
        <v>0</v>
      </c>
      <c r="O1912" s="7" t="str">
        <f t="shared" si="145"/>
        <v>May</v>
      </c>
      <c r="P1912" t="str">
        <f t="shared" si="146"/>
        <v>2023</v>
      </c>
    </row>
    <row r="1913" spans="1:16" x14ac:dyDescent="0.3">
      <c r="A1913" t="s">
        <v>1945</v>
      </c>
      <c r="B1913" s="6">
        <v>45515</v>
      </c>
      <c r="C1913" t="s">
        <v>2258</v>
      </c>
      <c r="D1913" t="s">
        <v>2270</v>
      </c>
      <c r="E1913" t="s">
        <v>25</v>
      </c>
      <c r="F1913" t="s">
        <v>53</v>
      </c>
      <c r="G1913">
        <v>2701</v>
      </c>
      <c r="H1913">
        <v>-83.54</v>
      </c>
      <c r="I1913">
        <v>2</v>
      </c>
      <c r="J1913" t="s">
        <v>16</v>
      </c>
      <c r="K1913" s="8" t="s">
        <v>36</v>
      </c>
      <c r="L1913" s="11">
        <f t="shared" si="147"/>
        <v>-3.0929285449833397E-2</v>
      </c>
      <c r="M1913" s="16">
        <f t="shared" si="148"/>
        <v>0</v>
      </c>
      <c r="N1913" s="16">
        <f t="shared" si="149"/>
        <v>1</v>
      </c>
      <c r="O1913" s="7" t="str">
        <f t="shared" si="145"/>
        <v>Aug</v>
      </c>
      <c r="P1913" t="str">
        <f t="shared" si="146"/>
        <v>2024</v>
      </c>
    </row>
    <row r="1914" spans="1:16" x14ac:dyDescent="0.3">
      <c r="A1914" t="s">
        <v>1946</v>
      </c>
      <c r="B1914" s="6">
        <v>45238</v>
      </c>
      <c r="C1914" t="s">
        <v>2257</v>
      </c>
      <c r="D1914" t="s">
        <v>2265</v>
      </c>
      <c r="E1914" t="s">
        <v>19</v>
      </c>
      <c r="F1914" t="s">
        <v>22</v>
      </c>
      <c r="G1914">
        <v>18979</v>
      </c>
      <c r="H1914">
        <v>3724.88</v>
      </c>
      <c r="I1914">
        <v>3</v>
      </c>
      <c r="J1914" t="s">
        <v>10</v>
      </c>
      <c r="K1914" s="8" t="s">
        <v>17</v>
      </c>
      <c r="L1914" s="11">
        <f t="shared" si="147"/>
        <v>0.19626323831603351</v>
      </c>
      <c r="M1914" s="16">
        <f t="shared" si="148"/>
        <v>0</v>
      </c>
      <c r="N1914" s="16">
        <f t="shared" si="149"/>
        <v>0</v>
      </c>
      <c r="O1914" s="7" t="str">
        <f t="shared" si="145"/>
        <v>Nov</v>
      </c>
      <c r="P1914" t="str">
        <f t="shared" si="146"/>
        <v>2023</v>
      </c>
    </row>
    <row r="1915" spans="1:16" x14ac:dyDescent="0.3">
      <c r="A1915" t="s">
        <v>1947</v>
      </c>
      <c r="B1915" s="6">
        <v>45342</v>
      </c>
      <c r="C1915" t="s">
        <v>2256</v>
      </c>
      <c r="D1915" t="s">
        <v>2269</v>
      </c>
      <c r="E1915" t="s">
        <v>25</v>
      </c>
      <c r="F1915" t="s">
        <v>53</v>
      </c>
      <c r="G1915">
        <v>35787</v>
      </c>
      <c r="H1915">
        <v>3689.98</v>
      </c>
      <c r="I1915">
        <v>9</v>
      </c>
      <c r="J1915" t="s">
        <v>10</v>
      </c>
      <c r="K1915" s="8" t="s">
        <v>36</v>
      </c>
      <c r="L1915" s="11">
        <f t="shared" si="147"/>
        <v>0.10310950903959538</v>
      </c>
      <c r="M1915" s="16">
        <f t="shared" si="148"/>
        <v>0</v>
      </c>
      <c r="N1915" s="16">
        <f t="shared" si="149"/>
        <v>0</v>
      </c>
      <c r="O1915" s="7" t="str">
        <f t="shared" si="145"/>
        <v>Feb</v>
      </c>
      <c r="P1915" t="str">
        <f t="shared" si="146"/>
        <v>2024</v>
      </c>
    </row>
    <row r="1916" spans="1:16" x14ac:dyDescent="0.3">
      <c r="A1916" t="s">
        <v>1948</v>
      </c>
      <c r="B1916" s="6">
        <v>45505</v>
      </c>
      <c r="C1916" t="s">
        <v>2258</v>
      </c>
      <c r="D1916" t="s">
        <v>2271</v>
      </c>
      <c r="E1916" t="s">
        <v>8</v>
      </c>
      <c r="F1916" t="s">
        <v>9</v>
      </c>
      <c r="G1916">
        <v>2073</v>
      </c>
      <c r="H1916">
        <v>-209.63</v>
      </c>
      <c r="I1916">
        <v>9</v>
      </c>
      <c r="J1916" t="s">
        <v>16</v>
      </c>
      <c r="K1916" s="8" t="s">
        <v>27</v>
      </c>
      <c r="L1916" s="11">
        <f t="shared" si="147"/>
        <v>-0.10112397491558128</v>
      </c>
      <c r="M1916" s="16">
        <f t="shared" si="148"/>
        <v>0</v>
      </c>
      <c r="N1916" s="16">
        <f t="shared" si="149"/>
        <v>1</v>
      </c>
      <c r="O1916" s="7" t="str">
        <f t="shared" si="145"/>
        <v>Aug</v>
      </c>
      <c r="P1916" t="str">
        <f t="shared" si="146"/>
        <v>2024</v>
      </c>
    </row>
    <row r="1917" spans="1:16" x14ac:dyDescent="0.3">
      <c r="A1917" t="s">
        <v>1949</v>
      </c>
      <c r="B1917" s="6">
        <v>45480</v>
      </c>
      <c r="C1917" t="s">
        <v>2255</v>
      </c>
      <c r="D1917" t="s">
        <v>2262</v>
      </c>
      <c r="E1917" t="s">
        <v>14</v>
      </c>
      <c r="F1917" t="s">
        <v>38</v>
      </c>
      <c r="G1917">
        <v>26690</v>
      </c>
      <c r="H1917">
        <v>6558.8</v>
      </c>
      <c r="I1917">
        <v>10</v>
      </c>
      <c r="J1917" t="s">
        <v>16</v>
      </c>
      <c r="K1917" s="8" t="s">
        <v>36</v>
      </c>
      <c r="L1917" s="11">
        <f t="shared" si="147"/>
        <v>0.24573997751967031</v>
      </c>
      <c r="M1917" s="16">
        <f t="shared" si="148"/>
        <v>26690</v>
      </c>
      <c r="N1917" s="16">
        <f t="shared" si="149"/>
        <v>0</v>
      </c>
      <c r="O1917" s="7" t="str">
        <f t="shared" si="145"/>
        <v>Jul</v>
      </c>
      <c r="P1917" t="str">
        <f t="shared" si="146"/>
        <v>2024</v>
      </c>
    </row>
    <row r="1918" spans="1:16" x14ac:dyDescent="0.3">
      <c r="A1918" t="s">
        <v>1950</v>
      </c>
      <c r="B1918" s="6">
        <v>45054</v>
      </c>
      <c r="C1918" t="s">
        <v>2255</v>
      </c>
      <c r="D1918" t="s">
        <v>2262</v>
      </c>
      <c r="E1918" t="s">
        <v>19</v>
      </c>
      <c r="F1918" t="s">
        <v>34</v>
      </c>
      <c r="G1918">
        <v>7687</v>
      </c>
      <c r="H1918">
        <v>-1470.08</v>
      </c>
      <c r="I1918">
        <v>9</v>
      </c>
      <c r="J1918" t="s">
        <v>16</v>
      </c>
      <c r="K1918" s="8" t="s">
        <v>11</v>
      </c>
      <c r="L1918" s="11">
        <f t="shared" si="147"/>
        <v>-0.19124235722648628</v>
      </c>
      <c r="M1918" s="16">
        <f t="shared" si="148"/>
        <v>0</v>
      </c>
      <c r="N1918" s="16">
        <f t="shared" si="149"/>
        <v>1</v>
      </c>
      <c r="O1918" s="7" t="str">
        <f t="shared" si="145"/>
        <v>May</v>
      </c>
      <c r="P1918" t="str">
        <f t="shared" si="146"/>
        <v>2023</v>
      </c>
    </row>
    <row r="1919" spans="1:16" x14ac:dyDescent="0.3">
      <c r="A1919" t="s">
        <v>1951</v>
      </c>
      <c r="B1919" s="6">
        <v>45627</v>
      </c>
      <c r="C1919" t="s">
        <v>2255</v>
      </c>
      <c r="D1919" t="s">
        <v>2262</v>
      </c>
      <c r="E1919" t="s">
        <v>19</v>
      </c>
      <c r="F1919" t="s">
        <v>20</v>
      </c>
      <c r="G1919">
        <v>40790</v>
      </c>
      <c r="H1919">
        <v>4376.95</v>
      </c>
      <c r="I1919">
        <v>7</v>
      </c>
      <c r="J1919" t="s">
        <v>16</v>
      </c>
      <c r="K1919" s="8" t="s">
        <v>17</v>
      </c>
      <c r="L1919" s="11">
        <f t="shared" si="147"/>
        <v>0.10730448639372395</v>
      </c>
      <c r="M1919" s="16">
        <f t="shared" si="148"/>
        <v>0</v>
      </c>
      <c r="N1919" s="16">
        <f t="shared" si="149"/>
        <v>0</v>
      </c>
      <c r="O1919" s="7" t="str">
        <f t="shared" si="145"/>
        <v>Dec</v>
      </c>
      <c r="P1919" t="str">
        <f t="shared" si="146"/>
        <v>2024</v>
      </c>
    </row>
    <row r="1920" spans="1:16" x14ac:dyDescent="0.3">
      <c r="A1920" t="s">
        <v>1952</v>
      </c>
      <c r="B1920" s="6">
        <v>45189</v>
      </c>
      <c r="C1920" t="s">
        <v>2255</v>
      </c>
      <c r="D1920" t="s">
        <v>2262</v>
      </c>
      <c r="E1920" t="s">
        <v>14</v>
      </c>
      <c r="F1920" t="s">
        <v>15</v>
      </c>
      <c r="G1920">
        <v>29871</v>
      </c>
      <c r="H1920">
        <v>-1454.63</v>
      </c>
      <c r="I1920">
        <v>2</v>
      </c>
      <c r="J1920" t="s">
        <v>35</v>
      </c>
      <c r="K1920" s="8" t="s">
        <v>17</v>
      </c>
      <c r="L1920" s="11">
        <f t="shared" si="147"/>
        <v>-4.8697064042047475E-2</v>
      </c>
      <c r="M1920" s="16">
        <f t="shared" si="148"/>
        <v>29871</v>
      </c>
      <c r="N1920" s="16">
        <f t="shared" si="149"/>
        <v>1</v>
      </c>
      <c r="O1920" s="7" t="str">
        <f t="shared" si="145"/>
        <v>Sep</v>
      </c>
      <c r="P1920" t="str">
        <f t="shared" si="146"/>
        <v>2023</v>
      </c>
    </row>
    <row r="1921" spans="1:16" x14ac:dyDescent="0.3">
      <c r="A1921" t="s">
        <v>1953</v>
      </c>
      <c r="B1921" s="6">
        <v>45435</v>
      </c>
      <c r="C1921" t="s">
        <v>2256</v>
      </c>
      <c r="D1921" t="s">
        <v>2269</v>
      </c>
      <c r="E1921" t="s">
        <v>25</v>
      </c>
      <c r="F1921" t="s">
        <v>53</v>
      </c>
      <c r="G1921">
        <v>43744</v>
      </c>
      <c r="H1921">
        <v>-4413.92</v>
      </c>
      <c r="I1921">
        <v>7</v>
      </c>
      <c r="J1921" t="s">
        <v>10</v>
      </c>
      <c r="K1921" s="8" t="s">
        <v>17</v>
      </c>
      <c r="L1921" s="11">
        <f t="shared" si="147"/>
        <v>-0.10090343818580834</v>
      </c>
      <c r="M1921" s="16">
        <f t="shared" si="148"/>
        <v>0</v>
      </c>
      <c r="N1921" s="16">
        <f t="shared" si="149"/>
        <v>1</v>
      </c>
      <c r="O1921" s="7" t="str">
        <f t="shared" si="145"/>
        <v>May</v>
      </c>
      <c r="P1921" t="str">
        <f t="shared" si="146"/>
        <v>2024</v>
      </c>
    </row>
    <row r="1922" spans="1:16" x14ac:dyDescent="0.3">
      <c r="A1922" t="s">
        <v>1954</v>
      </c>
      <c r="B1922" s="6">
        <v>45180</v>
      </c>
      <c r="C1922" t="s">
        <v>2257</v>
      </c>
      <c r="D1922" t="s">
        <v>2264</v>
      </c>
      <c r="E1922" t="s">
        <v>8</v>
      </c>
      <c r="F1922" t="s">
        <v>9</v>
      </c>
      <c r="G1922">
        <v>12033</v>
      </c>
      <c r="H1922">
        <v>1432.75</v>
      </c>
      <c r="I1922">
        <v>4</v>
      </c>
      <c r="J1922" t="s">
        <v>16</v>
      </c>
      <c r="K1922" s="8" t="s">
        <v>17</v>
      </c>
      <c r="L1922" s="11">
        <f t="shared" si="147"/>
        <v>0.11906839524640572</v>
      </c>
      <c r="M1922" s="16">
        <f t="shared" si="148"/>
        <v>0</v>
      </c>
      <c r="N1922" s="16">
        <f t="shared" si="149"/>
        <v>0</v>
      </c>
      <c r="O1922" s="7" t="str">
        <f t="shared" ref="O1922:O1985" si="150">TEXT(B1922,"MMM")</f>
        <v>Sep</v>
      </c>
      <c r="P1922" t="str">
        <f t="shared" ref="P1922:P1985" si="151">TEXT(B1922,"YYYY")</f>
        <v>2023</v>
      </c>
    </row>
    <row r="1923" spans="1:16" x14ac:dyDescent="0.3">
      <c r="A1923" t="s">
        <v>1955</v>
      </c>
      <c r="B1923" s="6">
        <v>45350</v>
      </c>
      <c r="C1923" t="s">
        <v>2256</v>
      </c>
      <c r="D1923" t="s">
        <v>2268</v>
      </c>
      <c r="E1923" t="s">
        <v>14</v>
      </c>
      <c r="F1923" t="s">
        <v>15</v>
      </c>
      <c r="G1923">
        <v>21293</v>
      </c>
      <c r="H1923">
        <v>993.68</v>
      </c>
      <c r="I1923">
        <v>8</v>
      </c>
      <c r="J1923" t="s">
        <v>35</v>
      </c>
      <c r="K1923" s="8" t="s">
        <v>27</v>
      </c>
      <c r="L1923" s="11">
        <f t="shared" ref="L1923:L1986" si="152">H1923/G1923</f>
        <v>4.6666979758606113E-2</v>
      </c>
      <c r="M1923" s="16">
        <f t="shared" ref="M1923:M1986" si="153">IF(E1923="Clothing",G1923,0)</f>
        <v>21293</v>
      </c>
      <c r="N1923" s="16">
        <f t="shared" ref="N1923:N1986" si="154">IF(H1923&lt;0,1,0)</f>
        <v>0</v>
      </c>
      <c r="O1923" s="7" t="str">
        <f t="shared" si="150"/>
        <v>Feb</v>
      </c>
      <c r="P1923" t="str">
        <f t="shared" si="151"/>
        <v>2024</v>
      </c>
    </row>
    <row r="1924" spans="1:16" x14ac:dyDescent="0.3">
      <c r="A1924" t="s">
        <v>1956</v>
      </c>
      <c r="B1924" s="6">
        <v>44942</v>
      </c>
      <c r="C1924" t="s">
        <v>2255</v>
      </c>
      <c r="D1924" t="s">
        <v>2263</v>
      </c>
      <c r="E1924" t="s">
        <v>14</v>
      </c>
      <c r="F1924" t="s">
        <v>51</v>
      </c>
      <c r="G1924">
        <v>25375</v>
      </c>
      <c r="H1924">
        <v>-3022.3</v>
      </c>
      <c r="I1924">
        <v>8</v>
      </c>
      <c r="J1924" t="s">
        <v>16</v>
      </c>
      <c r="K1924" s="8" t="s">
        <v>27</v>
      </c>
      <c r="L1924" s="11">
        <f t="shared" si="152"/>
        <v>-0.11910541871921183</v>
      </c>
      <c r="M1924" s="16">
        <f t="shared" si="153"/>
        <v>25375</v>
      </c>
      <c r="N1924" s="16">
        <f t="shared" si="154"/>
        <v>1</v>
      </c>
      <c r="O1924" s="7" t="str">
        <f t="shared" si="150"/>
        <v>Jan</v>
      </c>
      <c r="P1924" t="str">
        <f t="shared" si="151"/>
        <v>2023</v>
      </c>
    </row>
    <row r="1925" spans="1:16" x14ac:dyDescent="0.3">
      <c r="A1925" t="s">
        <v>1957</v>
      </c>
      <c r="B1925" s="6">
        <v>45167</v>
      </c>
      <c r="C1925" t="s">
        <v>2257</v>
      </c>
      <c r="D1925" t="s">
        <v>2265</v>
      </c>
      <c r="E1925" t="s">
        <v>8</v>
      </c>
      <c r="F1925" t="s">
        <v>31</v>
      </c>
      <c r="G1925">
        <v>36961</v>
      </c>
      <c r="H1925">
        <v>5566.81</v>
      </c>
      <c r="I1925">
        <v>8</v>
      </c>
      <c r="J1925" t="s">
        <v>16</v>
      </c>
      <c r="K1925" s="8" t="s">
        <v>36</v>
      </c>
      <c r="L1925" s="11">
        <f t="shared" si="152"/>
        <v>0.15061307865046941</v>
      </c>
      <c r="M1925" s="16">
        <f t="shared" si="153"/>
        <v>0</v>
      </c>
      <c r="N1925" s="16">
        <f t="shared" si="154"/>
        <v>0</v>
      </c>
      <c r="O1925" s="7" t="str">
        <f t="shared" si="150"/>
        <v>Aug</v>
      </c>
      <c r="P1925" t="str">
        <f t="shared" si="151"/>
        <v>2023</v>
      </c>
    </row>
    <row r="1926" spans="1:16" x14ac:dyDescent="0.3">
      <c r="A1926" t="s">
        <v>1958</v>
      </c>
      <c r="B1926" s="6">
        <v>45272</v>
      </c>
      <c r="C1926" t="s">
        <v>2256</v>
      </c>
      <c r="D1926" t="s">
        <v>2269</v>
      </c>
      <c r="E1926" t="s">
        <v>25</v>
      </c>
      <c r="F1926" t="s">
        <v>26</v>
      </c>
      <c r="G1926">
        <v>2663</v>
      </c>
      <c r="H1926">
        <v>503.22</v>
      </c>
      <c r="I1926">
        <v>3</v>
      </c>
      <c r="J1926" t="s">
        <v>35</v>
      </c>
      <c r="K1926" s="8" t="s">
        <v>36</v>
      </c>
      <c r="L1926" s="11">
        <f t="shared" si="152"/>
        <v>0.18896733007885844</v>
      </c>
      <c r="M1926" s="16">
        <f t="shared" si="153"/>
        <v>0</v>
      </c>
      <c r="N1926" s="16">
        <f t="shared" si="154"/>
        <v>0</v>
      </c>
      <c r="O1926" s="7" t="str">
        <f t="shared" si="150"/>
        <v>Dec</v>
      </c>
      <c r="P1926" t="str">
        <f t="shared" si="151"/>
        <v>2023</v>
      </c>
    </row>
    <row r="1927" spans="1:16" x14ac:dyDescent="0.3">
      <c r="A1927" t="s">
        <v>1959</v>
      </c>
      <c r="B1927" s="6">
        <v>45021</v>
      </c>
      <c r="C1927" t="s">
        <v>2255</v>
      </c>
      <c r="D1927" t="s">
        <v>2262</v>
      </c>
      <c r="E1927" t="s">
        <v>14</v>
      </c>
      <c r="F1927" t="s">
        <v>38</v>
      </c>
      <c r="G1927">
        <v>8580</v>
      </c>
      <c r="H1927">
        <v>1423.42</v>
      </c>
      <c r="I1927">
        <v>8</v>
      </c>
      <c r="J1927" t="s">
        <v>10</v>
      </c>
      <c r="K1927" s="8" t="s">
        <v>36</v>
      </c>
      <c r="L1927" s="11">
        <f t="shared" si="152"/>
        <v>0.1658997668997669</v>
      </c>
      <c r="M1927" s="16">
        <f t="shared" si="153"/>
        <v>8580</v>
      </c>
      <c r="N1927" s="16">
        <f t="shared" si="154"/>
        <v>0</v>
      </c>
      <c r="O1927" s="7" t="str">
        <f t="shared" si="150"/>
        <v>Apr</v>
      </c>
      <c r="P1927" t="str">
        <f t="shared" si="151"/>
        <v>2023</v>
      </c>
    </row>
    <row r="1928" spans="1:16" x14ac:dyDescent="0.3">
      <c r="A1928" t="s">
        <v>1960</v>
      </c>
      <c r="B1928" s="6">
        <v>44970</v>
      </c>
      <c r="C1928" t="s">
        <v>2259</v>
      </c>
      <c r="D1928" t="s">
        <v>2266</v>
      </c>
      <c r="E1928" t="s">
        <v>8</v>
      </c>
      <c r="F1928" t="s">
        <v>9</v>
      </c>
      <c r="G1928">
        <v>14710</v>
      </c>
      <c r="H1928">
        <v>4704.7700000000004</v>
      </c>
      <c r="I1928">
        <v>2</v>
      </c>
      <c r="J1928" t="s">
        <v>10</v>
      </c>
      <c r="K1928" s="8" t="s">
        <v>36</v>
      </c>
      <c r="L1928" s="11">
        <f t="shared" si="152"/>
        <v>0.31983480625424882</v>
      </c>
      <c r="M1928" s="16">
        <f t="shared" si="153"/>
        <v>0</v>
      </c>
      <c r="N1928" s="16">
        <f t="shared" si="154"/>
        <v>0</v>
      </c>
      <c r="O1928" s="7" t="str">
        <f t="shared" si="150"/>
        <v>Feb</v>
      </c>
      <c r="P1928" t="str">
        <f t="shared" si="151"/>
        <v>2023</v>
      </c>
    </row>
    <row r="1929" spans="1:16" x14ac:dyDescent="0.3">
      <c r="A1929" t="s">
        <v>1961</v>
      </c>
      <c r="B1929" s="6">
        <v>45263</v>
      </c>
      <c r="C1929" t="s">
        <v>2255</v>
      </c>
      <c r="D1929" t="s">
        <v>2263</v>
      </c>
      <c r="E1929" t="s">
        <v>19</v>
      </c>
      <c r="F1929" t="s">
        <v>34</v>
      </c>
      <c r="G1929">
        <v>238</v>
      </c>
      <c r="H1929">
        <v>57.98</v>
      </c>
      <c r="I1929">
        <v>2</v>
      </c>
      <c r="J1929" t="s">
        <v>16</v>
      </c>
      <c r="K1929" s="8" t="s">
        <v>11</v>
      </c>
      <c r="L1929" s="11">
        <f t="shared" si="152"/>
        <v>0.24361344537815124</v>
      </c>
      <c r="M1929" s="16">
        <f t="shared" si="153"/>
        <v>0</v>
      </c>
      <c r="N1929" s="16">
        <f t="shared" si="154"/>
        <v>0</v>
      </c>
      <c r="O1929" s="7" t="str">
        <f t="shared" si="150"/>
        <v>Dec</v>
      </c>
      <c r="P1929" t="str">
        <f t="shared" si="151"/>
        <v>2023</v>
      </c>
    </row>
    <row r="1930" spans="1:16" x14ac:dyDescent="0.3">
      <c r="A1930" t="s">
        <v>1962</v>
      </c>
      <c r="B1930" s="6">
        <v>45136</v>
      </c>
      <c r="C1930" t="s">
        <v>2256</v>
      </c>
      <c r="D1930" t="s">
        <v>2268</v>
      </c>
      <c r="E1930" t="s">
        <v>25</v>
      </c>
      <c r="F1930" t="s">
        <v>46</v>
      </c>
      <c r="G1930">
        <v>41531</v>
      </c>
      <c r="H1930">
        <v>5009.53</v>
      </c>
      <c r="I1930">
        <v>4</v>
      </c>
      <c r="J1930" t="s">
        <v>10</v>
      </c>
      <c r="K1930" s="8" t="s">
        <v>27</v>
      </c>
      <c r="L1930" s="11">
        <f t="shared" si="152"/>
        <v>0.12062146348510751</v>
      </c>
      <c r="M1930" s="16">
        <f t="shared" si="153"/>
        <v>0</v>
      </c>
      <c r="N1930" s="16">
        <f t="shared" si="154"/>
        <v>0</v>
      </c>
      <c r="O1930" s="7" t="str">
        <f t="shared" si="150"/>
        <v>Jul</v>
      </c>
      <c r="P1930" t="str">
        <f t="shared" si="151"/>
        <v>2023</v>
      </c>
    </row>
    <row r="1931" spans="1:16" x14ac:dyDescent="0.3">
      <c r="A1931" t="s">
        <v>1963</v>
      </c>
      <c r="B1931" s="6">
        <v>45450</v>
      </c>
      <c r="C1931" t="s">
        <v>2257</v>
      </c>
      <c r="D1931" t="s">
        <v>2264</v>
      </c>
      <c r="E1931" t="s">
        <v>25</v>
      </c>
      <c r="F1931" t="s">
        <v>46</v>
      </c>
      <c r="G1931">
        <v>3325</v>
      </c>
      <c r="H1931">
        <v>69.459999999999994</v>
      </c>
      <c r="I1931">
        <v>5</v>
      </c>
      <c r="J1931" t="s">
        <v>10</v>
      </c>
      <c r="K1931" s="8" t="s">
        <v>27</v>
      </c>
      <c r="L1931" s="11">
        <f t="shared" si="152"/>
        <v>2.0890225563909771E-2</v>
      </c>
      <c r="M1931" s="16">
        <f t="shared" si="153"/>
        <v>0</v>
      </c>
      <c r="N1931" s="16">
        <f t="shared" si="154"/>
        <v>0</v>
      </c>
      <c r="O1931" s="7" t="str">
        <f t="shared" si="150"/>
        <v>Jun</v>
      </c>
      <c r="P1931" t="str">
        <f t="shared" si="151"/>
        <v>2024</v>
      </c>
    </row>
    <row r="1932" spans="1:16" x14ac:dyDescent="0.3">
      <c r="A1932" t="s">
        <v>1964</v>
      </c>
      <c r="B1932" s="6">
        <v>45549</v>
      </c>
      <c r="C1932" t="s">
        <v>2255</v>
      </c>
      <c r="D1932" t="s">
        <v>2263</v>
      </c>
      <c r="E1932" t="s">
        <v>14</v>
      </c>
      <c r="F1932" t="s">
        <v>51</v>
      </c>
      <c r="G1932">
        <v>3208</v>
      </c>
      <c r="H1932">
        <v>625.29999999999995</v>
      </c>
      <c r="I1932">
        <v>5</v>
      </c>
      <c r="J1932" t="s">
        <v>10</v>
      </c>
      <c r="K1932" s="8" t="s">
        <v>36</v>
      </c>
      <c r="L1932" s="11">
        <f t="shared" si="152"/>
        <v>0.19491895261845385</v>
      </c>
      <c r="M1932" s="16">
        <f t="shared" si="153"/>
        <v>3208</v>
      </c>
      <c r="N1932" s="16">
        <f t="shared" si="154"/>
        <v>0</v>
      </c>
      <c r="O1932" s="7" t="str">
        <f t="shared" si="150"/>
        <v>Sep</v>
      </c>
      <c r="P1932" t="str">
        <f t="shared" si="151"/>
        <v>2024</v>
      </c>
    </row>
    <row r="1933" spans="1:16" x14ac:dyDescent="0.3">
      <c r="A1933" t="s">
        <v>1965</v>
      </c>
      <c r="B1933" s="6">
        <v>45412</v>
      </c>
      <c r="C1933" t="s">
        <v>2256</v>
      </c>
      <c r="D1933" t="s">
        <v>2269</v>
      </c>
      <c r="E1933" t="s">
        <v>19</v>
      </c>
      <c r="F1933" t="s">
        <v>22</v>
      </c>
      <c r="G1933">
        <v>29909</v>
      </c>
      <c r="H1933">
        <v>-532.54</v>
      </c>
      <c r="I1933">
        <v>2</v>
      </c>
      <c r="J1933" t="s">
        <v>16</v>
      </c>
      <c r="K1933" s="8" t="s">
        <v>11</v>
      </c>
      <c r="L1933" s="11">
        <f t="shared" si="152"/>
        <v>-1.7805342873382594E-2</v>
      </c>
      <c r="M1933" s="16">
        <f t="shared" si="153"/>
        <v>0</v>
      </c>
      <c r="N1933" s="16">
        <f t="shared" si="154"/>
        <v>1</v>
      </c>
      <c r="O1933" s="7" t="str">
        <f t="shared" si="150"/>
        <v>Apr</v>
      </c>
      <c r="P1933" t="str">
        <f t="shared" si="151"/>
        <v>2024</v>
      </c>
    </row>
    <row r="1934" spans="1:16" x14ac:dyDescent="0.3">
      <c r="A1934" t="s">
        <v>1966</v>
      </c>
      <c r="B1934" s="6">
        <v>45064</v>
      </c>
      <c r="C1934" t="s">
        <v>2258</v>
      </c>
      <c r="D1934" t="s">
        <v>2270</v>
      </c>
      <c r="E1934" t="s">
        <v>8</v>
      </c>
      <c r="F1934" t="s">
        <v>9</v>
      </c>
      <c r="G1934">
        <v>22420</v>
      </c>
      <c r="H1934">
        <v>5618.65</v>
      </c>
      <c r="I1934">
        <v>6</v>
      </c>
      <c r="J1934" t="s">
        <v>10</v>
      </c>
      <c r="K1934" s="8" t="s">
        <v>17</v>
      </c>
      <c r="L1934" s="11">
        <f t="shared" si="152"/>
        <v>0.25060883140053519</v>
      </c>
      <c r="M1934" s="16">
        <f t="shared" si="153"/>
        <v>0</v>
      </c>
      <c r="N1934" s="16">
        <f t="shared" si="154"/>
        <v>0</v>
      </c>
      <c r="O1934" s="7" t="str">
        <f t="shared" si="150"/>
        <v>May</v>
      </c>
      <c r="P1934" t="str">
        <f t="shared" si="151"/>
        <v>2023</v>
      </c>
    </row>
    <row r="1935" spans="1:16" x14ac:dyDescent="0.3">
      <c r="A1935" t="s">
        <v>1967</v>
      </c>
      <c r="B1935" s="6">
        <v>45240</v>
      </c>
      <c r="C1935" t="s">
        <v>2259</v>
      </c>
      <c r="D1935" t="s">
        <v>2266</v>
      </c>
      <c r="E1935" t="s">
        <v>14</v>
      </c>
      <c r="F1935" t="s">
        <v>15</v>
      </c>
      <c r="G1935">
        <v>30602</v>
      </c>
      <c r="H1935">
        <v>5556.77</v>
      </c>
      <c r="I1935">
        <v>3</v>
      </c>
      <c r="J1935" t="s">
        <v>16</v>
      </c>
      <c r="K1935" s="8" t="s">
        <v>17</v>
      </c>
      <c r="L1935" s="11">
        <f t="shared" si="152"/>
        <v>0.18158192275014706</v>
      </c>
      <c r="M1935" s="16">
        <f t="shared" si="153"/>
        <v>30602</v>
      </c>
      <c r="N1935" s="16">
        <f t="shared" si="154"/>
        <v>0</v>
      </c>
      <c r="O1935" s="7" t="str">
        <f t="shared" si="150"/>
        <v>Nov</v>
      </c>
      <c r="P1935" t="str">
        <f t="shared" si="151"/>
        <v>2023</v>
      </c>
    </row>
    <row r="1936" spans="1:16" x14ac:dyDescent="0.3">
      <c r="A1936" t="s">
        <v>1968</v>
      </c>
      <c r="B1936" s="6">
        <v>45197</v>
      </c>
      <c r="C1936" t="s">
        <v>2257</v>
      </c>
      <c r="D1936" t="s">
        <v>2265</v>
      </c>
      <c r="E1936" t="s">
        <v>19</v>
      </c>
      <c r="F1936" t="s">
        <v>34</v>
      </c>
      <c r="G1936">
        <v>37370</v>
      </c>
      <c r="H1936">
        <v>-3302.5</v>
      </c>
      <c r="I1936">
        <v>7</v>
      </c>
      <c r="J1936" t="s">
        <v>35</v>
      </c>
      <c r="K1936" s="8" t="s">
        <v>11</v>
      </c>
      <c r="L1936" s="11">
        <f t="shared" si="152"/>
        <v>-8.8373026491838369E-2</v>
      </c>
      <c r="M1936" s="16">
        <f t="shared" si="153"/>
        <v>0</v>
      </c>
      <c r="N1936" s="16">
        <f t="shared" si="154"/>
        <v>1</v>
      </c>
      <c r="O1936" s="7" t="str">
        <f t="shared" si="150"/>
        <v>Sep</v>
      </c>
      <c r="P1936" t="str">
        <f t="shared" si="151"/>
        <v>2023</v>
      </c>
    </row>
    <row r="1937" spans="1:16" x14ac:dyDescent="0.3">
      <c r="A1937" t="s">
        <v>1969</v>
      </c>
      <c r="B1937" s="6">
        <v>45403</v>
      </c>
      <c r="C1937" t="s">
        <v>2259</v>
      </c>
      <c r="D1937" t="s">
        <v>2267</v>
      </c>
      <c r="E1937" t="s">
        <v>19</v>
      </c>
      <c r="F1937" t="s">
        <v>34</v>
      </c>
      <c r="G1937">
        <v>3151</v>
      </c>
      <c r="H1937">
        <v>-333.25</v>
      </c>
      <c r="I1937">
        <v>4</v>
      </c>
      <c r="J1937" t="s">
        <v>10</v>
      </c>
      <c r="K1937" s="8" t="s">
        <v>17</v>
      </c>
      <c r="L1937" s="11">
        <f t="shared" si="152"/>
        <v>-0.10576007616629642</v>
      </c>
      <c r="M1937" s="16">
        <f t="shared" si="153"/>
        <v>0</v>
      </c>
      <c r="N1937" s="16">
        <f t="shared" si="154"/>
        <v>1</v>
      </c>
      <c r="O1937" s="7" t="str">
        <f t="shared" si="150"/>
        <v>Apr</v>
      </c>
      <c r="P1937" t="str">
        <f t="shared" si="151"/>
        <v>2024</v>
      </c>
    </row>
    <row r="1938" spans="1:16" x14ac:dyDescent="0.3">
      <c r="A1938" t="s">
        <v>1970</v>
      </c>
      <c r="B1938" s="6">
        <v>45343</v>
      </c>
      <c r="C1938" t="s">
        <v>2259</v>
      </c>
      <c r="D1938" t="s">
        <v>2267</v>
      </c>
      <c r="E1938" t="s">
        <v>8</v>
      </c>
      <c r="F1938" t="s">
        <v>29</v>
      </c>
      <c r="G1938">
        <v>2106</v>
      </c>
      <c r="H1938">
        <v>-80.89</v>
      </c>
      <c r="I1938">
        <v>6</v>
      </c>
      <c r="J1938" t="s">
        <v>35</v>
      </c>
      <c r="K1938" s="8" t="s">
        <v>11</v>
      </c>
      <c r="L1938" s="11">
        <f t="shared" si="152"/>
        <v>-3.8409306742640079E-2</v>
      </c>
      <c r="M1938" s="16">
        <f t="shared" si="153"/>
        <v>0</v>
      </c>
      <c r="N1938" s="16">
        <f t="shared" si="154"/>
        <v>1</v>
      </c>
      <c r="O1938" s="7" t="str">
        <f t="shared" si="150"/>
        <v>Feb</v>
      </c>
      <c r="P1938" t="str">
        <f t="shared" si="151"/>
        <v>2024</v>
      </c>
    </row>
    <row r="1939" spans="1:16" x14ac:dyDescent="0.3">
      <c r="A1939" t="s">
        <v>1971</v>
      </c>
      <c r="B1939" s="6">
        <v>45022</v>
      </c>
      <c r="C1939" t="s">
        <v>2256</v>
      </c>
      <c r="D1939" t="s">
        <v>2269</v>
      </c>
      <c r="E1939" t="s">
        <v>25</v>
      </c>
      <c r="F1939" t="s">
        <v>46</v>
      </c>
      <c r="G1939">
        <v>41270</v>
      </c>
      <c r="H1939">
        <v>-3942.27</v>
      </c>
      <c r="I1939">
        <v>8</v>
      </c>
      <c r="J1939" t="s">
        <v>35</v>
      </c>
      <c r="K1939" s="8" t="s">
        <v>36</v>
      </c>
      <c r="L1939" s="11">
        <f t="shared" si="152"/>
        <v>-9.5523867215895328E-2</v>
      </c>
      <c r="M1939" s="16">
        <f t="shared" si="153"/>
        <v>0</v>
      </c>
      <c r="N1939" s="16">
        <f t="shared" si="154"/>
        <v>1</v>
      </c>
      <c r="O1939" s="7" t="str">
        <f t="shared" si="150"/>
        <v>Apr</v>
      </c>
      <c r="P1939" t="str">
        <f t="shared" si="151"/>
        <v>2023</v>
      </c>
    </row>
    <row r="1940" spans="1:16" x14ac:dyDescent="0.3">
      <c r="A1940" t="s">
        <v>1972</v>
      </c>
      <c r="B1940" s="6">
        <v>45143</v>
      </c>
      <c r="C1940" t="s">
        <v>2257</v>
      </c>
      <c r="D1940" t="s">
        <v>2264</v>
      </c>
      <c r="E1940" t="s">
        <v>8</v>
      </c>
      <c r="F1940" t="s">
        <v>9</v>
      </c>
      <c r="G1940">
        <v>21972</v>
      </c>
      <c r="H1940">
        <v>-1253.6199999999999</v>
      </c>
      <c r="I1940">
        <v>2</v>
      </c>
      <c r="J1940" t="s">
        <v>16</v>
      </c>
      <c r="K1940" s="8" t="s">
        <v>17</v>
      </c>
      <c r="L1940" s="11">
        <f t="shared" si="152"/>
        <v>-5.7055343164026939E-2</v>
      </c>
      <c r="M1940" s="16">
        <f t="shared" si="153"/>
        <v>0</v>
      </c>
      <c r="N1940" s="16">
        <f t="shared" si="154"/>
        <v>1</v>
      </c>
      <c r="O1940" s="7" t="str">
        <f t="shared" si="150"/>
        <v>Aug</v>
      </c>
      <c r="P1940" t="str">
        <f t="shared" si="151"/>
        <v>2023</v>
      </c>
    </row>
    <row r="1941" spans="1:16" x14ac:dyDescent="0.3">
      <c r="A1941" t="s">
        <v>1973</v>
      </c>
      <c r="B1941" s="6">
        <v>45312</v>
      </c>
      <c r="C1941" t="s">
        <v>2255</v>
      </c>
      <c r="D1941" t="s">
        <v>2263</v>
      </c>
      <c r="E1941" t="s">
        <v>25</v>
      </c>
      <c r="F1941" t="s">
        <v>26</v>
      </c>
      <c r="G1941">
        <v>36604</v>
      </c>
      <c r="H1941">
        <v>-5359.15</v>
      </c>
      <c r="I1941">
        <v>4</v>
      </c>
      <c r="J1941" t="s">
        <v>16</v>
      </c>
      <c r="K1941" s="8" t="s">
        <v>11</v>
      </c>
      <c r="L1941" s="11">
        <f t="shared" si="152"/>
        <v>-0.1464088624194077</v>
      </c>
      <c r="M1941" s="16">
        <f t="shared" si="153"/>
        <v>0</v>
      </c>
      <c r="N1941" s="16">
        <f t="shared" si="154"/>
        <v>1</v>
      </c>
      <c r="O1941" s="7" t="str">
        <f t="shared" si="150"/>
        <v>Jan</v>
      </c>
      <c r="P1941" t="str">
        <f t="shared" si="151"/>
        <v>2024</v>
      </c>
    </row>
    <row r="1942" spans="1:16" x14ac:dyDescent="0.3">
      <c r="A1942" t="s">
        <v>1974</v>
      </c>
      <c r="B1942" s="6">
        <v>45468</v>
      </c>
      <c r="C1942" t="s">
        <v>2257</v>
      </c>
      <c r="D1942" t="s">
        <v>2264</v>
      </c>
      <c r="E1942" t="s">
        <v>25</v>
      </c>
      <c r="F1942" t="s">
        <v>46</v>
      </c>
      <c r="G1942">
        <v>17551</v>
      </c>
      <c r="H1942">
        <v>25.29</v>
      </c>
      <c r="I1942">
        <v>5</v>
      </c>
      <c r="J1942" t="s">
        <v>16</v>
      </c>
      <c r="K1942" s="8" t="s">
        <v>11</v>
      </c>
      <c r="L1942" s="11">
        <f t="shared" si="152"/>
        <v>1.4409435359808557E-3</v>
      </c>
      <c r="M1942" s="16">
        <f t="shared" si="153"/>
        <v>0</v>
      </c>
      <c r="N1942" s="16">
        <f t="shared" si="154"/>
        <v>0</v>
      </c>
      <c r="O1942" s="7" t="str">
        <f t="shared" si="150"/>
        <v>Jun</v>
      </c>
      <c r="P1942" t="str">
        <f t="shared" si="151"/>
        <v>2024</v>
      </c>
    </row>
    <row r="1943" spans="1:16" x14ac:dyDescent="0.3">
      <c r="A1943" t="s">
        <v>1975</v>
      </c>
      <c r="B1943" s="6">
        <v>45525</v>
      </c>
      <c r="C1943" t="s">
        <v>2256</v>
      </c>
      <c r="D1943" t="s">
        <v>2268</v>
      </c>
      <c r="E1943" t="s">
        <v>8</v>
      </c>
      <c r="F1943" t="s">
        <v>9</v>
      </c>
      <c r="G1943">
        <v>755</v>
      </c>
      <c r="H1943">
        <v>-97.3</v>
      </c>
      <c r="I1943">
        <v>1</v>
      </c>
      <c r="J1943" t="s">
        <v>10</v>
      </c>
      <c r="K1943" s="8" t="s">
        <v>27</v>
      </c>
      <c r="L1943" s="11">
        <f t="shared" si="152"/>
        <v>-0.12887417218543046</v>
      </c>
      <c r="M1943" s="16">
        <f t="shared" si="153"/>
        <v>0</v>
      </c>
      <c r="N1943" s="16">
        <f t="shared" si="154"/>
        <v>1</v>
      </c>
      <c r="O1943" s="7" t="str">
        <f t="shared" si="150"/>
        <v>Aug</v>
      </c>
      <c r="P1943" t="str">
        <f t="shared" si="151"/>
        <v>2024</v>
      </c>
    </row>
    <row r="1944" spans="1:16" x14ac:dyDescent="0.3">
      <c r="A1944" t="s">
        <v>1976</v>
      </c>
      <c r="B1944" s="6">
        <v>45621</v>
      </c>
      <c r="C1944" t="s">
        <v>2258</v>
      </c>
      <c r="D1944" t="s">
        <v>2270</v>
      </c>
      <c r="E1944" t="s">
        <v>14</v>
      </c>
      <c r="F1944" t="s">
        <v>15</v>
      </c>
      <c r="G1944">
        <v>44922</v>
      </c>
      <c r="H1944">
        <v>11073.03</v>
      </c>
      <c r="I1944">
        <v>5</v>
      </c>
      <c r="J1944" t="s">
        <v>35</v>
      </c>
      <c r="K1944" s="8" t="s">
        <v>36</v>
      </c>
      <c r="L1944" s="11">
        <f t="shared" si="152"/>
        <v>0.24649459062374784</v>
      </c>
      <c r="M1944" s="16">
        <f t="shared" si="153"/>
        <v>44922</v>
      </c>
      <c r="N1944" s="16">
        <f t="shared" si="154"/>
        <v>0</v>
      </c>
      <c r="O1944" s="7" t="str">
        <f t="shared" si="150"/>
        <v>Nov</v>
      </c>
      <c r="P1944" t="str">
        <f t="shared" si="151"/>
        <v>2024</v>
      </c>
    </row>
    <row r="1945" spans="1:16" x14ac:dyDescent="0.3">
      <c r="A1945" t="s">
        <v>1977</v>
      </c>
      <c r="B1945" s="6">
        <v>45491</v>
      </c>
      <c r="C1945" t="s">
        <v>2256</v>
      </c>
      <c r="D1945" t="s">
        <v>2268</v>
      </c>
      <c r="E1945" t="s">
        <v>14</v>
      </c>
      <c r="F1945" t="s">
        <v>15</v>
      </c>
      <c r="G1945">
        <v>14407</v>
      </c>
      <c r="H1945">
        <v>-1795.62</v>
      </c>
      <c r="I1945">
        <v>2</v>
      </c>
      <c r="J1945" t="s">
        <v>35</v>
      </c>
      <c r="K1945" s="8" t="s">
        <v>27</v>
      </c>
      <c r="L1945" s="11">
        <f t="shared" si="152"/>
        <v>-0.12463524675504963</v>
      </c>
      <c r="M1945" s="16">
        <f t="shared" si="153"/>
        <v>14407</v>
      </c>
      <c r="N1945" s="16">
        <f t="shared" si="154"/>
        <v>1</v>
      </c>
      <c r="O1945" s="7" t="str">
        <f t="shared" si="150"/>
        <v>Jul</v>
      </c>
      <c r="P1945" t="str">
        <f t="shared" si="151"/>
        <v>2024</v>
      </c>
    </row>
    <row r="1946" spans="1:16" x14ac:dyDescent="0.3">
      <c r="A1946" t="s">
        <v>1978</v>
      </c>
      <c r="B1946" s="6">
        <v>45456</v>
      </c>
      <c r="C1946" t="s">
        <v>2259</v>
      </c>
      <c r="D1946" t="s">
        <v>2267</v>
      </c>
      <c r="E1946" t="s">
        <v>14</v>
      </c>
      <c r="F1946" t="s">
        <v>38</v>
      </c>
      <c r="G1946">
        <v>8874</v>
      </c>
      <c r="H1946">
        <v>2501.4499999999998</v>
      </c>
      <c r="I1946">
        <v>9</v>
      </c>
      <c r="J1946" t="s">
        <v>35</v>
      </c>
      <c r="K1946" s="8" t="s">
        <v>36</v>
      </c>
      <c r="L1946" s="11">
        <f t="shared" si="152"/>
        <v>0.28188528284877168</v>
      </c>
      <c r="M1946" s="16">
        <f t="shared" si="153"/>
        <v>8874</v>
      </c>
      <c r="N1946" s="16">
        <f t="shared" si="154"/>
        <v>0</v>
      </c>
      <c r="O1946" s="7" t="str">
        <f t="shared" si="150"/>
        <v>Jun</v>
      </c>
      <c r="P1946" t="str">
        <f t="shared" si="151"/>
        <v>2024</v>
      </c>
    </row>
    <row r="1947" spans="1:16" x14ac:dyDescent="0.3">
      <c r="A1947" t="s">
        <v>1979</v>
      </c>
      <c r="B1947" s="6">
        <v>45142</v>
      </c>
      <c r="C1947" t="s">
        <v>2259</v>
      </c>
      <c r="D1947" t="s">
        <v>2267</v>
      </c>
      <c r="E1947" t="s">
        <v>14</v>
      </c>
      <c r="F1947" t="s">
        <v>38</v>
      </c>
      <c r="G1947">
        <v>47154</v>
      </c>
      <c r="H1947">
        <v>6397.87</v>
      </c>
      <c r="I1947">
        <v>5</v>
      </c>
      <c r="J1947" t="s">
        <v>10</v>
      </c>
      <c r="K1947" s="8" t="s">
        <v>27</v>
      </c>
      <c r="L1947" s="11">
        <f t="shared" si="152"/>
        <v>0.13568032404461974</v>
      </c>
      <c r="M1947" s="16">
        <f t="shared" si="153"/>
        <v>47154</v>
      </c>
      <c r="N1947" s="16">
        <f t="shared" si="154"/>
        <v>0</v>
      </c>
      <c r="O1947" s="7" t="str">
        <f t="shared" si="150"/>
        <v>Aug</v>
      </c>
      <c r="P1947" t="str">
        <f t="shared" si="151"/>
        <v>2023</v>
      </c>
    </row>
    <row r="1948" spans="1:16" x14ac:dyDescent="0.3">
      <c r="A1948" t="s">
        <v>1980</v>
      </c>
      <c r="B1948" s="6">
        <v>45567</v>
      </c>
      <c r="C1948" t="s">
        <v>2259</v>
      </c>
      <c r="D1948" t="s">
        <v>2266</v>
      </c>
      <c r="E1948" t="s">
        <v>14</v>
      </c>
      <c r="F1948" t="s">
        <v>15</v>
      </c>
      <c r="G1948">
        <v>10723</v>
      </c>
      <c r="H1948">
        <v>3664.5</v>
      </c>
      <c r="I1948">
        <v>8</v>
      </c>
      <c r="J1948" t="s">
        <v>35</v>
      </c>
      <c r="K1948" s="8" t="s">
        <v>36</v>
      </c>
      <c r="L1948" s="11">
        <f t="shared" si="152"/>
        <v>0.34174204979949641</v>
      </c>
      <c r="M1948" s="16">
        <f t="shared" si="153"/>
        <v>10723</v>
      </c>
      <c r="N1948" s="16">
        <f t="shared" si="154"/>
        <v>0</v>
      </c>
      <c r="O1948" s="7" t="str">
        <f t="shared" si="150"/>
        <v>Oct</v>
      </c>
      <c r="P1948" t="str">
        <f t="shared" si="151"/>
        <v>2024</v>
      </c>
    </row>
    <row r="1949" spans="1:16" x14ac:dyDescent="0.3">
      <c r="A1949" t="s">
        <v>1981</v>
      </c>
      <c r="B1949" s="6">
        <v>45467</v>
      </c>
      <c r="C1949" t="s">
        <v>2255</v>
      </c>
      <c r="D1949" t="s">
        <v>2262</v>
      </c>
      <c r="E1949" t="s">
        <v>14</v>
      </c>
      <c r="F1949" t="s">
        <v>15</v>
      </c>
      <c r="G1949">
        <v>13152</v>
      </c>
      <c r="H1949">
        <v>3474.32</v>
      </c>
      <c r="I1949">
        <v>2</v>
      </c>
      <c r="J1949" t="s">
        <v>35</v>
      </c>
      <c r="K1949" s="8" t="s">
        <v>27</v>
      </c>
      <c r="L1949" s="11">
        <f t="shared" si="152"/>
        <v>0.26416666666666666</v>
      </c>
      <c r="M1949" s="16">
        <f t="shared" si="153"/>
        <v>13152</v>
      </c>
      <c r="N1949" s="16">
        <f t="shared" si="154"/>
        <v>0</v>
      </c>
      <c r="O1949" s="7" t="str">
        <f t="shared" si="150"/>
        <v>Jun</v>
      </c>
      <c r="P1949" t="str">
        <f t="shared" si="151"/>
        <v>2024</v>
      </c>
    </row>
    <row r="1950" spans="1:16" x14ac:dyDescent="0.3">
      <c r="A1950" t="s">
        <v>1982</v>
      </c>
      <c r="B1950" s="6">
        <v>45630</v>
      </c>
      <c r="C1950" t="s">
        <v>2257</v>
      </c>
      <c r="D1950" t="s">
        <v>2265</v>
      </c>
      <c r="E1950" t="s">
        <v>25</v>
      </c>
      <c r="F1950" t="s">
        <v>53</v>
      </c>
      <c r="G1950">
        <v>1766</v>
      </c>
      <c r="H1950">
        <v>421.17</v>
      </c>
      <c r="I1950">
        <v>7</v>
      </c>
      <c r="J1950" t="s">
        <v>16</v>
      </c>
      <c r="K1950" s="8" t="s">
        <v>11</v>
      </c>
      <c r="L1950" s="11">
        <f t="shared" si="152"/>
        <v>0.23848810872027182</v>
      </c>
      <c r="M1950" s="16">
        <f t="shared" si="153"/>
        <v>0</v>
      </c>
      <c r="N1950" s="16">
        <f t="shared" si="154"/>
        <v>0</v>
      </c>
      <c r="O1950" s="7" t="str">
        <f t="shared" si="150"/>
        <v>Dec</v>
      </c>
      <c r="P1950" t="str">
        <f t="shared" si="151"/>
        <v>2024</v>
      </c>
    </row>
    <row r="1951" spans="1:16" x14ac:dyDescent="0.3">
      <c r="A1951" t="s">
        <v>1983</v>
      </c>
      <c r="B1951" s="6">
        <v>45045</v>
      </c>
      <c r="C1951" t="s">
        <v>2256</v>
      </c>
      <c r="D1951" t="s">
        <v>2268</v>
      </c>
      <c r="E1951" t="s">
        <v>14</v>
      </c>
      <c r="F1951" t="s">
        <v>38</v>
      </c>
      <c r="G1951">
        <v>12223</v>
      </c>
      <c r="H1951">
        <v>3559.04</v>
      </c>
      <c r="I1951">
        <v>8</v>
      </c>
      <c r="J1951" t="s">
        <v>16</v>
      </c>
      <c r="K1951" s="8" t="s">
        <v>11</v>
      </c>
      <c r="L1951" s="11">
        <f t="shared" si="152"/>
        <v>0.29117565245847993</v>
      </c>
      <c r="M1951" s="16">
        <f t="shared" si="153"/>
        <v>12223</v>
      </c>
      <c r="N1951" s="16">
        <f t="shared" si="154"/>
        <v>0</v>
      </c>
      <c r="O1951" s="7" t="str">
        <f t="shared" si="150"/>
        <v>Apr</v>
      </c>
      <c r="P1951" t="str">
        <f t="shared" si="151"/>
        <v>2023</v>
      </c>
    </row>
    <row r="1952" spans="1:16" x14ac:dyDescent="0.3">
      <c r="A1952" t="s">
        <v>1984</v>
      </c>
      <c r="B1952" s="6">
        <v>45431</v>
      </c>
      <c r="C1952" t="s">
        <v>2256</v>
      </c>
      <c r="D1952" t="s">
        <v>2268</v>
      </c>
      <c r="E1952" t="s">
        <v>14</v>
      </c>
      <c r="F1952" t="s">
        <v>38</v>
      </c>
      <c r="G1952">
        <v>5159</v>
      </c>
      <c r="H1952">
        <v>-149.94</v>
      </c>
      <c r="I1952">
        <v>9</v>
      </c>
      <c r="J1952" t="s">
        <v>16</v>
      </c>
      <c r="K1952" s="8" t="s">
        <v>17</v>
      </c>
      <c r="L1952" s="11">
        <f t="shared" si="152"/>
        <v>-2.9063772048846675E-2</v>
      </c>
      <c r="M1952" s="16">
        <f t="shared" si="153"/>
        <v>5159</v>
      </c>
      <c r="N1952" s="16">
        <f t="shared" si="154"/>
        <v>1</v>
      </c>
      <c r="O1952" s="7" t="str">
        <f t="shared" si="150"/>
        <v>May</v>
      </c>
      <c r="P1952" t="str">
        <f t="shared" si="151"/>
        <v>2024</v>
      </c>
    </row>
    <row r="1953" spans="1:16" x14ac:dyDescent="0.3">
      <c r="A1953" t="s">
        <v>1985</v>
      </c>
      <c r="B1953" s="6">
        <v>45226</v>
      </c>
      <c r="C1953" t="s">
        <v>2257</v>
      </c>
      <c r="D1953" t="s">
        <v>2264</v>
      </c>
      <c r="E1953" t="s">
        <v>8</v>
      </c>
      <c r="F1953" t="s">
        <v>29</v>
      </c>
      <c r="G1953">
        <v>6718</v>
      </c>
      <c r="H1953">
        <v>1691.23</v>
      </c>
      <c r="I1953">
        <v>8</v>
      </c>
      <c r="J1953" t="s">
        <v>10</v>
      </c>
      <c r="K1953" s="8" t="s">
        <v>17</v>
      </c>
      <c r="L1953" s="11">
        <f t="shared" si="152"/>
        <v>0.2517460553736231</v>
      </c>
      <c r="M1953" s="16">
        <f t="shared" si="153"/>
        <v>0</v>
      </c>
      <c r="N1953" s="16">
        <f t="shared" si="154"/>
        <v>0</v>
      </c>
      <c r="O1953" s="7" t="str">
        <f t="shared" si="150"/>
        <v>Oct</v>
      </c>
      <c r="P1953" t="str">
        <f t="shared" si="151"/>
        <v>2023</v>
      </c>
    </row>
    <row r="1954" spans="1:16" x14ac:dyDescent="0.3">
      <c r="A1954" t="s">
        <v>1986</v>
      </c>
      <c r="B1954" s="6">
        <v>45064</v>
      </c>
      <c r="C1954" t="s">
        <v>2255</v>
      </c>
      <c r="D1954" t="s">
        <v>2262</v>
      </c>
      <c r="E1954" t="s">
        <v>8</v>
      </c>
      <c r="F1954" t="s">
        <v>9</v>
      </c>
      <c r="G1954">
        <v>44061</v>
      </c>
      <c r="H1954">
        <v>7540.58</v>
      </c>
      <c r="I1954">
        <v>8</v>
      </c>
      <c r="J1954" t="s">
        <v>35</v>
      </c>
      <c r="K1954" s="8" t="s">
        <v>17</v>
      </c>
      <c r="L1954" s="11">
        <f t="shared" si="152"/>
        <v>0.17113955652391002</v>
      </c>
      <c r="M1954" s="16">
        <f t="shared" si="153"/>
        <v>0</v>
      </c>
      <c r="N1954" s="16">
        <f t="shared" si="154"/>
        <v>0</v>
      </c>
      <c r="O1954" s="7" t="str">
        <f t="shared" si="150"/>
        <v>May</v>
      </c>
      <c r="P1954" t="str">
        <f t="shared" si="151"/>
        <v>2023</v>
      </c>
    </row>
    <row r="1955" spans="1:16" x14ac:dyDescent="0.3">
      <c r="A1955" t="s">
        <v>1987</v>
      </c>
      <c r="B1955" s="6">
        <v>45601</v>
      </c>
      <c r="C1955" t="s">
        <v>2257</v>
      </c>
      <c r="D1955" t="s">
        <v>2264</v>
      </c>
      <c r="E1955" t="s">
        <v>19</v>
      </c>
      <c r="F1955" t="s">
        <v>34</v>
      </c>
      <c r="G1955">
        <v>47826</v>
      </c>
      <c r="H1955">
        <v>9346.16</v>
      </c>
      <c r="I1955">
        <v>7</v>
      </c>
      <c r="J1955" t="s">
        <v>35</v>
      </c>
      <c r="K1955" s="8" t="s">
        <v>11</v>
      </c>
      <c r="L1955" s="11">
        <f t="shared" si="152"/>
        <v>0.19542006440011708</v>
      </c>
      <c r="M1955" s="16">
        <f t="shared" si="153"/>
        <v>0</v>
      </c>
      <c r="N1955" s="16">
        <f t="shared" si="154"/>
        <v>0</v>
      </c>
      <c r="O1955" s="7" t="str">
        <f t="shared" si="150"/>
        <v>Nov</v>
      </c>
      <c r="P1955" t="str">
        <f t="shared" si="151"/>
        <v>2024</v>
      </c>
    </row>
    <row r="1956" spans="1:16" x14ac:dyDescent="0.3">
      <c r="A1956" t="s">
        <v>1988</v>
      </c>
      <c r="B1956" s="6">
        <v>45371</v>
      </c>
      <c r="C1956" t="s">
        <v>2259</v>
      </c>
      <c r="D1956" t="s">
        <v>2267</v>
      </c>
      <c r="E1956" t="s">
        <v>19</v>
      </c>
      <c r="F1956" t="s">
        <v>22</v>
      </c>
      <c r="G1956">
        <v>1474</v>
      </c>
      <c r="H1956">
        <v>-182.35</v>
      </c>
      <c r="I1956">
        <v>1</v>
      </c>
      <c r="J1956" t="s">
        <v>35</v>
      </c>
      <c r="K1956" s="8" t="s">
        <v>27</v>
      </c>
      <c r="L1956" s="11">
        <f t="shared" si="152"/>
        <v>-0.12371099050203527</v>
      </c>
      <c r="M1956" s="16">
        <f t="shared" si="153"/>
        <v>0</v>
      </c>
      <c r="N1956" s="16">
        <f t="shared" si="154"/>
        <v>1</v>
      </c>
      <c r="O1956" s="7" t="str">
        <f t="shared" si="150"/>
        <v>Mar</v>
      </c>
      <c r="P1956" t="str">
        <f t="shared" si="151"/>
        <v>2024</v>
      </c>
    </row>
    <row r="1957" spans="1:16" x14ac:dyDescent="0.3">
      <c r="A1957" t="s">
        <v>1989</v>
      </c>
      <c r="B1957" s="6">
        <v>45433</v>
      </c>
      <c r="C1957" t="s">
        <v>2255</v>
      </c>
      <c r="D1957" t="s">
        <v>2263</v>
      </c>
      <c r="E1957" t="s">
        <v>19</v>
      </c>
      <c r="F1957" t="s">
        <v>20</v>
      </c>
      <c r="G1957">
        <v>14293</v>
      </c>
      <c r="H1957">
        <v>2943.44</v>
      </c>
      <c r="I1957">
        <v>1</v>
      </c>
      <c r="J1957" t="s">
        <v>10</v>
      </c>
      <c r="K1957" s="8" t="s">
        <v>36</v>
      </c>
      <c r="L1957" s="11">
        <f t="shared" si="152"/>
        <v>0.2059357727558945</v>
      </c>
      <c r="M1957" s="16">
        <f t="shared" si="153"/>
        <v>0</v>
      </c>
      <c r="N1957" s="16">
        <f t="shared" si="154"/>
        <v>0</v>
      </c>
      <c r="O1957" s="7" t="str">
        <f t="shared" si="150"/>
        <v>May</v>
      </c>
      <c r="P1957" t="str">
        <f t="shared" si="151"/>
        <v>2024</v>
      </c>
    </row>
    <row r="1958" spans="1:16" x14ac:dyDescent="0.3">
      <c r="A1958" t="s">
        <v>1990</v>
      </c>
      <c r="B1958" s="6">
        <v>45557</v>
      </c>
      <c r="C1958" t="s">
        <v>2256</v>
      </c>
      <c r="D1958" t="s">
        <v>2268</v>
      </c>
      <c r="E1958" t="s">
        <v>19</v>
      </c>
      <c r="F1958" t="s">
        <v>22</v>
      </c>
      <c r="G1958">
        <v>37445</v>
      </c>
      <c r="H1958">
        <v>-2316</v>
      </c>
      <c r="I1958">
        <v>6</v>
      </c>
      <c r="J1958" t="s">
        <v>10</v>
      </c>
      <c r="K1958" s="8" t="s">
        <v>27</v>
      </c>
      <c r="L1958" s="11">
        <f t="shared" si="152"/>
        <v>-6.185071438109227E-2</v>
      </c>
      <c r="M1958" s="16">
        <f t="shared" si="153"/>
        <v>0</v>
      </c>
      <c r="N1958" s="16">
        <f t="shared" si="154"/>
        <v>1</v>
      </c>
      <c r="O1958" s="7" t="str">
        <f t="shared" si="150"/>
        <v>Sep</v>
      </c>
      <c r="P1958" t="str">
        <f t="shared" si="151"/>
        <v>2024</v>
      </c>
    </row>
    <row r="1959" spans="1:16" x14ac:dyDescent="0.3">
      <c r="A1959" t="s">
        <v>1991</v>
      </c>
      <c r="B1959" s="6">
        <v>44935</v>
      </c>
      <c r="C1959" t="s">
        <v>2257</v>
      </c>
      <c r="D1959" t="s">
        <v>2265</v>
      </c>
      <c r="E1959" t="s">
        <v>25</v>
      </c>
      <c r="F1959" t="s">
        <v>26</v>
      </c>
      <c r="G1959">
        <v>19677</v>
      </c>
      <c r="H1959">
        <v>885.54</v>
      </c>
      <c r="I1959">
        <v>1</v>
      </c>
      <c r="J1959" t="s">
        <v>35</v>
      </c>
      <c r="K1959" s="8" t="s">
        <v>27</v>
      </c>
      <c r="L1959" s="11">
        <f t="shared" si="152"/>
        <v>4.5003811556639732E-2</v>
      </c>
      <c r="M1959" s="16">
        <f t="shared" si="153"/>
        <v>0</v>
      </c>
      <c r="N1959" s="16">
        <f t="shared" si="154"/>
        <v>0</v>
      </c>
      <c r="O1959" s="7" t="str">
        <f t="shared" si="150"/>
        <v>Jan</v>
      </c>
      <c r="P1959" t="str">
        <f t="shared" si="151"/>
        <v>2023</v>
      </c>
    </row>
    <row r="1960" spans="1:16" x14ac:dyDescent="0.3">
      <c r="A1960" t="s">
        <v>1992</v>
      </c>
      <c r="B1960" s="6">
        <v>45635</v>
      </c>
      <c r="C1960" t="s">
        <v>2257</v>
      </c>
      <c r="D1960" t="s">
        <v>2264</v>
      </c>
      <c r="E1960" t="s">
        <v>14</v>
      </c>
      <c r="F1960" t="s">
        <v>38</v>
      </c>
      <c r="G1960">
        <v>46637</v>
      </c>
      <c r="H1960">
        <v>1508.13</v>
      </c>
      <c r="I1960">
        <v>9</v>
      </c>
      <c r="J1960" t="s">
        <v>10</v>
      </c>
      <c r="K1960" s="8" t="s">
        <v>11</v>
      </c>
      <c r="L1960" s="11">
        <f t="shared" si="152"/>
        <v>3.2337628921242791E-2</v>
      </c>
      <c r="M1960" s="16">
        <f t="shared" si="153"/>
        <v>46637</v>
      </c>
      <c r="N1960" s="16">
        <f t="shared" si="154"/>
        <v>0</v>
      </c>
      <c r="O1960" s="7" t="str">
        <f t="shared" si="150"/>
        <v>Dec</v>
      </c>
      <c r="P1960" t="str">
        <f t="shared" si="151"/>
        <v>2024</v>
      </c>
    </row>
    <row r="1961" spans="1:16" x14ac:dyDescent="0.3">
      <c r="A1961" t="s">
        <v>1993</v>
      </c>
      <c r="B1961" s="6">
        <v>45138</v>
      </c>
      <c r="C1961" t="s">
        <v>2256</v>
      </c>
      <c r="D1961" t="s">
        <v>2269</v>
      </c>
      <c r="E1961" t="s">
        <v>14</v>
      </c>
      <c r="F1961" t="s">
        <v>38</v>
      </c>
      <c r="G1961">
        <v>46056</v>
      </c>
      <c r="H1961">
        <v>8579.9</v>
      </c>
      <c r="I1961">
        <v>8</v>
      </c>
      <c r="J1961" t="s">
        <v>35</v>
      </c>
      <c r="K1961" s="8" t="s">
        <v>11</v>
      </c>
      <c r="L1961" s="11">
        <f t="shared" si="152"/>
        <v>0.18629277401424352</v>
      </c>
      <c r="M1961" s="16">
        <f t="shared" si="153"/>
        <v>46056</v>
      </c>
      <c r="N1961" s="16">
        <f t="shared" si="154"/>
        <v>0</v>
      </c>
      <c r="O1961" s="7" t="str">
        <f t="shared" si="150"/>
        <v>Jul</v>
      </c>
      <c r="P1961" t="str">
        <f t="shared" si="151"/>
        <v>2023</v>
      </c>
    </row>
    <row r="1962" spans="1:16" x14ac:dyDescent="0.3">
      <c r="A1962" t="s">
        <v>1994</v>
      </c>
      <c r="B1962" s="6">
        <v>45185</v>
      </c>
      <c r="C1962" t="s">
        <v>2258</v>
      </c>
      <c r="D1962" t="s">
        <v>2271</v>
      </c>
      <c r="E1962" t="s">
        <v>14</v>
      </c>
      <c r="F1962" t="s">
        <v>51</v>
      </c>
      <c r="G1962">
        <v>14134</v>
      </c>
      <c r="H1962">
        <v>775.27</v>
      </c>
      <c r="I1962">
        <v>8</v>
      </c>
      <c r="J1962" t="s">
        <v>10</v>
      </c>
      <c r="K1962" s="8" t="s">
        <v>17</v>
      </c>
      <c r="L1962" s="11">
        <f t="shared" si="152"/>
        <v>5.4851422102731001E-2</v>
      </c>
      <c r="M1962" s="16">
        <f t="shared" si="153"/>
        <v>14134</v>
      </c>
      <c r="N1962" s="16">
        <f t="shared" si="154"/>
        <v>0</v>
      </c>
      <c r="O1962" s="7" t="str">
        <f t="shared" si="150"/>
        <v>Sep</v>
      </c>
      <c r="P1962" t="str">
        <f t="shared" si="151"/>
        <v>2023</v>
      </c>
    </row>
    <row r="1963" spans="1:16" x14ac:dyDescent="0.3">
      <c r="A1963" t="s">
        <v>1995</v>
      </c>
      <c r="B1963" s="6">
        <v>44945</v>
      </c>
      <c r="C1963" t="s">
        <v>2259</v>
      </c>
      <c r="D1963" t="s">
        <v>2267</v>
      </c>
      <c r="E1963" t="s">
        <v>8</v>
      </c>
      <c r="F1963" t="s">
        <v>31</v>
      </c>
      <c r="G1963">
        <v>4251</v>
      </c>
      <c r="H1963">
        <v>694.05</v>
      </c>
      <c r="I1963">
        <v>7</v>
      </c>
      <c r="J1963" t="s">
        <v>16</v>
      </c>
      <c r="K1963" s="8" t="s">
        <v>11</v>
      </c>
      <c r="L1963" s="11">
        <f t="shared" si="152"/>
        <v>0.16326746647847565</v>
      </c>
      <c r="M1963" s="16">
        <f t="shared" si="153"/>
        <v>0</v>
      </c>
      <c r="N1963" s="16">
        <f t="shared" si="154"/>
        <v>0</v>
      </c>
      <c r="O1963" s="7" t="str">
        <f t="shared" si="150"/>
        <v>Jan</v>
      </c>
      <c r="P1963" t="str">
        <f t="shared" si="151"/>
        <v>2023</v>
      </c>
    </row>
    <row r="1964" spans="1:16" x14ac:dyDescent="0.3">
      <c r="A1964" t="s">
        <v>1996</v>
      </c>
      <c r="B1964" s="6">
        <v>45207</v>
      </c>
      <c r="C1964" t="s">
        <v>2257</v>
      </c>
      <c r="D1964" t="s">
        <v>2264</v>
      </c>
      <c r="E1964" t="s">
        <v>25</v>
      </c>
      <c r="F1964" t="s">
        <v>46</v>
      </c>
      <c r="G1964">
        <v>26390</v>
      </c>
      <c r="H1964">
        <v>4680.5200000000004</v>
      </c>
      <c r="I1964">
        <v>5</v>
      </c>
      <c r="J1964" t="s">
        <v>10</v>
      </c>
      <c r="K1964" s="8" t="s">
        <v>36</v>
      </c>
      <c r="L1964" s="11">
        <f t="shared" si="152"/>
        <v>0.17735960591133007</v>
      </c>
      <c r="M1964" s="16">
        <f t="shared" si="153"/>
        <v>0</v>
      </c>
      <c r="N1964" s="16">
        <f t="shared" si="154"/>
        <v>0</v>
      </c>
      <c r="O1964" s="7" t="str">
        <f t="shared" si="150"/>
        <v>Oct</v>
      </c>
      <c r="P1964" t="str">
        <f t="shared" si="151"/>
        <v>2023</v>
      </c>
    </row>
    <row r="1965" spans="1:16" x14ac:dyDescent="0.3">
      <c r="A1965" t="s">
        <v>1997</v>
      </c>
      <c r="B1965" s="6">
        <v>45498</v>
      </c>
      <c r="C1965" t="s">
        <v>2258</v>
      </c>
      <c r="D1965" t="s">
        <v>2271</v>
      </c>
      <c r="E1965" t="s">
        <v>19</v>
      </c>
      <c r="F1965" t="s">
        <v>34</v>
      </c>
      <c r="G1965">
        <v>34414</v>
      </c>
      <c r="H1965">
        <v>11200.3</v>
      </c>
      <c r="I1965">
        <v>1</v>
      </c>
      <c r="J1965" t="s">
        <v>35</v>
      </c>
      <c r="K1965" s="8" t="s">
        <v>17</v>
      </c>
      <c r="L1965" s="11">
        <f t="shared" si="152"/>
        <v>0.32545766257918285</v>
      </c>
      <c r="M1965" s="16">
        <f t="shared" si="153"/>
        <v>0</v>
      </c>
      <c r="N1965" s="16">
        <f t="shared" si="154"/>
        <v>0</v>
      </c>
      <c r="O1965" s="7" t="str">
        <f t="shared" si="150"/>
        <v>Jul</v>
      </c>
      <c r="P1965" t="str">
        <f t="shared" si="151"/>
        <v>2024</v>
      </c>
    </row>
    <row r="1966" spans="1:16" x14ac:dyDescent="0.3">
      <c r="A1966" t="s">
        <v>1998</v>
      </c>
      <c r="B1966" s="6">
        <v>45293</v>
      </c>
      <c r="C1966" t="s">
        <v>2256</v>
      </c>
      <c r="D1966" t="s">
        <v>2268</v>
      </c>
      <c r="E1966" t="s">
        <v>8</v>
      </c>
      <c r="F1966" t="s">
        <v>29</v>
      </c>
      <c r="G1966">
        <v>33719</v>
      </c>
      <c r="H1966">
        <v>11391.21</v>
      </c>
      <c r="I1966">
        <v>9</v>
      </c>
      <c r="J1966" t="s">
        <v>10</v>
      </c>
      <c r="K1966" s="8" t="s">
        <v>11</v>
      </c>
      <c r="L1966" s="11">
        <f t="shared" si="152"/>
        <v>0.33782763427147894</v>
      </c>
      <c r="M1966" s="16">
        <f t="shared" si="153"/>
        <v>0</v>
      </c>
      <c r="N1966" s="16">
        <f t="shared" si="154"/>
        <v>0</v>
      </c>
      <c r="O1966" s="7" t="str">
        <f t="shared" si="150"/>
        <v>Jan</v>
      </c>
      <c r="P1966" t="str">
        <f t="shared" si="151"/>
        <v>2024</v>
      </c>
    </row>
    <row r="1967" spans="1:16" x14ac:dyDescent="0.3">
      <c r="A1967" t="s">
        <v>1999</v>
      </c>
      <c r="B1967" s="6">
        <v>45238</v>
      </c>
      <c r="C1967" t="s">
        <v>2258</v>
      </c>
      <c r="D1967" t="s">
        <v>2271</v>
      </c>
      <c r="E1967" t="s">
        <v>8</v>
      </c>
      <c r="F1967" t="s">
        <v>29</v>
      </c>
      <c r="G1967">
        <v>686</v>
      </c>
      <c r="H1967">
        <v>145.13</v>
      </c>
      <c r="I1967">
        <v>8</v>
      </c>
      <c r="J1967" t="s">
        <v>16</v>
      </c>
      <c r="K1967" s="8" t="s">
        <v>11</v>
      </c>
      <c r="L1967" s="11">
        <f t="shared" si="152"/>
        <v>0.21155976676384838</v>
      </c>
      <c r="M1967" s="16">
        <f t="shared" si="153"/>
        <v>0</v>
      </c>
      <c r="N1967" s="16">
        <f t="shared" si="154"/>
        <v>0</v>
      </c>
      <c r="O1967" s="7" t="str">
        <f t="shared" si="150"/>
        <v>Nov</v>
      </c>
      <c r="P1967" t="str">
        <f t="shared" si="151"/>
        <v>2023</v>
      </c>
    </row>
    <row r="1968" spans="1:16" x14ac:dyDescent="0.3">
      <c r="A1968" t="s">
        <v>2000</v>
      </c>
      <c r="B1968" s="6">
        <v>45277</v>
      </c>
      <c r="C1968" t="s">
        <v>2259</v>
      </c>
      <c r="D1968" t="s">
        <v>2267</v>
      </c>
      <c r="E1968" t="s">
        <v>25</v>
      </c>
      <c r="F1968" t="s">
        <v>26</v>
      </c>
      <c r="G1968">
        <v>20541</v>
      </c>
      <c r="H1968">
        <v>5877.92</v>
      </c>
      <c r="I1968">
        <v>3</v>
      </c>
      <c r="J1968" t="s">
        <v>16</v>
      </c>
      <c r="K1968" s="8" t="s">
        <v>36</v>
      </c>
      <c r="L1968" s="11">
        <f t="shared" si="152"/>
        <v>0.28615549389026823</v>
      </c>
      <c r="M1968" s="16">
        <f t="shared" si="153"/>
        <v>0</v>
      </c>
      <c r="N1968" s="16">
        <f t="shared" si="154"/>
        <v>0</v>
      </c>
      <c r="O1968" s="7" t="str">
        <f t="shared" si="150"/>
        <v>Dec</v>
      </c>
      <c r="P1968" t="str">
        <f t="shared" si="151"/>
        <v>2023</v>
      </c>
    </row>
    <row r="1969" spans="1:16" x14ac:dyDescent="0.3">
      <c r="A1969" t="s">
        <v>2001</v>
      </c>
      <c r="B1969" s="6">
        <v>45516</v>
      </c>
      <c r="C1969" t="s">
        <v>2259</v>
      </c>
      <c r="D1969" t="s">
        <v>2266</v>
      </c>
      <c r="E1969" t="s">
        <v>8</v>
      </c>
      <c r="F1969" t="s">
        <v>9</v>
      </c>
      <c r="G1969">
        <v>31725</v>
      </c>
      <c r="H1969">
        <v>6627.16</v>
      </c>
      <c r="I1969">
        <v>4</v>
      </c>
      <c r="J1969" t="s">
        <v>10</v>
      </c>
      <c r="K1969" s="8" t="s">
        <v>27</v>
      </c>
      <c r="L1969" s="11">
        <f t="shared" si="152"/>
        <v>0.20889393223010244</v>
      </c>
      <c r="M1969" s="16">
        <f t="shared" si="153"/>
        <v>0</v>
      </c>
      <c r="N1969" s="16">
        <f t="shared" si="154"/>
        <v>0</v>
      </c>
      <c r="O1969" s="7" t="str">
        <f t="shared" si="150"/>
        <v>Aug</v>
      </c>
      <c r="P1969" t="str">
        <f t="shared" si="151"/>
        <v>2024</v>
      </c>
    </row>
    <row r="1970" spans="1:16" x14ac:dyDescent="0.3">
      <c r="A1970" t="s">
        <v>2002</v>
      </c>
      <c r="B1970" s="6">
        <v>45443</v>
      </c>
      <c r="C1970" t="s">
        <v>2256</v>
      </c>
      <c r="D1970" t="s">
        <v>2269</v>
      </c>
      <c r="E1970" t="s">
        <v>19</v>
      </c>
      <c r="F1970" t="s">
        <v>20</v>
      </c>
      <c r="G1970">
        <v>37894</v>
      </c>
      <c r="H1970">
        <v>-2899.63</v>
      </c>
      <c r="I1970">
        <v>1</v>
      </c>
      <c r="J1970" t="s">
        <v>16</v>
      </c>
      <c r="K1970" s="8" t="s">
        <v>17</v>
      </c>
      <c r="L1970" s="11">
        <f t="shared" si="152"/>
        <v>-7.6519501768089943E-2</v>
      </c>
      <c r="M1970" s="16">
        <f t="shared" si="153"/>
        <v>0</v>
      </c>
      <c r="N1970" s="16">
        <f t="shared" si="154"/>
        <v>1</v>
      </c>
      <c r="O1970" s="7" t="str">
        <f t="shared" si="150"/>
        <v>May</v>
      </c>
      <c r="P1970" t="str">
        <f t="shared" si="151"/>
        <v>2024</v>
      </c>
    </row>
    <row r="1971" spans="1:16" x14ac:dyDescent="0.3">
      <c r="A1971" t="s">
        <v>2003</v>
      </c>
      <c r="B1971" s="6">
        <v>45281</v>
      </c>
      <c r="C1971" t="s">
        <v>2256</v>
      </c>
      <c r="D1971" t="s">
        <v>2268</v>
      </c>
      <c r="E1971" t="s">
        <v>8</v>
      </c>
      <c r="F1971" t="s">
        <v>31</v>
      </c>
      <c r="G1971">
        <v>40258</v>
      </c>
      <c r="H1971">
        <v>4279.62</v>
      </c>
      <c r="I1971">
        <v>8</v>
      </c>
      <c r="J1971" t="s">
        <v>16</v>
      </c>
      <c r="K1971" s="8" t="s">
        <v>36</v>
      </c>
      <c r="L1971" s="11">
        <f t="shared" si="152"/>
        <v>0.10630483382184908</v>
      </c>
      <c r="M1971" s="16">
        <f t="shared" si="153"/>
        <v>0</v>
      </c>
      <c r="N1971" s="16">
        <f t="shared" si="154"/>
        <v>0</v>
      </c>
      <c r="O1971" s="7" t="str">
        <f t="shared" si="150"/>
        <v>Dec</v>
      </c>
      <c r="P1971" t="str">
        <f t="shared" si="151"/>
        <v>2023</v>
      </c>
    </row>
    <row r="1972" spans="1:16" x14ac:dyDescent="0.3">
      <c r="A1972" t="s">
        <v>2004</v>
      </c>
      <c r="B1972" s="6">
        <v>45078</v>
      </c>
      <c r="C1972" t="s">
        <v>2259</v>
      </c>
      <c r="D1972" t="s">
        <v>2267</v>
      </c>
      <c r="E1972" t="s">
        <v>14</v>
      </c>
      <c r="F1972" t="s">
        <v>51</v>
      </c>
      <c r="G1972">
        <v>47485</v>
      </c>
      <c r="H1972">
        <v>-2264.29</v>
      </c>
      <c r="I1972">
        <v>9</v>
      </c>
      <c r="J1972" t="s">
        <v>10</v>
      </c>
      <c r="K1972" s="8" t="s">
        <v>17</v>
      </c>
      <c r="L1972" s="11">
        <f t="shared" si="152"/>
        <v>-4.7684321364641465E-2</v>
      </c>
      <c r="M1972" s="16">
        <f t="shared" si="153"/>
        <v>47485</v>
      </c>
      <c r="N1972" s="16">
        <f t="shared" si="154"/>
        <v>1</v>
      </c>
      <c r="O1972" s="7" t="str">
        <f t="shared" si="150"/>
        <v>Jun</v>
      </c>
      <c r="P1972" t="str">
        <f t="shared" si="151"/>
        <v>2023</v>
      </c>
    </row>
    <row r="1973" spans="1:16" x14ac:dyDescent="0.3">
      <c r="A1973" t="s">
        <v>2005</v>
      </c>
      <c r="B1973" s="6">
        <v>45023</v>
      </c>
      <c r="C1973" t="s">
        <v>2259</v>
      </c>
      <c r="D1973" t="s">
        <v>2266</v>
      </c>
      <c r="E1973" t="s">
        <v>25</v>
      </c>
      <c r="F1973" t="s">
        <v>53</v>
      </c>
      <c r="G1973">
        <v>26961</v>
      </c>
      <c r="H1973">
        <v>-2314.54</v>
      </c>
      <c r="I1973">
        <v>4</v>
      </c>
      <c r="J1973" t="s">
        <v>10</v>
      </c>
      <c r="K1973" s="8" t="s">
        <v>36</v>
      </c>
      <c r="L1973" s="11">
        <f t="shared" si="152"/>
        <v>-8.5847705945625158E-2</v>
      </c>
      <c r="M1973" s="16">
        <f t="shared" si="153"/>
        <v>0</v>
      </c>
      <c r="N1973" s="16">
        <f t="shared" si="154"/>
        <v>1</v>
      </c>
      <c r="O1973" s="7" t="str">
        <f t="shared" si="150"/>
        <v>Apr</v>
      </c>
      <c r="P1973" t="str">
        <f t="shared" si="151"/>
        <v>2023</v>
      </c>
    </row>
    <row r="1974" spans="1:16" x14ac:dyDescent="0.3">
      <c r="A1974" t="s">
        <v>2006</v>
      </c>
      <c r="B1974" s="6">
        <v>45483</v>
      </c>
      <c r="C1974" t="s">
        <v>2257</v>
      </c>
      <c r="D1974" t="s">
        <v>2265</v>
      </c>
      <c r="E1974" t="s">
        <v>8</v>
      </c>
      <c r="F1974" t="s">
        <v>9</v>
      </c>
      <c r="G1974">
        <v>23401</v>
      </c>
      <c r="H1974">
        <v>6667.39</v>
      </c>
      <c r="I1974">
        <v>4</v>
      </c>
      <c r="J1974" t="s">
        <v>16</v>
      </c>
      <c r="K1974" s="8" t="s">
        <v>17</v>
      </c>
      <c r="L1974" s="11">
        <f t="shared" si="152"/>
        <v>0.28491902055467716</v>
      </c>
      <c r="M1974" s="16">
        <f t="shared" si="153"/>
        <v>0</v>
      </c>
      <c r="N1974" s="16">
        <f t="shared" si="154"/>
        <v>0</v>
      </c>
      <c r="O1974" s="7" t="str">
        <f t="shared" si="150"/>
        <v>Jul</v>
      </c>
      <c r="P1974" t="str">
        <f t="shared" si="151"/>
        <v>2024</v>
      </c>
    </row>
    <row r="1975" spans="1:16" x14ac:dyDescent="0.3">
      <c r="A1975" t="s">
        <v>2007</v>
      </c>
      <c r="B1975" s="6">
        <v>45008</v>
      </c>
      <c r="C1975" t="s">
        <v>2259</v>
      </c>
      <c r="D1975" t="s">
        <v>2267</v>
      </c>
      <c r="E1975" t="s">
        <v>14</v>
      </c>
      <c r="F1975" t="s">
        <v>15</v>
      </c>
      <c r="G1975">
        <v>3249</v>
      </c>
      <c r="H1975">
        <v>606.53</v>
      </c>
      <c r="I1975">
        <v>5</v>
      </c>
      <c r="J1975" t="s">
        <v>35</v>
      </c>
      <c r="K1975" s="8" t="s">
        <v>17</v>
      </c>
      <c r="L1975" s="11">
        <f t="shared" si="152"/>
        <v>0.18668205601723606</v>
      </c>
      <c r="M1975" s="16">
        <f t="shared" si="153"/>
        <v>3249</v>
      </c>
      <c r="N1975" s="16">
        <f t="shared" si="154"/>
        <v>0</v>
      </c>
      <c r="O1975" s="7" t="str">
        <f t="shared" si="150"/>
        <v>Mar</v>
      </c>
      <c r="P1975" t="str">
        <f t="shared" si="151"/>
        <v>2023</v>
      </c>
    </row>
    <row r="1976" spans="1:16" x14ac:dyDescent="0.3">
      <c r="A1976" t="s">
        <v>2008</v>
      </c>
      <c r="B1976" s="6">
        <v>45313</v>
      </c>
      <c r="C1976" t="s">
        <v>2259</v>
      </c>
      <c r="D1976" t="s">
        <v>2267</v>
      </c>
      <c r="E1976" t="s">
        <v>25</v>
      </c>
      <c r="F1976" t="s">
        <v>53</v>
      </c>
      <c r="G1976">
        <v>12187</v>
      </c>
      <c r="H1976">
        <v>-1160.01</v>
      </c>
      <c r="I1976">
        <v>3</v>
      </c>
      <c r="J1976" t="s">
        <v>10</v>
      </c>
      <c r="K1976" s="8" t="s">
        <v>36</v>
      </c>
      <c r="L1976" s="11">
        <f t="shared" si="152"/>
        <v>-9.5184212685648639E-2</v>
      </c>
      <c r="M1976" s="16">
        <f t="shared" si="153"/>
        <v>0</v>
      </c>
      <c r="N1976" s="16">
        <f t="shared" si="154"/>
        <v>1</v>
      </c>
      <c r="O1976" s="7" t="str">
        <f t="shared" si="150"/>
        <v>Jan</v>
      </c>
      <c r="P1976" t="str">
        <f t="shared" si="151"/>
        <v>2024</v>
      </c>
    </row>
    <row r="1977" spans="1:16" x14ac:dyDescent="0.3">
      <c r="A1977" t="s">
        <v>2009</v>
      </c>
      <c r="B1977" s="6">
        <v>45023</v>
      </c>
      <c r="C1977" t="s">
        <v>2256</v>
      </c>
      <c r="D1977" t="s">
        <v>2269</v>
      </c>
      <c r="E1977" t="s">
        <v>14</v>
      </c>
      <c r="F1977" t="s">
        <v>51</v>
      </c>
      <c r="G1977">
        <v>28600</v>
      </c>
      <c r="H1977">
        <v>7976.32</v>
      </c>
      <c r="I1977">
        <v>1</v>
      </c>
      <c r="J1977" t="s">
        <v>16</v>
      </c>
      <c r="K1977" s="8" t="s">
        <v>36</v>
      </c>
      <c r="L1977" s="11">
        <f t="shared" si="152"/>
        <v>0.27889230769230766</v>
      </c>
      <c r="M1977" s="16">
        <f t="shared" si="153"/>
        <v>28600</v>
      </c>
      <c r="N1977" s="16">
        <f t="shared" si="154"/>
        <v>0</v>
      </c>
      <c r="O1977" s="7" t="str">
        <f t="shared" si="150"/>
        <v>Apr</v>
      </c>
      <c r="P1977" t="str">
        <f t="shared" si="151"/>
        <v>2023</v>
      </c>
    </row>
    <row r="1978" spans="1:16" x14ac:dyDescent="0.3">
      <c r="A1978" t="s">
        <v>2010</v>
      </c>
      <c r="B1978" s="6">
        <v>45160</v>
      </c>
      <c r="C1978" t="s">
        <v>2256</v>
      </c>
      <c r="D1978" t="s">
        <v>2269</v>
      </c>
      <c r="E1978" t="s">
        <v>19</v>
      </c>
      <c r="F1978" t="s">
        <v>22</v>
      </c>
      <c r="G1978">
        <v>12986</v>
      </c>
      <c r="H1978">
        <v>2489.6799999999998</v>
      </c>
      <c r="I1978">
        <v>7</v>
      </c>
      <c r="J1978" t="s">
        <v>10</v>
      </c>
      <c r="K1978" s="8" t="s">
        <v>17</v>
      </c>
      <c r="L1978" s="11">
        <f t="shared" si="152"/>
        <v>0.19172031418450639</v>
      </c>
      <c r="M1978" s="16">
        <f t="shared" si="153"/>
        <v>0</v>
      </c>
      <c r="N1978" s="16">
        <f t="shared" si="154"/>
        <v>0</v>
      </c>
      <c r="O1978" s="7" t="str">
        <f t="shared" si="150"/>
        <v>Aug</v>
      </c>
      <c r="P1978" t="str">
        <f t="shared" si="151"/>
        <v>2023</v>
      </c>
    </row>
    <row r="1979" spans="1:16" x14ac:dyDescent="0.3">
      <c r="A1979" t="s">
        <v>2011</v>
      </c>
      <c r="B1979" s="6">
        <v>45181</v>
      </c>
      <c r="C1979" t="s">
        <v>2257</v>
      </c>
      <c r="D1979" t="s">
        <v>2265</v>
      </c>
      <c r="E1979" t="s">
        <v>8</v>
      </c>
      <c r="F1979" t="s">
        <v>9</v>
      </c>
      <c r="G1979">
        <v>24986</v>
      </c>
      <c r="H1979">
        <v>1997.68</v>
      </c>
      <c r="I1979">
        <v>2</v>
      </c>
      <c r="J1979" t="s">
        <v>16</v>
      </c>
      <c r="K1979" s="8" t="s">
        <v>36</v>
      </c>
      <c r="L1979" s="11">
        <f t="shared" si="152"/>
        <v>7.9951973104938762E-2</v>
      </c>
      <c r="M1979" s="16">
        <f t="shared" si="153"/>
        <v>0</v>
      </c>
      <c r="N1979" s="16">
        <f t="shared" si="154"/>
        <v>0</v>
      </c>
      <c r="O1979" s="7" t="str">
        <f t="shared" si="150"/>
        <v>Sep</v>
      </c>
      <c r="P1979" t="str">
        <f t="shared" si="151"/>
        <v>2023</v>
      </c>
    </row>
    <row r="1980" spans="1:16" x14ac:dyDescent="0.3">
      <c r="A1980" t="s">
        <v>2012</v>
      </c>
      <c r="B1980" s="6">
        <v>45507</v>
      </c>
      <c r="C1980" t="s">
        <v>2255</v>
      </c>
      <c r="D1980" t="s">
        <v>2262</v>
      </c>
      <c r="E1980" t="s">
        <v>19</v>
      </c>
      <c r="F1980" t="s">
        <v>22</v>
      </c>
      <c r="G1980">
        <v>6014</v>
      </c>
      <c r="H1980">
        <v>-75.06</v>
      </c>
      <c r="I1980">
        <v>9</v>
      </c>
      <c r="J1980" t="s">
        <v>35</v>
      </c>
      <c r="K1980" s="8" t="s">
        <v>17</v>
      </c>
      <c r="L1980" s="11">
        <f t="shared" si="152"/>
        <v>-1.2480877951446624E-2</v>
      </c>
      <c r="M1980" s="16">
        <f t="shared" si="153"/>
        <v>0</v>
      </c>
      <c r="N1980" s="16">
        <f t="shared" si="154"/>
        <v>1</v>
      </c>
      <c r="O1980" s="7" t="str">
        <f t="shared" si="150"/>
        <v>Aug</v>
      </c>
      <c r="P1980" t="str">
        <f t="shared" si="151"/>
        <v>2024</v>
      </c>
    </row>
    <row r="1981" spans="1:16" x14ac:dyDescent="0.3">
      <c r="A1981" t="s">
        <v>2013</v>
      </c>
      <c r="B1981" s="6">
        <v>45376</v>
      </c>
      <c r="C1981" t="s">
        <v>2255</v>
      </c>
      <c r="D1981" t="s">
        <v>2263</v>
      </c>
      <c r="E1981" t="s">
        <v>8</v>
      </c>
      <c r="F1981" t="s">
        <v>9</v>
      </c>
      <c r="G1981">
        <v>48940</v>
      </c>
      <c r="H1981">
        <v>4505.57</v>
      </c>
      <c r="I1981">
        <v>6</v>
      </c>
      <c r="J1981" t="s">
        <v>16</v>
      </c>
      <c r="K1981" s="8" t="s">
        <v>17</v>
      </c>
      <c r="L1981" s="11">
        <f t="shared" si="152"/>
        <v>9.2063138536984057E-2</v>
      </c>
      <c r="M1981" s="16">
        <f t="shared" si="153"/>
        <v>0</v>
      </c>
      <c r="N1981" s="16">
        <f t="shared" si="154"/>
        <v>0</v>
      </c>
      <c r="O1981" s="7" t="str">
        <f t="shared" si="150"/>
        <v>Mar</v>
      </c>
      <c r="P1981" t="str">
        <f t="shared" si="151"/>
        <v>2024</v>
      </c>
    </row>
    <row r="1982" spans="1:16" x14ac:dyDescent="0.3">
      <c r="A1982" t="s">
        <v>2014</v>
      </c>
      <c r="B1982" s="6">
        <v>44985</v>
      </c>
      <c r="C1982" t="s">
        <v>2256</v>
      </c>
      <c r="D1982" t="s">
        <v>2269</v>
      </c>
      <c r="E1982" t="s">
        <v>8</v>
      </c>
      <c r="F1982" t="s">
        <v>31</v>
      </c>
      <c r="G1982">
        <v>24921</v>
      </c>
      <c r="H1982">
        <v>-1600.24</v>
      </c>
      <c r="I1982">
        <v>6</v>
      </c>
      <c r="J1982" t="s">
        <v>10</v>
      </c>
      <c r="K1982" s="8" t="s">
        <v>27</v>
      </c>
      <c r="L1982" s="11">
        <f t="shared" si="152"/>
        <v>-6.42125115364552E-2</v>
      </c>
      <c r="M1982" s="16">
        <f t="shared" si="153"/>
        <v>0</v>
      </c>
      <c r="N1982" s="16">
        <f t="shared" si="154"/>
        <v>1</v>
      </c>
      <c r="O1982" s="7" t="str">
        <f t="shared" si="150"/>
        <v>Feb</v>
      </c>
      <c r="P1982" t="str">
        <f t="shared" si="151"/>
        <v>2023</v>
      </c>
    </row>
    <row r="1983" spans="1:16" x14ac:dyDescent="0.3">
      <c r="A1983" t="s">
        <v>2015</v>
      </c>
      <c r="B1983" s="6">
        <v>44930</v>
      </c>
      <c r="C1983" t="s">
        <v>2255</v>
      </c>
      <c r="D1983" t="s">
        <v>2263</v>
      </c>
      <c r="E1983" t="s">
        <v>14</v>
      </c>
      <c r="F1983" t="s">
        <v>15</v>
      </c>
      <c r="G1983">
        <v>12320</v>
      </c>
      <c r="H1983">
        <v>-1113.48</v>
      </c>
      <c r="I1983">
        <v>5</v>
      </c>
      <c r="J1983" t="s">
        <v>35</v>
      </c>
      <c r="K1983" s="8" t="s">
        <v>36</v>
      </c>
      <c r="L1983" s="11">
        <f t="shared" si="152"/>
        <v>-9.037987012987013E-2</v>
      </c>
      <c r="M1983" s="16">
        <f t="shared" si="153"/>
        <v>12320</v>
      </c>
      <c r="N1983" s="16">
        <f t="shared" si="154"/>
        <v>1</v>
      </c>
      <c r="O1983" s="7" t="str">
        <f t="shared" si="150"/>
        <v>Jan</v>
      </c>
      <c r="P1983" t="str">
        <f t="shared" si="151"/>
        <v>2023</v>
      </c>
    </row>
    <row r="1984" spans="1:16" x14ac:dyDescent="0.3">
      <c r="A1984" t="s">
        <v>2016</v>
      </c>
      <c r="B1984" s="6">
        <v>45566</v>
      </c>
      <c r="C1984" t="s">
        <v>2256</v>
      </c>
      <c r="D1984" t="s">
        <v>2268</v>
      </c>
      <c r="E1984" t="s">
        <v>14</v>
      </c>
      <c r="F1984" t="s">
        <v>51</v>
      </c>
      <c r="G1984">
        <v>31703</v>
      </c>
      <c r="H1984">
        <v>-6262.97</v>
      </c>
      <c r="I1984">
        <v>1</v>
      </c>
      <c r="J1984" t="s">
        <v>16</v>
      </c>
      <c r="K1984" s="8" t="s">
        <v>36</v>
      </c>
      <c r="L1984" s="11">
        <f t="shared" si="152"/>
        <v>-0.19755133583572534</v>
      </c>
      <c r="M1984" s="16">
        <f t="shared" si="153"/>
        <v>31703</v>
      </c>
      <c r="N1984" s="16">
        <f t="shared" si="154"/>
        <v>1</v>
      </c>
      <c r="O1984" s="7" t="str">
        <f t="shared" si="150"/>
        <v>Oct</v>
      </c>
      <c r="P1984" t="str">
        <f t="shared" si="151"/>
        <v>2024</v>
      </c>
    </row>
    <row r="1985" spans="1:16" x14ac:dyDescent="0.3">
      <c r="A1985" t="s">
        <v>2017</v>
      </c>
      <c r="B1985" s="6">
        <v>45037</v>
      </c>
      <c r="C1985" t="s">
        <v>2258</v>
      </c>
      <c r="D1985" t="s">
        <v>2270</v>
      </c>
      <c r="E1985" t="s">
        <v>8</v>
      </c>
      <c r="F1985" t="s">
        <v>29</v>
      </c>
      <c r="G1985">
        <v>15179</v>
      </c>
      <c r="H1985">
        <v>358.18</v>
      </c>
      <c r="I1985">
        <v>9</v>
      </c>
      <c r="J1985" t="s">
        <v>35</v>
      </c>
      <c r="K1985" s="8" t="s">
        <v>11</v>
      </c>
      <c r="L1985" s="11">
        <f t="shared" si="152"/>
        <v>2.3597074906120299E-2</v>
      </c>
      <c r="M1985" s="16">
        <f t="shared" si="153"/>
        <v>0</v>
      </c>
      <c r="N1985" s="16">
        <f t="shared" si="154"/>
        <v>0</v>
      </c>
      <c r="O1985" s="7" t="str">
        <f t="shared" si="150"/>
        <v>Apr</v>
      </c>
      <c r="P1985" t="str">
        <f t="shared" si="151"/>
        <v>2023</v>
      </c>
    </row>
    <row r="1986" spans="1:16" x14ac:dyDescent="0.3">
      <c r="A1986" t="s">
        <v>2018</v>
      </c>
      <c r="B1986" s="6">
        <v>45341</v>
      </c>
      <c r="C1986" t="s">
        <v>2259</v>
      </c>
      <c r="D1986" t="s">
        <v>2266</v>
      </c>
      <c r="E1986" t="s">
        <v>25</v>
      </c>
      <c r="F1986" t="s">
        <v>46</v>
      </c>
      <c r="G1986">
        <v>47237</v>
      </c>
      <c r="H1986">
        <v>-8782.7900000000009</v>
      </c>
      <c r="I1986">
        <v>7</v>
      </c>
      <c r="J1986" t="s">
        <v>10</v>
      </c>
      <c r="K1986" s="8" t="s">
        <v>17</v>
      </c>
      <c r="L1986" s="11">
        <f t="shared" si="152"/>
        <v>-0.18593030886804837</v>
      </c>
      <c r="M1986" s="16">
        <f t="shared" si="153"/>
        <v>0</v>
      </c>
      <c r="N1986" s="16">
        <f t="shared" si="154"/>
        <v>1</v>
      </c>
      <c r="O1986" s="7" t="str">
        <f t="shared" ref="O1986:O2049" si="155">TEXT(B1986,"MMM")</f>
        <v>Feb</v>
      </c>
      <c r="P1986" t="str">
        <f t="shared" ref="P1986:P2049" si="156">TEXT(B1986,"YYYY")</f>
        <v>2024</v>
      </c>
    </row>
    <row r="1987" spans="1:16" x14ac:dyDescent="0.3">
      <c r="A1987" t="s">
        <v>2019</v>
      </c>
      <c r="B1987" s="6">
        <v>45369</v>
      </c>
      <c r="C1987" t="s">
        <v>2259</v>
      </c>
      <c r="D1987" t="s">
        <v>2266</v>
      </c>
      <c r="E1987" t="s">
        <v>25</v>
      </c>
      <c r="F1987" t="s">
        <v>53</v>
      </c>
      <c r="G1987">
        <v>35420</v>
      </c>
      <c r="H1987">
        <v>-629.07000000000005</v>
      </c>
      <c r="I1987">
        <v>8</v>
      </c>
      <c r="J1987" t="s">
        <v>10</v>
      </c>
      <c r="K1987" s="8" t="s">
        <v>11</v>
      </c>
      <c r="L1987" s="11">
        <f t="shared" ref="L1987:L2050" si="157">H1987/G1987</f>
        <v>-1.7760304912478826E-2</v>
      </c>
      <c r="M1987" s="16">
        <f t="shared" ref="M1987:M2050" si="158">IF(E1987="Clothing",G1987,0)</f>
        <v>0</v>
      </c>
      <c r="N1987" s="16">
        <f t="shared" ref="N1987:N2050" si="159">IF(H1987&lt;0,1,0)</f>
        <v>1</v>
      </c>
      <c r="O1987" s="7" t="str">
        <f t="shared" si="155"/>
        <v>Mar</v>
      </c>
      <c r="P1987" t="str">
        <f t="shared" si="156"/>
        <v>2024</v>
      </c>
    </row>
    <row r="1988" spans="1:16" x14ac:dyDescent="0.3">
      <c r="A1988" t="s">
        <v>2020</v>
      </c>
      <c r="B1988" s="6">
        <v>45204</v>
      </c>
      <c r="C1988" t="s">
        <v>2257</v>
      </c>
      <c r="D1988" t="s">
        <v>2265</v>
      </c>
      <c r="E1988" t="s">
        <v>8</v>
      </c>
      <c r="F1988" t="s">
        <v>29</v>
      </c>
      <c r="G1988">
        <v>25146</v>
      </c>
      <c r="H1988">
        <v>4844.12</v>
      </c>
      <c r="I1988">
        <v>9</v>
      </c>
      <c r="J1988" t="s">
        <v>16</v>
      </c>
      <c r="K1988" s="8" t="s">
        <v>11</v>
      </c>
      <c r="L1988" s="11">
        <f t="shared" si="157"/>
        <v>0.1926397836634057</v>
      </c>
      <c r="M1988" s="16">
        <f t="shared" si="158"/>
        <v>0</v>
      </c>
      <c r="N1988" s="16">
        <f t="shared" si="159"/>
        <v>0</v>
      </c>
      <c r="O1988" s="7" t="str">
        <f t="shared" si="155"/>
        <v>Oct</v>
      </c>
      <c r="P1988" t="str">
        <f t="shared" si="156"/>
        <v>2023</v>
      </c>
    </row>
    <row r="1989" spans="1:16" x14ac:dyDescent="0.3">
      <c r="A1989" t="s">
        <v>2021</v>
      </c>
      <c r="B1989" s="6">
        <v>45320</v>
      </c>
      <c r="C1989" t="s">
        <v>2256</v>
      </c>
      <c r="D1989" t="s">
        <v>2268</v>
      </c>
      <c r="E1989" t="s">
        <v>14</v>
      </c>
      <c r="F1989" t="s">
        <v>38</v>
      </c>
      <c r="G1989">
        <v>46856</v>
      </c>
      <c r="H1989">
        <v>1709.17</v>
      </c>
      <c r="I1989">
        <v>7</v>
      </c>
      <c r="J1989" t="s">
        <v>10</v>
      </c>
      <c r="K1989" s="8" t="s">
        <v>11</v>
      </c>
      <c r="L1989" s="11">
        <f t="shared" si="157"/>
        <v>3.6477078709236811E-2</v>
      </c>
      <c r="M1989" s="16">
        <f t="shared" si="158"/>
        <v>46856</v>
      </c>
      <c r="N1989" s="16">
        <f t="shared" si="159"/>
        <v>0</v>
      </c>
      <c r="O1989" s="7" t="str">
        <f t="shared" si="155"/>
        <v>Jan</v>
      </c>
      <c r="P1989" t="str">
        <f t="shared" si="156"/>
        <v>2024</v>
      </c>
    </row>
    <row r="1990" spans="1:16" x14ac:dyDescent="0.3">
      <c r="A1990" t="s">
        <v>2022</v>
      </c>
      <c r="B1990" s="6">
        <v>44983</v>
      </c>
      <c r="C1990" t="s">
        <v>2259</v>
      </c>
      <c r="D1990" t="s">
        <v>2267</v>
      </c>
      <c r="E1990" t="s">
        <v>19</v>
      </c>
      <c r="F1990" t="s">
        <v>22</v>
      </c>
      <c r="G1990">
        <v>38402</v>
      </c>
      <c r="H1990">
        <v>-2421.75</v>
      </c>
      <c r="I1990">
        <v>6</v>
      </c>
      <c r="J1990" t="s">
        <v>35</v>
      </c>
      <c r="K1990" s="8" t="s">
        <v>27</v>
      </c>
      <c r="L1990" s="11">
        <f t="shared" si="157"/>
        <v>-6.3063121712410811E-2</v>
      </c>
      <c r="M1990" s="16">
        <f t="shared" si="158"/>
        <v>0</v>
      </c>
      <c r="N1990" s="16">
        <f t="shared" si="159"/>
        <v>1</v>
      </c>
      <c r="O1990" s="7" t="str">
        <f t="shared" si="155"/>
        <v>Feb</v>
      </c>
      <c r="P1990" t="str">
        <f t="shared" si="156"/>
        <v>2023</v>
      </c>
    </row>
    <row r="1991" spans="1:16" x14ac:dyDescent="0.3">
      <c r="A1991" t="s">
        <v>2023</v>
      </c>
      <c r="B1991" s="6">
        <v>45554</v>
      </c>
      <c r="C1991" t="s">
        <v>2257</v>
      </c>
      <c r="D1991" t="s">
        <v>2265</v>
      </c>
      <c r="E1991" t="s">
        <v>25</v>
      </c>
      <c r="F1991" t="s">
        <v>26</v>
      </c>
      <c r="G1991">
        <v>26721</v>
      </c>
      <c r="H1991">
        <v>-3298.4</v>
      </c>
      <c r="I1991">
        <v>5</v>
      </c>
      <c r="J1991" t="s">
        <v>35</v>
      </c>
      <c r="K1991" s="8" t="s">
        <v>17</v>
      </c>
      <c r="L1991" s="11">
        <f t="shared" si="157"/>
        <v>-0.12343849406833576</v>
      </c>
      <c r="M1991" s="16">
        <f t="shared" si="158"/>
        <v>0</v>
      </c>
      <c r="N1991" s="16">
        <f t="shared" si="159"/>
        <v>1</v>
      </c>
      <c r="O1991" s="7" t="str">
        <f t="shared" si="155"/>
        <v>Sep</v>
      </c>
      <c r="P1991" t="str">
        <f t="shared" si="156"/>
        <v>2024</v>
      </c>
    </row>
    <row r="1992" spans="1:16" x14ac:dyDescent="0.3">
      <c r="A1992" t="s">
        <v>2024</v>
      </c>
      <c r="B1992" s="6">
        <v>45089</v>
      </c>
      <c r="C1992" t="s">
        <v>2259</v>
      </c>
      <c r="D1992" t="s">
        <v>2267</v>
      </c>
      <c r="E1992" t="s">
        <v>14</v>
      </c>
      <c r="F1992" t="s">
        <v>15</v>
      </c>
      <c r="G1992">
        <v>13063</v>
      </c>
      <c r="H1992">
        <v>269.7</v>
      </c>
      <c r="I1992">
        <v>7</v>
      </c>
      <c r="J1992" t="s">
        <v>16</v>
      </c>
      <c r="K1992" s="8" t="s">
        <v>36</v>
      </c>
      <c r="L1992" s="11">
        <f t="shared" si="157"/>
        <v>2.0646099670825997E-2</v>
      </c>
      <c r="M1992" s="16">
        <f t="shared" si="158"/>
        <v>13063</v>
      </c>
      <c r="N1992" s="16">
        <f t="shared" si="159"/>
        <v>0</v>
      </c>
      <c r="O1992" s="7" t="str">
        <f t="shared" si="155"/>
        <v>Jun</v>
      </c>
      <c r="P1992" t="str">
        <f t="shared" si="156"/>
        <v>2023</v>
      </c>
    </row>
    <row r="1993" spans="1:16" x14ac:dyDescent="0.3">
      <c r="A1993" t="s">
        <v>2025</v>
      </c>
      <c r="B1993" s="6">
        <v>45558</v>
      </c>
      <c r="C1993" t="s">
        <v>2255</v>
      </c>
      <c r="D1993" t="s">
        <v>2262</v>
      </c>
      <c r="E1993" t="s">
        <v>8</v>
      </c>
      <c r="F1993" t="s">
        <v>9</v>
      </c>
      <c r="G1993">
        <v>40956</v>
      </c>
      <c r="H1993">
        <v>7476.28</v>
      </c>
      <c r="I1993">
        <v>3</v>
      </c>
      <c r="J1993" t="s">
        <v>10</v>
      </c>
      <c r="K1993" s="8" t="s">
        <v>17</v>
      </c>
      <c r="L1993" s="11">
        <f t="shared" si="157"/>
        <v>0.18254419376892275</v>
      </c>
      <c r="M1993" s="16">
        <f t="shared" si="158"/>
        <v>0</v>
      </c>
      <c r="N1993" s="16">
        <f t="shared" si="159"/>
        <v>0</v>
      </c>
      <c r="O1993" s="7" t="str">
        <f t="shared" si="155"/>
        <v>Sep</v>
      </c>
      <c r="P1993" t="str">
        <f t="shared" si="156"/>
        <v>2024</v>
      </c>
    </row>
    <row r="1994" spans="1:16" x14ac:dyDescent="0.3">
      <c r="A1994" t="s">
        <v>2026</v>
      </c>
      <c r="B1994" s="6">
        <v>45615</v>
      </c>
      <c r="C1994" t="s">
        <v>2258</v>
      </c>
      <c r="D1994" t="s">
        <v>2270</v>
      </c>
      <c r="E1994" t="s">
        <v>8</v>
      </c>
      <c r="F1994" t="s">
        <v>9</v>
      </c>
      <c r="G1994">
        <v>16283</v>
      </c>
      <c r="H1994">
        <v>2816.94</v>
      </c>
      <c r="I1994">
        <v>1</v>
      </c>
      <c r="J1994" t="s">
        <v>10</v>
      </c>
      <c r="K1994" s="8" t="s">
        <v>17</v>
      </c>
      <c r="L1994" s="11">
        <f t="shared" si="157"/>
        <v>0.17299883313885647</v>
      </c>
      <c r="M1994" s="16">
        <f t="shared" si="158"/>
        <v>0</v>
      </c>
      <c r="N1994" s="16">
        <f t="shared" si="159"/>
        <v>0</v>
      </c>
      <c r="O1994" s="7" t="str">
        <f t="shared" si="155"/>
        <v>Nov</v>
      </c>
      <c r="P1994" t="str">
        <f t="shared" si="156"/>
        <v>2024</v>
      </c>
    </row>
    <row r="1995" spans="1:16" x14ac:dyDescent="0.3">
      <c r="A1995" t="s">
        <v>2027</v>
      </c>
      <c r="B1995" s="6">
        <v>45042</v>
      </c>
      <c r="C1995" t="s">
        <v>2256</v>
      </c>
      <c r="D1995" t="s">
        <v>2268</v>
      </c>
      <c r="E1995" t="s">
        <v>19</v>
      </c>
      <c r="F1995" t="s">
        <v>22</v>
      </c>
      <c r="G1995">
        <v>11980</v>
      </c>
      <c r="H1995">
        <v>-1521.1</v>
      </c>
      <c r="I1995">
        <v>5</v>
      </c>
      <c r="J1995" t="s">
        <v>10</v>
      </c>
      <c r="K1995" s="8" t="s">
        <v>36</v>
      </c>
      <c r="L1995" s="11">
        <f t="shared" si="157"/>
        <v>-0.12696994991652755</v>
      </c>
      <c r="M1995" s="16">
        <f t="shared" si="158"/>
        <v>0</v>
      </c>
      <c r="N1995" s="16">
        <f t="shared" si="159"/>
        <v>1</v>
      </c>
      <c r="O1995" s="7" t="str">
        <f t="shared" si="155"/>
        <v>Apr</v>
      </c>
      <c r="P1995" t="str">
        <f t="shared" si="156"/>
        <v>2023</v>
      </c>
    </row>
    <row r="1996" spans="1:16" x14ac:dyDescent="0.3">
      <c r="A1996" t="s">
        <v>2028</v>
      </c>
      <c r="B1996" s="6">
        <v>45362</v>
      </c>
      <c r="C1996" t="s">
        <v>2256</v>
      </c>
      <c r="D1996" t="s">
        <v>2268</v>
      </c>
      <c r="E1996" t="s">
        <v>14</v>
      </c>
      <c r="F1996" t="s">
        <v>38</v>
      </c>
      <c r="G1996">
        <v>16777</v>
      </c>
      <c r="H1996">
        <v>1868.15</v>
      </c>
      <c r="I1996">
        <v>7</v>
      </c>
      <c r="J1996" t="s">
        <v>35</v>
      </c>
      <c r="K1996" s="8" t="s">
        <v>36</v>
      </c>
      <c r="L1996" s="11">
        <f t="shared" si="157"/>
        <v>0.11135185074804793</v>
      </c>
      <c r="M1996" s="16">
        <f t="shared" si="158"/>
        <v>16777</v>
      </c>
      <c r="N1996" s="16">
        <f t="shared" si="159"/>
        <v>0</v>
      </c>
      <c r="O1996" s="7" t="str">
        <f t="shared" si="155"/>
        <v>Mar</v>
      </c>
      <c r="P1996" t="str">
        <f t="shared" si="156"/>
        <v>2024</v>
      </c>
    </row>
    <row r="1997" spans="1:16" x14ac:dyDescent="0.3">
      <c r="A1997" t="s">
        <v>2029</v>
      </c>
      <c r="B1997" s="6">
        <v>45392</v>
      </c>
      <c r="C1997" t="s">
        <v>2256</v>
      </c>
      <c r="D1997" t="s">
        <v>2268</v>
      </c>
      <c r="E1997" t="s">
        <v>14</v>
      </c>
      <c r="F1997" t="s">
        <v>15</v>
      </c>
      <c r="G1997">
        <v>27515</v>
      </c>
      <c r="H1997">
        <v>-3359.52</v>
      </c>
      <c r="I1997">
        <v>6</v>
      </c>
      <c r="J1997" t="s">
        <v>35</v>
      </c>
      <c r="K1997" s="8" t="s">
        <v>17</v>
      </c>
      <c r="L1997" s="11">
        <f t="shared" si="157"/>
        <v>-0.12209776485553335</v>
      </c>
      <c r="M1997" s="16">
        <f t="shared" si="158"/>
        <v>27515</v>
      </c>
      <c r="N1997" s="16">
        <f t="shared" si="159"/>
        <v>1</v>
      </c>
      <c r="O1997" s="7" t="str">
        <f t="shared" si="155"/>
        <v>Apr</v>
      </c>
      <c r="P1997" t="str">
        <f t="shared" si="156"/>
        <v>2024</v>
      </c>
    </row>
    <row r="1998" spans="1:16" x14ac:dyDescent="0.3">
      <c r="A1998" t="s">
        <v>2030</v>
      </c>
      <c r="B1998" s="6">
        <v>45214</v>
      </c>
      <c r="C1998" t="s">
        <v>2257</v>
      </c>
      <c r="D1998" t="s">
        <v>2265</v>
      </c>
      <c r="E1998" t="s">
        <v>8</v>
      </c>
      <c r="F1998" t="s">
        <v>29</v>
      </c>
      <c r="G1998">
        <v>45589</v>
      </c>
      <c r="H1998">
        <v>-8849.1200000000008</v>
      </c>
      <c r="I1998">
        <v>4</v>
      </c>
      <c r="J1998" t="s">
        <v>35</v>
      </c>
      <c r="K1998" s="8" t="s">
        <v>17</v>
      </c>
      <c r="L1998" s="11">
        <f t="shared" si="157"/>
        <v>-0.19410647305271009</v>
      </c>
      <c r="M1998" s="16">
        <f t="shared" si="158"/>
        <v>0</v>
      </c>
      <c r="N1998" s="16">
        <f t="shared" si="159"/>
        <v>1</v>
      </c>
      <c r="O1998" s="7" t="str">
        <f t="shared" si="155"/>
        <v>Oct</v>
      </c>
      <c r="P1998" t="str">
        <f t="shared" si="156"/>
        <v>2023</v>
      </c>
    </row>
    <row r="1999" spans="1:16" x14ac:dyDescent="0.3">
      <c r="A1999" t="s">
        <v>2031</v>
      </c>
      <c r="B1999" s="6">
        <v>44977</v>
      </c>
      <c r="C1999" t="s">
        <v>2257</v>
      </c>
      <c r="D1999" t="s">
        <v>2265</v>
      </c>
      <c r="E1999" t="s">
        <v>8</v>
      </c>
      <c r="F1999" t="s">
        <v>29</v>
      </c>
      <c r="G1999">
        <v>13363</v>
      </c>
      <c r="H1999">
        <v>2147.61</v>
      </c>
      <c r="I1999">
        <v>6</v>
      </c>
      <c r="J1999" t="s">
        <v>10</v>
      </c>
      <c r="K1999" s="8" t="s">
        <v>11</v>
      </c>
      <c r="L1999" s="11">
        <f t="shared" si="157"/>
        <v>0.16071316321185364</v>
      </c>
      <c r="M1999" s="16">
        <f t="shared" si="158"/>
        <v>0</v>
      </c>
      <c r="N1999" s="16">
        <f t="shared" si="159"/>
        <v>0</v>
      </c>
      <c r="O1999" s="7" t="str">
        <f t="shared" si="155"/>
        <v>Feb</v>
      </c>
      <c r="P1999" t="str">
        <f t="shared" si="156"/>
        <v>2023</v>
      </c>
    </row>
    <row r="2000" spans="1:16" x14ac:dyDescent="0.3">
      <c r="A2000" t="s">
        <v>2032</v>
      </c>
      <c r="B2000" s="6">
        <v>44978</v>
      </c>
      <c r="C2000" t="s">
        <v>2259</v>
      </c>
      <c r="D2000" t="s">
        <v>2267</v>
      </c>
      <c r="E2000" t="s">
        <v>19</v>
      </c>
      <c r="F2000" t="s">
        <v>34</v>
      </c>
      <c r="G2000">
        <v>6208</v>
      </c>
      <c r="H2000">
        <v>478.07</v>
      </c>
      <c r="I2000">
        <v>3</v>
      </c>
      <c r="J2000" t="s">
        <v>10</v>
      </c>
      <c r="K2000" s="8" t="s">
        <v>36</v>
      </c>
      <c r="L2000" s="11">
        <f t="shared" si="157"/>
        <v>7.7008698453608249E-2</v>
      </c>
      <c r="M2000" s="16">
        <f t="shared" si="158"/>
        <v>0</v>
      </c>
      <c r="N2000" s="16">
        <f t="shared" si="159"/>
        <v>0</v>
      </c>
      <c r="O2000" s="7" t="str">
        <f t="shared" si="155"/>
        <v>Feb</v>
      </c>
      <c r="P2000" t="str">
        <f t="shared" si="156"/>
        <v>2023</v>
      </c>
    </row>
    <row r="2001" spans="1:16" x14ac:dyDescent="0.3">
      <c r="A2001" t="s">
        <v>2033</v>
      </c>
      <c r="B2001" s="6">
        <v>45260</v>
      </c>
      <c r="C2001" t="s">
        <v>2257</v>
      </c>
      <c r="D2001" t="s">
        <v>2264</v>
      </c>
      <c r="E2001" t="s">
        <v>8</v>
      </c>
      <c r="F2001" t="s">
        <v>29</v>
      </c>
      <c r="G2001">
        <v>777</v>
      </c>
      <c r="H2001">
        <v>51.4</v>
      </c>
      <c r="I2001">
        <v>9</v>
      </c>
      <c r="J2001" t="s">
        <v>10</v>
      </c>
      <c r="K2001" s="8" t="s">
        <v>17</v>
      </c>
      <c r="L2001" s="11">
        <f t="shared" si="157"/>
        <v>6.6151866151866148E-2</v>
      </c>
      <c r="M2001" s="16">
        <f t="shared" si="158"/>
        <v>0</v>
      </c>
      <c r="N2001" s="16">
        <f t="shared" si="159"/>
        <v>0</v>
      </c>
      <c r="O2001" s="7" t="str">
        <f t="shared" si="155"/>
        <v>Nov</v>
      </c>
      <c r="P2001" t="str">
        <f t="shared" si="156"/>
        <v>2023</v>
      </c>
    </row>
    <row r="2002" spans="1:16" x14ac:dyDescent="0.3">
      <c r="A2002" t="s">
        <v>2034</v>
      </c>
      <c r="B2002" s="6">
        <v>45560</v>
      </c>
      <c r="C2002" t="s">
        <v>2257</v>
      </c>
      <c r="D2002" t="s">
        <v>2264</v>
      </c>
      <c r="E2002" t="s">
        <v>19</v>
      </c>
      <c r="F2002" t="s">
        <v>22</v>
      </c>
      <c r="G2002">
        <v>1183</v>
      </c>
      <c r="H2002">
        <v>-186.76</v>
      </c>
      <c r="I2002">
        <v>10</v>
      </c>
      <c r="J2002" t="s">
        <v>35</v>
      </c>
      <c r="K2002" s="8" t="s">
        <v>17</v>
      </c>
      <c r="L2002" s="11">
        <f t="shared" si="157"/>
        <v>-0.15786982248520709</v>
      </c>
      <c r="M2002" s="16">
        <f t="shared" si="158"/>
        <v>0</v>
      </c>
      <c r="N2002" s="16">
        <f t="shared" si="159"/>
        <v>1</v>
      </c>
      <c r="O2002" s="7" t="str">
        <f t="shared" si="155"/>
        <v>Sep</v>
      </c>
      <c r="P2002" t="str">
        <f t="shared" si="156"/>
        <v>2024</v>
      </c>
    </row>
    <row r="2003" spans="1:16" x14ac:dyDescent="0.3">
      <c r="A2003" t="s">
        <v>2035</v>
      </c>
      <c r="B2003" s="6">
        <v>44974</v>
      </c>
      <c r="C2003" t="s">
        <v>2256</v>
      </c>
      <c r="D2003" t="s">
        <v>2268</v>
      </c>
      <c r="E2003" t="s">
        <v>19</v>
      </c>
      <c r="F2003" t="s">
        <v>22</v>
      </c>
      <c r="G2003">
        <v>7065</v>
      </c>
      <c r="H2003">
        <v>-549.59</v>
      </c>
      <c r="I2003">
        <v>7</v>
      </c>
      <c r="J2003" t="s">
        <v>35</v>
      </c>
      <c r="K2003" s="8" t="s">
        <v>36</v>
      </c>
      <c r="L2003" s="11">
        <f t="shared" si="157"/>
        <v>-7.7790516631280962E-2</v>
      </c>
      <c r="M2003" s="16">
        <f t="shared" si="158"/>
        <v>0</v>
      </c>
      <c r="N2003" s="16">
        <f t="shared" si="159"/>
        <v>1</v>
      </c>
      <c r="O2003" s="7" t="str">
        <f t="shared" si="155"/>
        <v>Feb</v>
      </c>
      <c r="P2003" t="str">
        <f t="shared" si="156"/>
        <v>2023</v>
      </c>
    </row>
    <row r="2004" spans="1:16" x14ac:dyDescent="0.3">
      <c r="A2004" t="s">
        <v>2036</v>
      </c>
      <c r="B2004" s="6">
        <v>45524</v>
      </c>
      <c r="C2004" t="s">
        <v>2257</v>
      </c>
      <c r="D2004" t="s">
        <v>2264</v>
      </c>
      <c r="E2004" t="s">
        <v>25</v>
      </c>
      <c r="F2004" t="s">
        <v>26</v>
      </c>
      <c r="G2004">
        <v>22818</v>
      </c>
      <c r="H2004">
        <v>4249.68</v>
      </c>
      <c r="I2004">
        <v>8</v>
      </c>
      <c r="J2004" t="s">
        <v>16</v>
      </c>
      <c r="K2004" s="8" t="s">
        <v>36</v>
      </c>
      <c r="L2004" s="11">
        <f t="shared" si="157"/>
        <v>0.18624244017880623</v>
      </c>
      <c r="M2004" s="16">
        <f t="shared" si="158"/>
        <v>0</v>
      </c>
      <c r="N2004" s="16">
        <f t="shared" si="159"/>
        <v>0</v>
      </c>
      <c r="O2004" s="7" t="str">
        <f t="shared" si="155"/>
        <v>Aug</v>
      </c>
      <c r="P2004" t="str">
        <f t="shared" si="156"/>
        <v>2024</v>
      </c>
    </row>
    <row r="2005" spans="1:16" x14ac:dyDescent="0.3">
      <c r="A2005" t="s">
        <v>2037</v>
      </c>
      <c r="B2005" s="6">
        <v>45205</v>
      </c>
      <c r="C2005" t="s">
        <v>2258</v>
      </c>
      <c r="D2005" t="s">
        <v>2271</v>
      </c>
      <c r="E2005" t="s">
        <v>8</v>
      </c>
      <c r="F2005" t="s">
        <v>9</v>
      </c>
      <c r="G2005">
        <v>33158</v>
      </c>
      <c r="H2005">
        <v>-2977.37</v>
      </c>
      <c r="I2005">
        <v>6</v>
      </c>
      <c r="J2005" t="s">
        <v>16</v>
      </c>
      <c r="K2005" s="8" t="s">
        <v>11</v>
      </c>
      <c r="L2005" s="11">
        <f t="shared" si="157"/>
        <v>-8.9793413354243318E-2</v>
      </c>
      <c r="M2005" s="16">
        <f t="shared" si="158"/>
        <v>0</v>
      </c>
      <c r="N2005" s="16">
        <f t="shared" si="159"/>
        <v>1</v>
      </c>
      <c r="O2005" s="7" t="str">
        <f t="shared" si="155"/>
        <v>Oct</v>
      </c>
      <c r="P2005" t="str">
        <f t="shared" si="156"/>
        <v>2023</v>
      </c>
    </row>
    <row r="2006" spans="1:16" x14ac:dyDescent="0.3">
      <c r="A2006" t="s">
        <v>2038</v>
      </c>
      <c r="B2006" s="6">
        <v>44993</v>
      </c>
      <c r="C2006" t="s">
        <v>2258</v>
      </c>
      <c r="D2006" t="s">
        <v>2271</v>
      </c>
      <c r="E2006" t="s">
        <v>25</v>
      </c>
      <c r="F2006" t="s">
        <v>46</v>
      </c>
      <c r="G2006">
        <v>7873</v>
      </c>
      <c r="H2006">
        <v>390.27</v>
      </c>
      <c r="I2006">
        <v>3</v>
      </c>
      <c r="J2006" t="s">
        <v>10</v>
      </c>
      <c r="K2006" s="8" t="s">
        <v>27</v>
      </c>
      <c r="L2006" s="11">
        <f t="shared" si="157"/>
        <v>4.9570684618315763E-2</v>
      </c>
      <c r="M2006" s="16">
        <f t="shared" si="158"/>
        <v>0</v>
      </c>
      <c r="N2006" s="16">
        <f t="shared" si="159"/>
        <v>0</v>
      </c>
      <c r="O2006" s="7" t="str">
        <f t="shared" si="155"/>
        <v>Mar</v>
      </c>
      <c r="P2006" t="str">
        <f t="shared" si="156"/>
        <v>2023</v>
      </c>
    </row>
    <row r="2007" spans="1:16" x14ac:dyDescent="0.3">
      <c r="A2007" t="s">
        <v>2039</v>
      </c>
      <c r="B2007" s="6">
        <v>45214</v>
      </c>
      <c r="C2007" t="s">
        <v>2256</v>
      </c>
      <c r="D2007" t="s">
        <v>2268</v>
      </c>
      <c r="E2007" t="s">
        <v>8</v>
      </c>
      <c r="F2007" t="s">
        <v>31</v>
      </c>
      <c r="G2007">
        <v>44093</v>
      </c>
      <c r="H2007">
        <v>-5091.58</v>
      </c>
      <c r="I2007">
        <v>8</v>
      </c>
      <c r="J2007" t="s">
        <v>35</v>
      </c>
      <c r="K2007" s="8" t="s">
        <v>11</v>
      </c>
      <c r="L2007" s="11">
        <f t="shared" si="157"/>
        <v>-0.11547365795024153</v>
      </c>
      <c r="M2007" s="16">
        <f t="shared" si="158"/>
        <v>0</v>
      </c>
      <c r="N2007" s="16">
        <f t="shared" si="159"/>
        <v>1</v>
      </c>
      <c r="O2007" s="7" t="str">
        <f t="shared" si="155"/>
        <v>Oct</v>
      </c>
      <c r="P2007" t="str">
        <f t="shared" si="156"/>
        <v>2023</v>
      </c>
    </row>
    <row r="2008" spans="1:16" x14ac:dyDescent="0.3">
      <c r="A2008" t="s">
        <v>2040</v>
      </c>
      <c r="B2008" s="6">
        <v>44946</v>
      </c>
      <c r="C2008" t="s">
        <v>2255</v>
      </c>
      <c r="D2008" t="s">
        <v>2262</v>
      </c>
      <c r="E2008" t="s">
        <v>8</v>
      </c>
      <c r="F2008" t="s">
        <v>29</v>
      </c>
      <c r="G2008">
        <v>10549</v>
      </c>
      <c r="H2008">
        <v>-1807.34</v>
      </c>
      <c r="I2008">
        <v>2</v>
      </c>
      <c r="J2008" t="s">
        <v>10</v>
      </c>
      <c r="K2008" s="8" t="s">
        <v>36</v>
      </c>
      <c r="L2008" s="11">
        <f t="shared" si="157"/>
        <v>-0.17132808797042373</v>
      </c>
      <c r="M2008" s="16">
        <f t="shared" si="158"/>
        <v>0</v>
      </c>
      <c r="N2008" s="16">
        <f t="shared" si="159"/>
        <v>1</v>
      </c>
      <c r="O2008" s="7" t="str">
        <f t="shared" si="155"/>
        <v>Jan</v>
      </c>
      <c r="P2008" t="str">
        <f t="shared" si="156"/>
        <v>2023</v>
      </c>
    </row>
    <row r="2009" spans="1:16" x14ac:dyDescent="0.3">
      <c r="A2009" t="s">
        <v>2041</v>
      </c>
      <c r="B2009" s="6">
        <v>45479</v>
      </c>
      <c r="C2009" t="s">
        <v>2256</v>
      </c>
      <c r="D2009" t="s">
        <v>2268</v>
      </c>
      <c r="E2009" t="s">
        <v>8</v>
      </c>
      <c r="F2009" t="s">
        <v>9</v>
      </c>
      <c r="G2009">
        <v>46740</v>
      </c>
      <c r="H2009">
        <v>3875.53</v>
      </c>
      <c r="I2009">
        <v>1</v>
      </c>
      <c r="J2009" t="s">
        <v>16</v>
      </c>
      <c r="K2009" s="8" t="s">
        <v>17</v>
      </c>
      <c r="L2009" s="11">
        <f t="shared" si="157"/>
        <v>8.2916773641420624E-2</v>
      </c>
      <c r="M2009" s="16">
        <f t="shared" si="158"/>
        <v>0</v>
      </c>
      <c r="N2009" s="16">
        <f t="shared" si="159"/>
        <v>0</v>
      </c>
      <c r="O2009" s="7" t="str">
        <f t="shared" si="155"/>
        <v>Jul</v>
      </c>
      <c r="P2009" t="str">
        <f t="shared" si="156"/>
        <v>2024</v>
      </c>
    </row>
    <row r="2010" spans="1:16" x14ac:dyDescent="0.3">
      <c r="A2010" t="s">
        <v>2042</v>
      </c>
      <c r="B2010" s="6">
        <v>45554</v>
      </c>
      <c r="C2010" t="s">
        <v>2256</v>
      </c>
      <c r="D2010" t="s">
        <v>2268</v>
      </c>
      <c r="E2010" t="s">
        <v>19</v>
      </c>
      <c r="F2010" t="s">
        <v>20</v>
      </c>
      <c r="G2010">
        <v>42559</v>
      </c>
      <c r="H2010">
        <v>6617.32</v>
      </c>
      <c r="I2010">
        <v>5</v>
      </c>
      <c r="J2010" t="s">
        <v>35</v>
      </c>
      <c r="K2010" s="8" t="s">
        <v>36</v>
      </c>
      <c r="L2010" s="11">
        <f t="shared" si="157"/>
        <v>0.15548579618882022</v>
      </c>
      <c r="M2010" s="16">
        <f t="shared" si="158"/>
        <v>0</v>
      </c>
      <c r="N2010" s="16">
        <f t="shared" si="159"/>
        <v>0</v>
      </c>
      <c r="O2010" s="7" t="str">
        <f t="shared" si="155"/>
        <v>Sep</v>
      </c>
      <c r="P2010" t="str">
        <f t="shared" si="156"/>
        <v>2024</v>
      </c>
    </row>
    <row r="2011" spans="1:16" x14ac:dyDescent="0.3">
      <c r="A2011" t="s">
        <v>2043</v>
      </c>
      <c r="B2011" s="6">
        <v>45171</v>
      </c>
      <c r="C2011" t="s">
        <v>2255</v>
      </c>
      <c r="D2011" t="s">
        <v>2262</v>
      </c>
      <c r="E2011" t="s">
        <v>14</v>
      </c>
      <c r="F2011" t="s">
        <v>15</v>
      </c>
      <c r="G2011">
        <v>31581</v>
      </c>
      <c r="H2011">
        <v>-2111.4899999999998</v>
      </c>
      <c r="I2011">
        <v>5</v>
      </c>
      <c r="J2011" t="s">
        <v>10</v>
      </c>
      <c r="K2011" s="8" t="s">
        <v>27</v>
      </c>
      <c r="L2011" s="11">
        <f t="shared" si="157"/>
        <v>-6.6859504132231393E-2</v>
      </c>
      <c r="M2011" s="16">
        <f t="shared" si="158"/>
        <v>31581</v>
      </c>
      <c r="N2011" s="16">
        <f t="shared" si="159"/>
        <v>1</v>
      </c>
      <c r="O2011" s="7" t="str">
        <f t="shared" si="155"/>
        <v>Sep</v>
      </c>
      <c r="P2011" t="str">
        <f t="shared" si="156"/>
        <v>2023</v>
      </c>
    </row>
    <row r="2012" spans="1:16" x14ac:dyDescent="0.3">
      <c r="A2012" t="s">
        <v>2044</v>
      </c>
      <c r="B2012" s="6">
        <v>44928</v>
      </c>
      <c r="C2012" t="s">
        <v>2258</v>
      </c>
      <c r="D2012" t="s">
        <v>2271</v>
      </c>
      <c r="E2012" t="s">
        <v>14</v>
      </c>
      <c r="F2012" t="s">
        <v>51</v>
      </c>
      <c r="G2012">
        <v>22649</v>
      </c>
      <c r="H2012">
        <v>7769.15</v>
      </c>
      <c r="I2012">
        <v>3</v>
      </c>
      <c r="J2012" t="s">
        <v>16</v>
      </c>
      <c r="K2012" s="8" t="s">
        <v>27</v>
      </c>
      <c r="L2012" s="11">
        <f t="shared" si="157"/>
        <v>0.3430239745684136</v>
      </c>
      <c r="M2012" s="16">
        <f t="shared" si="158"/>
        <v>22649</v>
      </c>
      <c r="N2012" s="16">
        <f t="shared" si="159"/>
        <v>0</v>
      </c>
      <c r="O2012" s="7" t="str">
        <f t="shared" si="155"/>
        <v>Jan</v>
      </c>
      <c r="P2012" t="str">
        <f t="shared" si="156"/>
        <v>2023</v>
      </c>
    </row>
    <row r="2013" spans="1:16" x14ac:dyDescent="0.3">
      <c r="A2013" t="s">
        <v>2045</v>
      </c>
      <c r="B2013" s="6">
        <v>45578</v>
      </c>
      <c r="C2013" t="s">
        <v>2255</v>
      </c>
      <c r="D2013" t="s">
        <v>2262</v>
      </c>
      <c r="E2013" t="s">
        <v>14</v>
      </c>
      <c r="F2013" t="s">
        <v>38</v>
      </c>
      <c r="G2013">
        <v>40375</v>
      </c>
      <c r="H2013">
        <v>-6011.46</v>
      </c>
      <c r="I2013">
        <v>6</v>
      </c>
      <c r="J2013" t="s">
        <v>16</v>
      </c>
      <c r="K2013" s="8" t="s">
        <v>36</v>
      </c>
      <c r="L2013" s="11">
        <f t="shared" si="157"/>
        <v>-0.14889065015479877</v>
      </c>
      <c r="M2013" s="16">
        <f t="shared" si="158"/>
        <v>40375</v>
      </c>
      <c r="N2013" s="16">
        <f t="shared" si="159"/>
        <v>1</v>
      </c>
      <c r="O2013" s="7" t="str">
        <f t="shared" si="155"/>
        <v>Oct</v>
      </c>
      <c r="P2013" t="str">
        <f t="shared" si="156"/>
        <v>2024</v>
      </c>
    </row>
    <row r="2014" spans="1:16" x14ac:dyDescent="0.3">
      <c r="A2014" t="s">
        <v>2046</v>
      </c>
      <c r="B2014" s="6">
        <v>45463</v>
      </c>
      <c r="C2014" t="s">
        <v>2259</v>
      </c>
      <c r="D2014" t="s">
        <v>2266</v>
      </c>
      <c r="E2014" t="s">
        <v>19</v>
      </c>
      <c r="F2014" t="s">
        <v>34</v>
      </c>
      <c r="G2014">
        <v>49909</v>
      </c>
      <c r="H2014">
        <v>16415.580000000002</v>
      </c>
      <c r="I2014">
        <v>1</v>
      </c>
      <c r="J2014" t="s">
        <v>35</v>
      </c>
      <c r="K2014" s="8" t="s">
        <v>27</v>
      </c>
      <c r="L2014" s="11">
        <f t="shared" si="157"/>
        <v>0.3289102165942015</v>
      </c>
      <c r="M2014" s="16">
        <f t="shared" si="158"/>
        <v>0</v>
      </c>
      <c r="N2014" s="16">
        <f t="shared" si="159"/>
        <v>0</v>
      </c>
      <c r="O2014" s="7" t="str">
        <f t="shared" si="155"/>
        <v>Jun</v>
      </c>
      <c r="P2014" t="str">
        <f t="shared" si="156"/>
        <v>2024</v>
      </c>
    </row>
    <row r="2015" spans="1:16" x14ac:dyDescent="0.3">
      <c r="A2015" t="s">
        <v>2047</v>
      </c>
      <c r="B2015" s="6">
        <v>45422</v>
      </c>
      <c r="C2015" t="s">
        <v>2256</v>
      </c>
      <c r="D2015" t="s">
        <v>2268</v>
      </c>
      <c r="E2015" t="s">
        <v>19</v>
      </c>
      <c r="F2015" t="s">
        <v>20</v>
      </c>
      <c r="G2015">
        <v>49943</v>
      </c>
      <c r="H2015">
        <v>17001.3</v>
      </c>
      <c r="I2015">
        <v>10</v>
      </c>
      <c r="J2015" t="s">
        <v>16</v>
      </c>
      <c r="K2015" s="8" t="s">
        <v>11</v>
      </c>
      <c r="L2015" s="11">
        <f t="shared" si="157"/>
        <v>0.34041407204212804</v>
      </c>
      <c r="M2015" s="16">
        <f t="shared" si="158"/>
        <v>0</v>
      </c>
      <c r="N2015" s="16">
        <f t="shared" si="159"/>
        <v>0</v>
      </c>
      <c r="O2015" s="7" t="str">
        <f t="shared" si="155"/>
        <v>May</v>
      </c>
      <c r="P2015" t="str">
        <f t="shared" si="156"/>
        <v>2024</v>
      </c>
    </row>
    <row r="2016" spans="1:16" x14ac:dyDescent="0.3">
      <c r="A2016" t="s">
        <v>2048</v>
      </c>
      <c r="B2016" s="6">
        <v>45090</v>
      </c>
      <c r="C2016" t="s">
        <v>2256</v>
      </c>
      <c r="D2016" t="s">
        <v>2268</v>
      </c>
      <c r="E2016" t="s">
        <v>8</v>
      </c>
      <c r="F2016" t="s">
        <v>29</v>
      </c>
      <c r="G2016">
        <v>11159</v>
      </c>
      <c r="H2016">
        <v>-1766.82</v>
      </c>
      <c r="I2016">
        <v>5</v>
      </c>
      <c r="J2016" t="s">
        <v>10</v>
      </c>
      <c r="K2016" s="8" t="s">
        <v>17</v>
      </c>
      <c r="L2016" s="11">
        <f t="shared" si="157"/>
        <v>-0.15833139170176538</v>
      </c>
      <c r="M2016" s="16">
        <f t="shared" si="158"/>
        <v>0</v>
      </c>
      <c r="N2016" s="16">
        <f t="shared" si="159"/>
        <v>1</v>
      </c>
      <c r="O2016" s="7" t="str">
        <f t="shared" si="155"/>
        <v>Jun</v>
      </c>
      <c r="P2016" t="str">
        <f t="shared" si="156"/>
        <v>2023</v>
      </c>
    </row>
    <row r="2017" spans="1:16" x14ac:dyDescent="0.3">
      <c r="A2017" t="s">
        <v>2049</v>
      </c>
      <c r="B2017" s="6">
        <v>45278</v>
      </c>
      <c r="C2017" t="s">
        <v>2257</v>
      </c>
      <c r="D2017" t="s">
        <v>2264</v>
      </c>
      <c r="E2017" t="s">
        <v>19</v>
      </c>
      <c r="F2017" t="s">
        <v>34</v>
      </c>
      <c r="G2017">
        <v>41161</v>
      </c>
      <c r="H2017">
        <v>-1970.89</v>
      </c>
      <c r="I2017">
        <v>2</v>
      </c>
      <c r="J2017" t="s">
        <v>16</v>
      </c>
      <c r="K2017" s="8" t="s">
        <v>17</v>
      </c>
      <c r="L2017" s="11">
        <f t="shared" si="157"/>
        <v>-4.7882461553412213E-2</v>
      </c>
      <c r="M2017" s="16">
        <f t="shared" si="158"/>
        <v>0</v>
      </c>
      <c r="N2017" s="16">
        <f t="shared" si="159"/>
        <v>1</v>
      </c>
      <c r="O2017" s="7" t="str">
        <f t="shared" si="155"/>
        <v>Dec</v>
      </c>
      <c r="P2017" t="str">
        <f t="shared" si="156"/>
        <v>2023</v>
      </c>
    </row>
    <row r="2018" spans="1:16" x14ac:dyDescent="0.3">
      <c r="A2018" t="s">
        <v>2050</v>
      </c>
      <c r="B2018" s="6">
        <v>45459</v>
      </c>
      <c r="C2018" t="s">
        <v>2255</v>
      </c>
      <c r="D2018" t="s">
        <v>2263</v>
      </c>
      <c r="E2018" t="s">
        <v>8</v>
      </c>
      <c r="F2018" t="s">
        <v>9</v>
      </c>
      <c r="G2018">
        <v>23494</v>
      </c>
      <c r="H2018">
        <v>1127.24</v>
      </c>
      <c r="I2018">
        <v>6</v>
      </c>
      <c r="J2018" t="s">
        <v>35</v>
      </c>
      <c r="K2018" s="8" t="s">
        <v>36</v>
      </c>
      <c r="L2018" s="11">
        <f t="shared" si="157"/>
        <v>4.7979909764195111E-2</v>
      </c>
      <c r="M2018" s="16">
        <f t="shared" si="158"/>
        <v>0</v>
      </c>
      <c r="N2018" s="16">
        <f t="shared" si="159"/>
        <v>0</v>
      </c>
      <c r="O2018" s="7" t="str">
        <f t="shared" si="155"/>
        <v>Jun</v>
      </c>
      <c r="P2018" t="str">
        <f t="shared" si="156"/>
        <v>2024</v>
      </c>
    </row>
    <row r="2019" spans="1:16" x14ac:dyDescent="0.3">
      <c r="A2019" t="s">
        <v>2051</v>
      </c>
      <c r="B2019" s="6">
        <v>44989</v>
      </c>
      <c r="C2019" t="s">
        <v>2255</v>
      </c>
      <c r="D2019" t="s">
        <v>2263</v>
      </c>
      <c r="E2019" t="s">
        <v>8</v>
      </c>
      <c r="F2019" t="s">
        <v>29</v>
      </c>
      <c r="G2019">
        <v>1160</v>
      </c>
      <c r="H2019">
        <v>-54.7</v>
      </c>
      <c r="I2019">
        <v>3</v>
      </c>
      <c r="J2019" t="s">
        <v>35</v>
      </c>
      <c r="K2019" s="8" t="s">
        <v>11</v>
      </c>
      <c r="L2019" s="11">
        <f t="shared" si="157"/>
        <v>-4.7155172413793106E-2</v>
      </c>
      <c r="M2019" s="16">
        <f t="shared" si="158"/>
        <v>0</v>
      </c>
      <c r="N2019" s="16">
        <f t="shared" si="159"/>
        <v>1</v>
      </c>
      <c r="O2019" s="7" t="str">
        <f t="shared" si="155"/>
        <v>Mar</v>
      </c>
      <c r="P2019" t="str">
        <f t="shared" si="156"/>
        <v>2023</v>
      </c>
    </row>
    <row r="2020" spans="1:16" x14ac:dyDescent="0.3">
      <c r="A2020" t="s">
        <v>2052</v>
      </c>
      <c r="B2020" s="6">
        <v>45615</v>
      </c>
      <c r="C2020" t="s">
        <v>2258</v>
      </c>
      <c r="D2020" t="s">
        <v>2270</v>
      </c>
      <c r="E2020" t="s">
        <v>19</v>
      </c>
      <c r="F2020" t="s">
        <v>22</v>
      </c>
      <c r="G2020">
        <v>19184</v>
      </c>
      <c r="H2020">
        <v>-1129.1600000000001</v>
      </c>
      <c r="I2020">
        <v>2</v>
      </c>
      <c r="J2020" t="s">
        <v>10</v>
      </c>
      <c r="K2020" s="8" t="s">
        <v>36</v>
      </c>
      <c r="L2020" s="11">
        <f t="shared" si="157"/>
        <v>-5.885946622185155E-2</v>
      </c>
      <c r="M2020" s="16">
        <f t="shared" si="158"/>
        <v>0</v>
      </c>
      <c r="N2020" s="16">
        <f t="shared" si="159"/>
        <v>1</v>
      </c>
      <c r="O2020" s="7" t="str">
        <f t="shared" si="155"/>
        <v>Nov</v>
      </c>
      <c r="P2020" t="str">
        <f t="shared" si="156"/>
        <v>2024</v>
      </c>
    </row>
    <row r="2021" spans="1:16" x14ac:dyDescent="0.3">
      <c r="A2021" t="s">
        <v>2053</v>
      </c>
      <c r="B2021" s="6">
        <v>45397</v>
      </c>
      <c r="C2021" t="s">
        <v>2256</v>
      </c>
      <c r="D2021" t="s">
        <v>2268</v>
      </c>
      <c r="E2021" t="s">
        <v>8</v>
      </c>
      <c r="F2021" t="s">
        <v>31</v>
      </c>
      <c r="G2021">
        <v>43196</v>
      </c>
      <c r="H2021">
        <v>12222.9</v>
      </c>
      <c r="I2021">
        <v>3</v>
      </c>
      <c r="J2021" t="s">
        <v>10</v>
      </c>
      <c r="K2021" s="8" t="s">
        <v>11</v>
      </c>
      <c r="L2021" s="11">
        <f t="shared" si="157"/>
        <v>0.2829637003426243</v>
      </c>
      <c r="M2021" s="16">
        <f t="shared" si="158"/>
        <v>0</v>
      </c>
      <c r="N2021" s="16">
        <f t="shared" si="159"/>
        <v>0</v>
      </c>
      <c r="O2021" s="7" t="str">
        <f t="shared" si="155"/>
        <v>Apr</v>
      </c>
      <c r="P2021" t="str">
        <f t="shared" si="156"/>
        <v>2024</v>
      </c>
    </row>
    <row r="2022" spans="1:16" x14ac:dyDescent="0.3">
      <c r="A2022" t="s">
        <v>2054</v>
      </c>
      <c r="B2022" s="6">
        <v>44992</v>
      </c>
      <c r="C2022" t="s">
        <v>2259</v>
      </c>
      <c r="D2022" t="s">
        <v>2266</v>
      </c>
      <c r="E2022" t="s">
        <v>14</v>
      </c>
      <c r="F2022" t="s">
        <v>15</v>
      </c>
      <c r="G2022">
        <v>10909</v>
      </c>
      <c r="H2022">
        <v>-592.42999999999995</v>
      </c>
      <c r="I2022">
        <v>3</v>
      </c>
      <c r="J2022" t="s">
        <v>35</v>
      </c>
      <c r="K2022" s="8" t="s">
        <v>36</v>
      </c>
      <c r="L2022" s="11">
        <f t="shared" si="157"/>
        <v>-5.4306535887799059E-2</v>
      </c>
      <c r="M2022" s="16">
        <f t="shared" si="158"/>
        <v>10909</v>
      </c>
      <c r="N2022" s="16">
        <f t="shared" si="159"/>
        <v>1</v>
      </c>
      <c r="O2022" s="7" t="str">
        <f t="shared" si="155"/>
        <v>Mar</v>
      </c>
      <c r="P2022" t="str">
        <f t="shared" si="156"/>
        <v>2023</v>
      </c>
    </row>
    <row r="2023" spans="1:16" x14ac:dyDescent="0.3">
      <c r="A2023" t="s">
        <v>2055</v>
      </c>
      <c r="B2023" s="6">
        <v>45120</v>
      </c>
      <c r="C2023" t="s">
        <v>2256</v>
      </c>
      <c r="D2023" t="s">
        <v>2269</v>
      </c>
      <c r="E2023" t="s">
        <v>8</v>
      </c>
      <c r="F2023" t="s">
        <v>31</v>
      </c>
      <c r="G2023">
        <v>41563</v>
      </c>
      <c r="H2023">
        <v>-5707.74</v>
      </c>
      <c r="I2023">
        <v>6</v>
      </c>
      <c r="J2023" t="s">
        <v>16</v>
      </c>
      <c r="K2023" s="8" t="s">
        <v>17</v>
      </c>
      <c r="L2023" s="11">
        <f t="shared" si="157"/>
        <v>-0.13732743064745084</v>
      </c>
      <c r="M2023" s="16">
        <f t="shared" si="158"/>
        <v>0</v>
      </c>
      <c r="N2023" s="16">
        <f t="shared" si="159"/>
        <v>1</v>
      </c>
      <c r="O2023" s="7" t="str">
        <f t="shared" si="155"/>
        <v>Jul</v>
      </c>
      <c r="P2023" t="str">
        <f t="shared" si="156"/>
        <v>2023</v>
      </c>
    </row>
    <row r="2024" spans="1:16" x14ac:dyDescent="0.3">
      <c r="A2024" t="s">
        <v>2056</v>
      </c>
      <c r="B2024" s="6">
        <v>45170</v>
      </c>
      <c r="C2024" t="s">
        <v>2256</v>
      </c>
      <c r="D2024" t="s">
        <v>2268</v>
      </c>
      <c r="E2024" t="s">
        <v>25</v>
      </c>
      <c r="F2024" t="s">
        <v>53</v>
      </c>
      <c r="G2024">
        <v>27508</v>
      </c>
      <c r="H2024">
        <v>4928.3100000000004</v>
      </c>
      <c r="I2024">
        <v>2</v>
      </c>
      <c r="J2024" t="s">
        <v>35</v>
      </c>
      <c r="K2024" s="8" t="s">
        <v>11</v>
      </c>
      <c r="L2024" s="11">
        <f t="shared" si="157"/>
        <v>0.17915915370074162</v>
      </c>
      <c r="M2024" s="16">
        <f t="shared" si="158"/>
        <v>0</v>
      </c>
      <c r="N2024" s="16">
        <f t="shared" si="159"/>
        <v>0</v>
      </c>
      <c r="O2024" s="7" t="str">
        <f t="shared" si="155"/>
        <v>Sep</v>
      </c>
      <c r="P2024" t="str">
        <f t="shared" si="156"/>
        <v>2023</v>
      </c>
    </row>
    <row r="2025" spans="1:16" x14ac:dyDescent="0.3">
      <c r="A2025" t="s">
        <v>2057</v>
      </c>
      <c r="B2025" s="6">
        <v>45550</v>
      </c>
      <c r="C2025" t="s">
        <v>2255</v>
      </c>
      <c r="D2025" t="s">
        <v>2262</v>
      </c>
      <c r="E2025" t="s">
        <v>14</v>
      </c>
      <c r="F2025" t="s">
        <v>51</v>
      </c>
      <c r="G2025">
        <v>19639</v>
      </c>
      <c r="H2025">
        <v>-2433.88</v>
      </c>
      <c r="I2025">
        <v>5</v>
      </c>
      <c r="J2025" t="s">
        <v>10</v>
      </c>
      <c r="K2025" s="8" t="s">
        <v>27</v>
      </c>
      <c r="L2025" s="11">
        <f t="shared" si="157"/>
        <v>-0.12393095371454758</v>
      </c>
      <c r="M2025" s="16">
        <f t="shared" si="158"/>
        <v>19639</v>
      </c>
      <c r="N2025" s="16">
        <f t="shared" si="159"/>
        <v>1</v>
      </c>
      <c r="O2025" s="7" t="str">
        <f t="shared" si="155"/>
        <v>Sep</v>
      </c>
      <c r="P2025" t="str">
        <f t="shared" si="156"/>
        <v>2024</v>
      </c>
    </row>
    <row r="2026" spans="1:16" x14ac:dyDescent="0.3">
      <c r="A2026" t="s">
        <v>2058</v>
      </c>
      <c r="B2026" s="6">
        <v>45647</v>
      </c>
      <c r="C2026" t="s">
        <v>2258</v>
      </c>
      <c r="D2026" t="s">
        <v>2271</v>
      </c>
      <c r="E2026" t="s">
        <v>19</v>
      </c>
      <c r="F2026" t="s">
        <v>22</v>
      </c>
      <c r="G2026">
        <v>42359</v>
      </c>
      <c r="H2026">
        <v>-5570.64</v>
      </c>
      <c r="I2026">
        <v>9</v>
      </c>
      <c r="J2026" t="s">
        <v>16</v>
      </c>
      <c r="K2026" s="8" t="s">
        <v>17</v>
      </c>
      <c r="L2026" s="11">
        <f t="shared" si="157"/>
        <v>-0.1315101867371751</v>
      </c>
      <c r="M2026" s="16">
        <f t="shared" si="158"/>
        <v>0</v>
      </c>
      <c r="N2026" s="16">
        <f t="shared" si="159"/>
        <v>1</v>
      </c>
      <c r="O2026" s="7" t="str">
        <f t="shared" si="155"/>
        <v>Dec</v>
      </c>
      <c r="P2026" t="str">
        <f t="shared" si="156"/>
        <v>2024</v>
      </c>
    </row>
    <row r="2027" spans="1:16" x14ac:dyDescent="0.3">
      <c r="A2027" t="s">
        <v>2059</v>
      </c>
      <c r="B2027" s="6">
        <v>45282</v>
      </c>
      <c r="C2027" t="s">
        <v>2259</v>
      </c>
      <c r="D2027" t="s">
        <v>2267</v>
      </c>
      <c r="E2027" t="s">
        <v>8</v>
      </c>
      <c r="F2027" t="s">
        <v>31</v>
      </c>
      <c r="G2027">
        <v>46466</v>
      </c>
      <c r="H2027">
        <v>11682.6</v>
      </c>
      <c r="I2027">
        <v>4</v>
      </c>
      <c r="J2027" t="s">
        <v>35</v>
      </c>
      <c r="K2027" s="8" t="s">
        <v>11</v>
      </c>
      <c r="L2027" s="11">
        <f t="shared" si="157"/>
        <v>0.25142254551715232</v>
      </c>
      <c r="M2027" s="16">
        <f t="shared" si="158"/>
        <v>0</v>
      </c>
      <c r="N2027" s="16">
        <f t="shared" si="159"/>
        <v>0</v>
      </c>
      <c r="O2027" s="7" t="str">
        <f t="shared" si="155"/>
        <v>Dec</v>
      </c>
      <c r="P2027" t="str">
        <f t="shared" si="156"/>
        <v>2023</v>
      </c>
    </row>
    <row r="2028" spans="1:16" x14ac:dyDescent="0.3">
      <c r="A2028" t="s">
        <v>2060</v>
      </c>
      <c r="B2028" s="6">
        <v>45309</v>
      </c>
      <c r="C2028" t="s">
        <v>2257</v>
      </c>
      <c r="D2028" t="s">
        <v>2265</v>
      </c>
      <c r="E2028" t="s">
        <v>8</v>
      </c>
      <c r="F2028" t="s">
        <v>29</v>
      </c>
      <c r="G2028">
        <v>40472</v>
      </c>
      <c r="H2028">
        <v>-138.62</v>
      </c>
      <c r="I2028">
        <v>9</v>
      </c>
      <c r="J2028" t="s">
        <v>10</v>
      </c>
      <c r="K2028" s="8" t="s">
        <v>17</v>
      </c>
      <c r="L2028" s="11">
        <f t="shared" si="157"/>
        <v>-3.4250840086973711E-3</v>
      </c>
      <c r="M2028" s="16">
        <f t="shared" si="158"/>
        <v>0</v>
      </c>
      <c r="N2028" s="16">
        <f t="shared" si="159"/>
        <v>1</v>
      </c>
      <c r="O2028" s="7" t="str">
        <f t="shared" si="155"/>
        <v>Jan</v>
      </c>
      <c r="P2028" t="str">
        <f t="shared" si="156"/>
        <v>2024</v>
      </c>
    </row>
    <row r="2029" spans="1:16" x14ac:dyDescent="0.3">
      <c r="A2029" t="s">
        <v>2061</v>
      </c>
      <c r="B2029" s="6">
        <v>45310</v>
      </c>
      <c r="C2029" t="s">
        <v>2256</v>
      </c>
      <c r="D2029" t="s">
        <v>2269</v>
      </c>
      <c r="E2029" t="s">
        <v>19</v>
      </c>
      <c r="F2029" t="s">
        <v>20</v>
      </c>
      <c r="G2029">
        <v>17512</v>
      </c>
      <c r="H2029">
        <v>-1155.4000000000001</v>
      </c>
      <c r="I2029">
        <v>5</v>
      </c>
      <c r="J2029" t="s">
        <v>16</v>
      </c>
      <c r="K2029" s="8" t="s">
        <v>36</v>
      </c>
      <c r="L2029" s="11">
        <f t="shared" si="157"/>
        <v>-6.5977615349474647E-2</v>
      </c>
      <c r="M2029" s="16">
        <f t="shared" si="158"/>
        <v>0</v>
      </c>
      <c r="N2029" s="16">
        <f t="shared" si="159"/>
        <v>1</v>
      </c>
      <c r="O2029" s="7" t="str">
        <f t="shared" si="155"/>
        <v>Jan</v>
      </c>
      <c r="P2029" t="str">
        <f t="shared" si="156"/>
        <v>2024</v>
      </c>
    </row>
    <row r="2030" spans="1:16" x14ac:dyDescent="0.3">
      <c r="A2030" t="s">
        <v>2062</v>
      </c>
      <c r="B2030" s="6">
        <v>44933</v>
      </c>
      <c r="C2030" t="s">
        <v>2259</v>
      </c>
      <c r="D2030" t="s">
        <v>2267</v>
      </c>
      <c r="E2030" t="s">
        <v>19</v>
      </c>
      <c r="F2030" t="s">
        <v>20</v>
      </c>
      <c r="G2030">
        <v>44620</v>
      </c>
      <c r="H2030">
        <v>-2256.59</v>
      </c>
      <c r="I2030">
        <v>9</v>
      </c>
      <c r="J2030" t="s">
        <v>16</v>
      </c>
      <c r="K2030" s="8" t="s">
        <v>27</v>
      </c>
      <c r="L2030" s="11">
        <f t="shared" si="157"/>
        <v>-5.0573509636934112E-2</v>
      </c>
      <c r="M2030" s="16">
        <f t="shared" si="158"/>
        <v>0</v>
      </c>
      <c r="N2030" s="16">
        <f t="shared" si="159"/>
        <v>1</v>
      </c>
      <c r="O2030" s="7" t="str">
        <f t="shared" si="155"/>
        <v>Jan</v>
      </c>
      <c r="P2030" t="str">
        <f t="shared" si="156"/>
        <v>2023</v>
      </c>
    </row>
    <row r="2031" spans="1:16" x14ac:dyDescent="0.3">
      <c r="A2031" t="s">
        <v>2063</v>
      </c>
      <c r="B2031" s="6">
        <v>44989</v>
      </c>
      <c r="C2031" t="s">
        <v>2255</v>
      </c>
      <c r="D2031" t="s">
        <v>2262</v>
      </c>
      <c r="E2031" t="s">
        <v>14</v>
      </c>
      <c r="F2031" t="s">
        <v>51</v>
      </c>
      <c r="G2031">
        <v>44707</v>
      </c>
      <c r="H2031">
        <v>-1118.22</v>
      </c>
      <c r="I2031">
        <v>7</v>
      </c>
      <c r="J2031" t="s">
        <v>10</v>
      </c>
      <c r="K2031" s="8" t="s">
        <v>11</v>
      </c>
      <c r="L2031" s="11">
        <f t="shared" si="157"/>
        <v>-2.5012190484711566E-2</v>
      </c>
      <c r="M2031" s="16">
        <f t="shared" si="158"/>
        <v>44707</v>
      </c>
      <c r="N2031" s="16">
        <f t="shared" si="159"/>
        <v>1</v>
      </c>
      <c r="O2031" s="7" t="str">
        <f t="shared" si="155"/>
        <v>Mar</v>
      </c>
      <c r="P2031" t="str">
        <f t="shared" si="156"/>
        <v>2023</v>
      </c>
    </row>
    <row r="2032" spans="1:16" x14ac:dyDescent="0.3">
      <c r="A2032" t="s">
        <v>2064</v>
      </c>
      <c r="B2032" s="6">
        <v>45394</v>
      </c>
      <c r="C2032" t="s">
        <v>2258</v>
      </c>
      <c r="D2032" t="s">
        <v>2270</v>
      </c>
      <c r="E2032" t="s">
        <v>25</v>
      </c>
      <c r="F2032" t="s">
        <v>53</v>
      </c>
      <c r="G2032">
        <v>36278</v>
      </c>
      <c r="H2032">
        <v>11173.05</v>
      </c>
      <c r="I2032">
        <v>10</v>
      </c>
      <c r="J2032" t="s">
        <v>10</v>
      </c>
      <c r="K2032" s="8" t="s">
        <v>17</v>
      </c>
      <c r="L2032" s="11">
        <f t="shared" si="157"/>
        <v>0.30798417773857434</v>
      </c>
      <c r="M2032" s="16">
        <f t="shared" si="158"/>
        <v>0</v>
      </c>
      <c r="N2032" s="16">
        <f t="shared" si="159"/>
        <v>0</v>
      </c>
      <c r="O2032" s="7" t="str">
        <f t="shared" si="155"/>
        <v>Apr</v>
      </c>
      <c r="P2032" t="str">
        <f t="shared" si="156"/>
        <v>2024</v>
      </c>
    </row>
    <row r="2033" spans="1:16" x14ac:dyDescent="0.3">
      <c r="A2033" t="s">
        <v>2065</v>
      </c>
      <c r="B2033" s="6">
        <v>45069</v>
      </c>
      <c r="C2033" t="s">
        <v>2258</v>
      </c>
      <c r="D2033" t="s">
        <v>2271</v>
      </c>
      <c r="E2033" t="s">
        <v>14</v>
      </c>
      <c r="F2033" t="s">
        <v>15</v>
      </c>
      <c r="G2033">
        <v>20750</v>
      </c>
      <c r="H2033">
        <v>821.86</v>
      </c>
      <c r="I2033">
        <v>9</v>
      </c>
      <c r="J2033" t="s">
        <v>16</v>
      </c>
      <c r="K2033" s="8" t="s">
        <v>36</v>
      </c>
      <c r="L2033" s="11">
        <f t="shared" si="157"/>
        <v>3.9607710843373493E-2</v>
      </c>
      <c r="M2033" s="16">
        <f t="shared" si="158"/>
        <v>20750</v>
      </c>
      <c r="N2033" s="16">
        <f t="shared" si="159"/>
        <v>0</v>
      </c>
      <c r="O2033" s="7" t="str">
        <f t="shared" si="155"/>
        <v>May</v>
      </c>
      <c r="P2033" t="str">
        <f t="shared" si="156"/>
        <v>2023</v>
      </c>
    </row>
    <row r="2034" spans="1:16" x14ac:dyDescent="0.3">
      <c r="A2034" t="s">
        <v>2066</v>
      </c>
      <c r="B2034" s="6">
        <v>45528</v>
      </c>
      <c r="C2034" t="s">
        <v>2258</v>
      </c>
      <c r="D2034" t="s">
        <v>2271</v>
      </c>
      <c r="E2034" t="s">
        <v>8</v>
      </c>
      <c r="F2034" t="s">
        <v>31</v>
      </c>
      <c r="G2034">
        <v>46022</v>
      </c>
      <c r="H2034">
        <v>5090.8100000000004</v>
      </c>
      <c r="I2034">
        <v>3</v>
      </c>
      <c r="J2034" t="s">
        <v>10</v>
      </c>
      <c r="K2034" s="8" t="s">
        <v>11</v>
      </c>
      <c r="L2034" s="11">
        <f t="shared" si="157"/>
        <v>0.110616878884012</v>
      </c>
      <c r="M2034" s="16">
        <f t="shared" si="158"/>
        <v>0</v>
      </c>
      <c r="N2034" s="16">
        <f t="shared" si="159"/>
        <v>0</v>
      </c>
      <c r="O2034" s="7" t="str">
        <f t="shared" si="155"/>
        <v>Aug</v>
      </c>
      <c r="P2034" t="str">
        <f t="shared" si="156"/>
        <v>2024</v>
      </c>
    </row>
    <row r="2035" spans="1:16" x14ac:dyDescent="0.3">
      <c r="A2035" t="s">
        <v>2067</v>
      </c>
      <c r="B2035" s="6">
        <v>45415</v>
      </c>
      <c r="C2035" t="s">
        <v>2256</v>
      </c>
      <c r="D2035" t="s">
        <v>2268</v>
      </c>
      <c r="E2035" t="s">
        <v>8</v>
      </c>
      <c r="F2035" t="s">
        <v>9</v>
      </c>
      <c r="G2035">
        <v>33667</v>
      </c>
      <c r="H2035">
        <v>-1846.62</v>
      </c>
      <c r="I2035">
        <v>6</v>
      </c>
      <c r="J2035" t="s">
        <v>10</v>
      </c>
      <c r="K2035" s="8" t="s">
        <v>11</v>
      </c>
      <c r="L2035" s="11">
        <f t="shared" si="157"/>
        <v>-5.4849555944990643E-2</v>
      </c>
      <c r="M2035" s="16">
        <f t="shared" si="158"/>
        <v>0</v>
      </c>
      <c r="N2035" s="16">
        <f t="shared" si="159"/>
        <v>1</v>
      </c>
      <c r="O2035" s="7" t="str">
        <f t="shared" si="155"/>
        <v>May</v>
      </c>
      <c r="P2035" t="str">
        <f t="shared" si="156"/>
        <v>2024</v>
      </c>
    </row>
    <row r="2036" spans="1:16" x14ac:dyDescent="0.3">
      <c r="A2036" t="s">
        <v>2068</v>
      </c>
      <c r="B2036" s="6">
        <v>45304</v>
      </c>
      <c r="C2036" t="s">
        <v>2255</v>
      </c>
      <c r="D2036" t="s">
        <v>2262</v>
      </c>
      <c r="E2036" t="s">
        <v>25</v>
      </c>
      <c r="F2036" t="s">
        <v>26</v>
      </c>
      <c r="G2036">
        <v>17951</v>
      </c>
      <c r="H2036">
        <v>4911.9399999999996</v>
      </c>
      <c r="I2036">
        <v>9</v>
      </c>
      <c r="J2036" t="s">
        <v>16</v>
      </c>
      <c r="K2036" s="8" t="s">
        <v>11</v>
      </c>
      <c r="L2036" s="11">
        <f t="shared" si="157"/>
        <v>0.27363043841568713</v>
      </c>
      <c r="M2036" s="16">
        <f t="shared" si="158"/>
        <v>0</v>
      </c>
      <c r="N2036" s="16">
        <f t="shared" si="159"/>
        <v>0</v>
      </c>
      <c r="O2036" s="7" t="str">
        <f t="shared" si="155"/>
        <v>Jan</v>
      </c>
      <c r="P2036" t="str">
        <f t="shared" si="156"/>
        <v>2024</v>
      </c>
    </row>
    <row r="2037" spans="1:16" x14ac:dyDescent="0.3">
      <c r="A2037" t="s">
        <v>2069</v>
      </c>
      <c r="B2037" s="6">
        <v>45054</v>
      </c>
      <c r="C2037" t="s">
        <v>2259</v>
      </c>
      <c r="D2037" t="s">
        <v>2267</v>
      </c>
      <c r="E2037" t="s">
        <v>25</v>
      </c>
      <c r="F2037" t="s">
        <v>26</v>
      </c>
      <c r="G2037">
        <v>3082</v>
      </c>
      <c r="H2037">
        <v>371.12</v>
      </c>
      <c r="I2037">
        <v>7</v>
      </c>
      <c r="J2037" t="s">
        <v>10</v>
      </c>
      <c r="K2037" s="8" t="s">
        <v>17</v>
      </c>
      <c r="L2037" s="11">
        <f t="shared" si="157"/>
        <v>0.12041531473069436</v>
      </c>
      <c r="M2037" s="16">
        <f t="shared" si="158"/>
        <v>0</v>
      </c>
      <c r="N2037" s="16">
        <f t="shared" si="159"/>
        <v>0</v>
      </c>
      <c r="O2037" s="7" t="str">
        <f t="shared" si="155"/>
        <v>May</v>
      </c>
      <c r="P2037" t="str">
        <f t="shared" si="156"/>
        <v>2023</v>
      </c>
    </row>
    <row r="2038" spans="1:16" x14ac:dyDescent="0.3">
      <c r="A2038" t="s">
        <v>2070</v>
      </c>
      <c r="B2038" s="6">
        <v>45371</v>
      </c>
      <c r="C2038" t="s">
        <v>2259</v>
      </c>
      <c r="D2038" t="s">
        <v>2266</v>
      </c>
      <c r="E2038" t="s">
        <v>25</v>
      </c>
      <c r="F2038" t="s">
        <v>53</v>
      </c>
      <c r="G2038">
        <v>38386</v>
      </c>
      <c r="H2038">
        <v>-6551.11</v>
      </c>
      <c r="I2038">
        <v>7</v>
      </c>
      <c r="J2038" t="s">
        <v>16</v>
      </c>
      <c r="K2038" s="8" t="s">
        <v>36</v>
      </c>
      <c r="L2038" s="11">
        <f t="shared" si="157"/>
        <v>-0.17066404418277495</v>
      </c>
      <c r="M2038" s="16">
        <f t="shared" si="158"/>
        <v>0</v>
      </c>
      <c r="N2038" s="16">
        <f t="shared" si="159"/>
        <v>1</v>
      </c>
      <c r="O2038" s="7" t="str">
        <f t="shared" si="155"/>
        <v>Mar</v>
      </c>
      <c r="P2038" t="str">
        <f t="shared" si="156"/>
        <v>2024</v>
      </c>
    </row>
    <row r="2039" spans="1:16" x14ac:dyDescent="0.3">
      <c r="A2039" t="s">
        <v>2071</v>
      </c>
      <c r="B2039" s="6">
        <v>45568</v>
      </c>
      <c r="C2039" t="s">
        <v>2257</v>
      </c>
      <c r="D2039" t="s">
        <v>2264</v>
      </c>
      <c r="E2039" t="s">
        <v>14</v>
      </c>
      <c r="F2039" t="s">
        <v>38</v>
      </c>
      <c r="G2039">
        <v>7335</v>
      </c>
      <c r="H2039">
        <v>2049.3200000000002</v>
      </c>
      <c r="I2039">
        <v>5</v>
      </c>
      <c r="J2039" t="s">
        <v>35</v>
      </c>
      <c r="K2039" s="8" t="s">
        <v>36</v>
      </c>
      <c r="L2039" s="11">
        <f t="shared" si="157"/>
        <v>0.27938922972051811</v>
      </c>
      <c r="M2039" s="16">
        <f t="shared" si="158"/>
        <v>7335</v>
      </c>
      <c r="N2039" s="16">
        <f t="shared" si="159"/>
        <v>0</v>
      </c>
      <c r="O2039" s="7" t="str">
        <f t="shared" si="155"/>
        <v>Oct</v>
      </c>
      <c r="P2039" t="str">
        <f t="shared" si="156"/>
        <v>2024</v>
      </c>
    </row>
    <row r="2040" spans="1:16" x14ac:dyDescent="0.3">
      <c r="A2040" t="s">
        <v>2072</v>
      </c>
      <c r="B2040" s="6">
        <v>45273</v>
      </c>
      <c r="C2040" t="s">
        <v>2255</v>
      </c>
      <c r="D2040" t="s">
        <v>2263</v>
      </c>
      <c r="E2040" t="s">
        <v>8</v>
      </c>
      <c r="F2040" t="s">
        <v>9</v>
      </c>
      <c r="G2040">
        <v>14762</v>
      </c>
      <c r="H2040">
        <v>-620.16</v>
      </c>
      <c r="I2040">
        <v>6</v>
      </c>
      <c r="J2040" t="s">
        <v>35</v>
      </c>
      <c r="K2040" s="8" t="s">
        <v>27</v>
      </c>
      <c r="L2040" s="11">
        <f t="shared" si="157"/>
        <v>-4.2010567673756945E-2</v>
      </c>
      <c r="M2040" s="16">
        <f t="shared" si="158"/>
        <v>0</v>
      </c>
      <c r="N2040" s="16">
        <f t="shared" si="159"/>
        <v>1</v>
      </c>
      <c r="O2040" s="7" t="str">
        <f t="shared" si="155"/>
        <v>Dec</v>
      </c>
      <c r="P2040" t="str">
        <f t="shared" si="156"/>
        <v>2023</v>
      </c>
    </row>
    <row r="2041" spans="1:16" x14ac:dyDescent="0.3">
      <c r="A2041" t="s">
        <v>2073</v>
      </c>
      <c r="B2041" s="6">
        <v>45361</v>
      </c>
      <c r="C2041" t="s">
        <v>2257</v>
      </c>
      <c r="D2041" t="s">
        <v>2264</v>
      </c>
      <c r="E2041" t="s">
        <v>14</v>
      </c>
      <c r="F2041" t="s">
        <v>51</v>
      </c>
      <c r="G2041">
        <v>15218</v>
      </c>
      <c r="H2041">
        <v>2870.4</v>
      </c>
      <c r="I2041">
        <v>5</v>
      </c>
      <c r="J2041" t="s">
        <v>35</v>
      </c>
      <c r="K2041" s="8" t="s">
        <v>36</v>
      </c>
      <c r="L2041" s="11">
        <f t="shared" si="157"/>
        <v>0.18861874096464715</v>
      </c>
      <c r="M2041" s="16">
        <f t="shared" si="158"/>
        <v>15218</v>
      </c>
      <c r="N2041" s="16">
        <f t="shared" si="159"/>
        <v>0</v>
      </c>
      <c r="O2041" s="7" t="str">
        <f t="shared" si="155"/>
        <v>Mar</v>
      </c>
      <c r="P2041" t="str">
        <f t="shared" si="156"/>
        <v>2024</v>
      </c>
    </row>
    <row r="2042" spans="1:16" x14ac:dyDescent="0.3">
      <c r="A2042" t="s">
        <v>2074</v>
      </c>
      <c r="B2042" s="6">
        <v>45437</v>
      </c>
      <c r="C2042" t="s">
        <v>2257</v>
      </c>
      <c r="D2042" t="s">
        <v>2265</v>
      </c>
      <c r="E2042" t="s">
        <v>25</v>
      </c>
      <c r="F2042" t="s">
        <v>26</v>
      </c>
      <c r="G2042">
        <v>25956</v>
      </c>
      <c r="H2042">
        <v>5941.06</v>
      </c>
      <c r="I2042">
        <v>10</v>
      </c>
      <c r="J2042" t="s">
        <v>35</v>
      </c>
      <c r="K2042" s="8" t="s">
        <v>36</v>
      </c>
      <c r="L2042" s="11">
        <f t="shared" si="157"/>
        <v>0.22888965942364004</v>
      </c>
      <c r="M2042" s="16">
        <f t="shared" si="158"/>
        <v>0</v>
      </c>
      <c r="N2042" s="16">
        <f t="shared" si="159"/>
        <v>0</v>
      </c>
      <c r="O2042" s="7" t="str">
        <f t="shared" si="155"/>
        <v>May</v>
      </c>
      <c r="P2042" t="str">
        <f t="shared" si="156"/>
        <v>2024</v>
      </c>
    </row>
    <row r="2043" spans="1:16" x14ac:dyDescent="0.3">
      <c r="A2043" t="s">
        <v>2075</v>
      </c>
      <c r="B2043" s="6">
        <v>45107</v>
      </c>
      <c r="C2043" t="s">
        <v>2257</v>
      </c>
      <c r="D2043" t="s">
        <v>2265</v>
      </c>
      <c r="E2043" t="s">
        <v>25</v>
      </c>
      <c r="F2043" t="s">
        <v>26</v>
      </c>
      <c r="G2043">
        <v>9385</v>
      </c>
      <c r="H2043">
        <v>-1848.23</v>
      </c>
      <c r="I2043">
        <v>5</v>
      </c>
      <c r="J2043" t="s">
        <v>10</v>
      </c>
      <c r="K2043" s="8" t="s">
        <v>36</v>
      </c>
      <c r="L2043" s="11">
        <f t="shared" si="157"/>
        <v>-0.19693446989877464</v>
      </c>
      <c r="M2043" s="16">
        <f t="shared" si="158"/>
        <v>0</v>
      </c>
      <c r="N2043" s="16">
        <f t="shared" si="159"/>
        <v>1</v>
      </c>
      <c r="O2043" s="7" t="str">
        <f t="shared" si="155"/>
        <v>Jun</v>
      </c>
      <c r="P2043" t="str">
        <f t="shared" si="156"/>
        <v>2023</v>
      </c>
    </row>
    <row r="2044" spans="1:16" x14ac:dyDescent="0.3">
      <c r="A2044" t="s">
        <v>2076</v>
      </c>
      <c r="B2044" s="6">
        <v>45377</v>
      </c>
      <c r="C2044" t="s">
        <v>2257</v>
      </c>
      <c r="D2044" t="s">
        <v>2265</v>
      </c>
      <c r="E2044" t="s">
        <v>25</v>
      </c>
      <c r="F2044" t="s">
        <v>26</v>
      </c>
      <c r="G2044">
        <v>6707</v>
      </c>
      <c r="H2044">
        <v>106.86</v>
      </c>
      <c r="I2044">
        <v>10</v>
      </c>
      <c r="J2044" t="s">
        <v>16</v>
      </c>
      <c r="K2044" s="8" t="s">
        <v>27</v>
      </c>
      <c r="L2044" s="11">
        <f t="shared" si="157"/>
        <v>1.5932607723274192E-2</v>
      </c>
      <c r="M2044" s="16">
        <f t="shared" si="158"/>
        <v>0</v>
      </c>
      <c r="N2044" s="16">
        <f t="shared" si="159"/>
        <v>0</v>
      </c>
      <c r="O2044" s="7" t="str">
        <f t="shared" si="155"/>
        <v>Mar</v>
      </c>
      <c r="P2044" t="str">
        <f t="shared" si="156"/>
        <v>2024</v>
      </c>
    </row>
    <row r="2045" spans="1:16" x14ac:dyDescent="0.3">
      <c r="A2045" t="s">
        <v>2077</v>
      </c>
      <c r="B2045" s="6">
        <v>45427</v>
      </c>
      <c r="C2045" t="s">
        <v>2256</v>
      </c>
      <c r="D2045" t="s">
        <v>2269</v>
      </c>
      <c r="E2045" t="s">
        <v>8</v>
      </c>
      <c r="F2045" t="s">
        <v>9</v>
      </c>
      <c r="G2045">
        <v>28272</v>
      </c>
      <c r="H2045">
        <v>4731.2299999999996</v>
      </c>
      <c r="I2045">
        <v>10</v>
      </c>
      <c r="J2045" t="s">
        <v>35</v>
      </c>
      <c r="K2045" s="8" t="s">
        <v>36</v>
      </c>
      <c r="L2045" s="11">
        <f t="shared" si="157"/>
        <v>0.16734684493491792</v>
      </c>
      <c r="M2045" s="16">
        <f t="shared" si="158"/>
        <v>0</v>
      </c>
      <c r="N2045" s="16">
        <f t="shared" si="159"/>
        <v>0</v>
      </c>
      <c r="O2045" s="7" t="str">
        <f t="shared" si="155"/>
        <v>May</v>
      </c>
      <c r="P2045" t="str">
        <f t="shared" si="156"/>
        <v>2024</v>
      </c>
    </row>
    <row r="2046" spans="1:16" x14ac:dyDescent="0.3">
      <c r="A2046" t="s">
        <v>2078</v>
      </c>
      <c r="B2046" s="6">
        <v>45212</v>
      </c>
      <c r="C2046" t="s">
        <v>2257</v>
      </c>
      <c r="D2046" t="s">
        <v>2265</v>
      </c>
      <c r="E2046" t="s">
        <v>19</v>
      </c>
      <c r="F2046" t="s">
        <v>34</v>
      </c>
      <c r="G2046">
        <v>31861</v>
      </c>
      <c r="H2046">
        <v>1313.01</v>
      </c>
      <c r="I2046">
        <v>10</v>
      </c>
      <c r="J2046" t="s">
        <v>16</v>
      </c>
      <c r="K2046" s="8" t="s">
        <v>27</v>
      </c>
      <c r="L2046" s="11">
        <f t="shared" si="157"/>
        <v>4.1210570917422557E-2</v>
      </c>
      <c r="M2046" s="16">
        <f t="shared" si="158"/>
        <v>0</v>
      </c>
      <c r="N2046" s="16">
        <f t="shared" si="159"/>
        <v>0</v>
      </c>
      <c r="O2046" s="7" t="str">
        <f t="shared" si="155"/>
        <v>Oct</v>
      </c>
      <c r="P2046" t="str">
        <f t="shared" si="156"/>
        <v>2023</v>
      </c>
    </row>
    <row r="2047" spans="1:16" x14ac:dyDescent="0.3">
      <c r="A2047" t="s">
        <v>2079</v>
      </c>
      <c r="B2047" s="6">
        <v>44975</v>
      </c>
      <c r="C2047" t="s">
        <v>2257</v>
      </c>
      <c r="D2047" t="s">
        <v>2264</v>
      </c>
      <c r="E2047" t="s">
        <v>25</v>
      </c>
      <c r="F2047" t="s">
        <v>53</v>
      </c>
      <c r="G2047">
        <v>35607</v>
      </c>
      <c r="H2047">
        <v>2004.67</v>
      </c>
      <c r="I2047">
        <v>3</v>
      </c>
      <c r="J2047" t="s">
        <v>16</v>
      </c>
      <c r="K2047" s="8" t="s">
        <v>17</v>
      </c>
      <c r="L2047" s="11">
        <f t="shared" si="157"/>
        <v>5.6299884854101721E-2</v>
      </c>
      <c r="M2047" s="16">
        <f t="shared" si="158"/>
        <v>0</v>
      </c>
      <c r="N2047" s="16">
        <f t="shared" si="159"/>
        <v>0</v>
      </c>
      <c r="O2047" s="7" t="str">
        <f t="shared" si="155"/>
        <v>Feb</v>
      </c>
      <c r="P2047" t="str">
        <f t="shared" si="156"/>
        <v>2023</v>
      </c>
    </row>
    <row r="2048" spans="1:16" x14ac:dyDescent="0.3">
      <c r="A2048" t="s">
        <v>2080</v>
      </c>
      <c r="B2048" s="6">
        <v>45064</v>
      </c>
      <c r="C2048" t="s">
        <v>2258</v>
      </c>
      <c r="D2048" t="s">
        <v>2270</v>
      </c>
      <c r="E2048" t="s">
        <v>8</v>
      </c>
      <c r="F2048" t="s">
        <v>9</v>
      </c>
      <c r="G2048">
        <v>19859</v>
      </c>
      <c r="H2048">
        <v>615.42999999999995</v>
      </c>
      <c r="I2048">
        <v>8</v>
      </c>
      <c r="J2048" t="s">
        <v>16</v>
      </c>
      <c r="K2048" s="8" t="s">
        <v>36</v>
      </c>
      <c r="L2048" s="11">
        <f t="shared" si="157"/>
        <v>3.0989979354448863E-2</v>
      </c>
      <c r="M2048" s="16">
        <f t="shared" si="158"/>
        <v>0</v>
      </c>
      <c r="N2048" s="16">
        <f t="shared" si="159"/>
        <v>0</v>
      </c>
      <c r="O2048" s="7" t="str">
        <f t="shared" si="155"/>
        <v>May</v>
      </c>
      <c r="P2048" t="str">
        <f t="shared" si="156"/>
        <v>2023</v>
      </c>
    </row>
    <row r="2049" spans="1:16" x14ac:dyDescent="0.3">
      <c r="A2049" t="s">
        <v>2081</v>
      </c>
      <c r="B2049" s="6">
        <v>45028</v>
      </c>
      <c r="C2049" t="s">
        <v>2256</v>
      </c>
      <c r="D2049" t="s">
        <v>2268</v>
      </c>
      <c r="E2049" t="s">
        <v>25</v>
      </c>
      <c r="F2049" t="s">
        <v>26</v>
      </c>
      <c r="G2049">
        <v>10689</v>
      </c>
      <c r="H2049">
        <v>-1882.9</v>
      </c>
      <c r="I2049">
        <v>4</v>
      </c>
      <c r="J2049" t="s">
        <v>16</v>
      </c>
      <c r="K2049" s="8" t="s">
        <v>17</v>
      </c>
      <c r="L2049" s="11">
        <f t="shared" si="157"/>
        <v>-0.17615305454205257</v>
      </c>
      <c r="M2049" s="16">
        <f t="shared" si="158"/>
        <v>0</v>
      </c>
      <c r="N2049" s="16">
        <f t="shared" si="159"/>
        <v>1</v>
      </c>
      <c r="O2049" s="7" t="str">
        <f t="shared" si="155"/>
        <v>Apr</v>
      </c>
      <c r="P2049" t="str">
        <f t="shared" si="156"/>
        <v>2023</v>
      </c>
    </row>
    <row r="2050" spans="1:16" x14ac:dyDescent="0.3">
      <c r="A2050" t="s">
        <v>2082</v>
      </c>
      <c r="B2050" s="6">
        <v>45206</v>
      </c>
      <c r="C2050" t="s">
        <v>2255</v>
      </c>
      <c r="D2050" t="s">
        <v>2263</v>
      </c>
      <c r="E2050" t="s">
        <v>14</v>
      </c>
      <c r="F2050" t="s">
        <v>15</v>
      </c>
      <c r="G2050">
        <v>8670</v>
      </c>
      <c r="H2050">
        <v>-938.17</v>
      </c>
      <c r="I2050">
        <v>2</v>
      </c>
      <c r="J2050" t="s">
        <v>35</v>
      </c>
      <c r="K2050" s="8" t="s">
        <v>17</v>
      </c>
      <c r="L2050" s="11">
        <f t="shared" si="157"/>
        <v>-0.10820876585928489</v>
      </c>
      <c r="M2050" s="16">
        <f t="shared" si="158"/>
        <v>8670</v>
      </c>
      <c r="N2050" s="16">
        <f t="shared" si="159"/>
        <v>1</v>
      </c>
      <c r="O2050" s="7" t="str">
        <f t="shared" ref="O2050:O2113" si="160">TEXT(B2050,"MMM")</f>
        <v>Oct</v>
      </c>
      <c r="P2050" t="str">
        <f t="shared" ref="P2050:P2113" si="161">TEXT(B2050,"YYYY")</f>
        <v>2023</v>
      </c>
    </row>
    <row r="2051" spans="1:16" x14ac:dyDescent="0.3">
      <c r="A2051" t="s">
        <v>2083</v>
      </c>
      <c r="B2051" s="6">
        <v>45370</v>
      </c>
      <c r="C2051" t="s">
        <v>2258</v>
      </c>
      <c r="D2051" t="s">
        <v>2271</v>
      </c>
      <c r="E2051" t="s">
        <v>14</v>
      </c>
      <c r="F2051" t="s">
        <v>15</v>
      </c>
      <c r="G2051">
        <v>49115</v>
      </c>
      <c r="H2051">
        <v>13040.64</v>
      </c>
      <c r="I2051">
        <v>8</v>
      </c>
      <c r="J2051" t="s">
        <v>35</v>
      </c>
      <c r="K2051" s="8" t="s">
        <v>36</v>
      </c>
      <c r="L2051" s="11">
        <f t="shared" ref="L2051:L2114" si="162">H2051/G2051</f>
        <v>0.26551236893006208</v>
      </c>
      <c r="M2051" s="16">
        <f t="shared" ref="M2051:M2114" si="163">IF(E2051="Clothing",G2051,0)</f>
        <v>49115</v>
      </c>
      <c r="N2051" s="16">
        <f t="shared" ref="N2051:N2114" si="164">IF(H2051&lt;0,1,0)</f>
        <v>0</v>
      </c>
      <c r="O2051" s="7" t="str">
        <f t="shared" si="160"/>
        <v>Mar</v>
      </c>
      <c r="P2051" t="str">
        <f t="shared" si="161"/>
        <v>2024</v>
      </c>
    </row>
    <row r="2052" spans="1:16" x14ac:dyDescent="0.3">
      <c r="A2052" t="s">
        <v>2084</v>
      </c>
      <c r="B2052" s="6">
        <v>45545</v>
      </c>
      <c r="C2052" t="s">
        <v>2256</v>
      </c>
      <c r="D2052" t="s">
        <v>2269</v>
      </c>
      <c r="E2052" t="s">
        <v>14</v>
      </c>
      <c r="F2052" t="s">
        <v>15</v>
      </c>
      <c r="G2052">
        <v>14447</v>
      </c>
      <c r="H2052">
        <v>2939.62</v>
      </c>
      <c r="I2052">
        <v>4</v>
      </c>
      <c r="J2052" t="s">
        <v>16</v>
      </c>
      <c r="K2052" s="8" t="s">
        <v>17</v>
      </c>
      <c r="L2052" s="11">
        <f t="shared" si="162"/>
        <v>0.20347615421886897</v>
      </c>
      <c r="M2052" s="16">
        <f t="shared" si="163"/>
        <v>14447</v>
      </c>
      <c r="N2052" s="16">
        <f t="shared" si="164"/>
        <v>0</v>
      </c>
      <c r="O2052" s="7" t="str">
        <f t="shared" si="160"/>
        <v>Sep</v>
      </c>
      <c r="P2052" t="str">
        <f t="shared" si="161"/>
        <v>2024</v>
      </c>
    </row>
    <row r="2053" spans="1:16" x14ac:dyDescent="0.3">
      <c r="A2053" t="s">
        <v>2085</v>
      </c>
      <c r="B2053" s="6">
        <v>45623</v>
      </c>
      <c r="C2053" t="s">
        <v>2257</v>
      </c>
      <c r="D2053" t="s">
        <v>2264</v>
      </c>
      <c r="E2053" t="s">
        <v>8</v>
      </c>
      <c r="F2053" t="s">
        <v>9</v>
      </c>
      <c r="G2053">
        <v>21667</v>
      </c>
      <c r="H2053">
        <v>1011.64</v>
      </c>
      <c r="I2053">
        <v>6</v>
      </c>
      <c r="J2053" t="s">
        <v>10</v>
      </c>
      <c r="K2053" s="8" t="s">
        <v>27</v>
      </c>
      <c r="L2053" s="11">
        <f t="shared" si="162"/>
        <v>4.669035860986754E-2</v>
      </c>
      <c r="M2053" s="16">
        <f t="shared" si="163"/>
        <v>0</v>
      </c>
      <c r="N2053" s="16">
        <f t="shared" si="164"/>
        <v>0</v>
      </c>
      <c r="O2053" s="7" t="str">
        <f t="shared" si="160"/>
        <v>Nov</v>
      </c>
      <c r="P2053" t="str">
        <f t="shared" si="161"/>
        <v>2024</v>
      </c>
    </row>
    <row r="2054" spans="1:16" x14ac:dyDescent="0.3">
      <c r="A2054" t="s">
        <v>2086</v>
      </c>
      <c r="B2054" s="6">
        <v>45094</v>
      </c>
      <c r="C2054" t="s">
        <v>2259</v>
      </c>
      <c r="D2054" t="s">
        <v>2266</v>
      </c>
      <c r="E2054" t="s">
        <v>14</v>
      </c>
      <c r="F2054" t="s">
        <v>38</v>
      </c>
      <c r="G2054">
        <v>22705</v>
      </c>
      <c r="H2054">
        <v>-2332.9899999999998</v>
      </c>
      <c r="I2054">
        <v>1</v>
      </c>
      <c r="J2054" t="s">
        <v>35</v>
      </c>
      <c r="K2054" s="8" t="s">
        <v>11</v>
      </c>
      <c r="L2054" s="11">
        <f t="shared" si="162"/>
        <v>-0.10275225721206782</v>
      </c>
      <c r="M2054" s="16">
        <f t="shared" si="163"/>
        <v>22705</v>
      </c>
      <c r="N2054" s="16">
        <f t="shared" si="164"/>
        <v>1</v>
      </c>
      <c r="O2054" s="7" t="str">
        <f t="shared" si="160"/>
        <v>Jun</v>
      </c>
      <c r="P2054" t="str">
        <f t="shared" si="161"/>
        <v>2023</v>
      </c>
    </row>
    <row r="2055" spans="1:16" x14ac:dyDescent="0.3">
      <c r="A2055" t="s">
        <v>2087</v>
      </c>
      <c r="B2055" s="6">
        <v>44959</v>
      </c>
      <c r="C2055" t="s">
        <v>2258</v>
      </c>
      <c r="D2055" t="s">
        <v>2270</v>
      </c>
      <c r="E2055" t="s">
        <v>25</v>
      </c>
      <c r="F2055" t="s">
        <v>53</v>
      </c>
      <c r="G2055">
        <v>45878</v>
      </c>
      <c r="H2055">
        <v>-2971.03</v>
      </c>
      <c r="I2055">
        <v>7</v>
      </c>
      <c r="J2055" t="s">
        <v>16</v>
      </c>
      <c r="K2055" s="8" t="s">
        <v>17</v>
      </c>
      <c r="L2055" s="11">
        <f t="shared" si="162"/>
        <v>-6.4759361785605304E-2</v>
      </c>
      <c r="M2055" s="16">
        <f t="shared" si="163"/>
        <v>0</v>
      </c>
      <c r="N2055" s="16">
        <f t="shared" si="164"/>
        <v>1</v>
      </c>
      <c r="O2055" s="7" t="str">
        <f t="shared" si="160"/>
        <v>Feb</v>
      </c>
      <c r="P2055" t="str">
        <f t="shared" si="161"/>
        <v>2023</v>
      </c>
    </row>
    <row r="2056" spans="1:16" x14ac:dyDescent="0.3">
      <c r="A2056" t="s">
        <v>2088</v>
      </c>
      <c r="B2056" s="6">
        <v>45135</v>
      </c>
      <c r="C2056" t="s">
        <v>2255</v>
      </c>
      <c r="D2056" t="s">
        <v>2263</v>
      </c>
      <c r="E2056" t="s">
        <v>14</v>
      </c>
      <c r="F2056" t="s">
        <v>51</v>
      </c>
      <c r="G2056">
        <v>16784</v>
      </c>
      <c r="H2056">
        <v>-2076.84</v>
      </c>
      <c r="I2056">
        <v>7</v>
      </c>
      <c r="J2056" t="s">
        <v>16</v>
      </c>
      <c r="K2056" s="8" t="s">
        <v>36</v>
      </c>
      <c r="L2056" s="11">
        <f t="shared" si="162"/>
        <v>-0.12373927550047666</v>
      </c>
      <c r="M2056" s="16">
        <f t="shared" si="163"/>
        <v>16784</v>
      </c>
      <c r="N2056" s="16">
        <f t="shared" si="164"/>
        <v>1</v>
      </c>
      <c r="O2056" s="7" t="str">
        <f t="shared" si="160"/>
        <v>Jul</v>
      </c>
      <c r="P2056" t="str">
        <f t="shared" si="161"/>
        <v>2023</v>
      </c>
    </row>
    <row r="2057" spans="1:16" x14ac:dyDescent="0.3">
      <c r="A2057" t="s">
        <v>2089</v>
      </c>
      <c r="B2057" s="6">
        <v>45299</v>
      </c>
      <c r="C2057" t="s">
        <v>2255</v>
      </c>
      <c r="D2057" t="s">
        <v>2262</v>
      </c>
      <c r="E2057" t="s">
        <v>19</v>
      </c>
      <c r="F2057" t="s">
        <v>22</v>
      </c>
      <c r="G2057">
        <v>10570</v>
      </c>
      <c r="H2057">
        <v>629.4</v>
      </c>
      <c r="I2057">
        <v>4</v>
      </c>
      <c r="J2057" t="s">
        <v>10</v>
      </c>
      <c r="K2057" s="8" t="s">
        <v>11</v>
      </c>
      <c r="L2057" s="11">
        <f t="shared" si="162"/>
        <v>5.9545884578997163E-2</v>
      </c>
      <c r="M2057" s="16">
        <f t="shared" si="163"/>
        <v>0</v>
      </c>
      <c r="N2057" s="16">
        <f t="shared" si="164"/>
        <v>0</v>
      </c>
      <c r="O2057" s="7" t="str">
        <f t="shared" si="160"/>
        <v>Jan</v>
      </c>
      <c r="P2057" t="str">
        <f t="shared" si="161"/>
        <v>2024</v>
      </c>
    </row>
    <row r="2058" spans="1:16" x14ac:dyDescent="0.3">
      <c r="A2058" t="s">
        <v>2090</v>
      </c>
      <c r="B2058" s="6">
        <v>45614</v>
      </c>
      <c r="C2058" t="s">
        <v>2259</v>
      </c>
      <c r="D2058" t="s">
        <v>2267</v>
      </c>
      <c r="E2058" t="s">
        <v>8</v>
      </c>
      <c r="F2058" t="s">
        <v>29</v>
      </c>
      <c r="G2058">
        <v>19213</v>
      </c>
      <c r="H2058">
        <v>-857.68</v>
      </c>
      <c r="I2058">
        <v>6</v>
      </c>
      <c r="J2058" t="s">
        <v>10</v>
      </c>
      <c r="K2058" s="8" t="s">
        <v>36</v>
      </c>
      <c r="L2058" s="11">
        <f t="shared" si="162"/>
        <v>-4.4640607921719665E-2</v>
      </c>
      <c r="M2058" s="16">
        <f t="shared" si="163"/>
        <v>0</v>
      </c>
      <c r="N2058" s="16">
        <f t="shared" si="164"/>
        <v>1</v>
      </c>
      <c r="O2058" s="7" t="str">
        <f t="shared" si="160"/>
        <v>Nov</v>
      </c>
      <c r="P2058" t="str">
        <f t="shared" si="161"/>
        <v>2024</v>
      </c>
    </row>
    <row r="2059" spans="1:16" x14ac:dyDescent="0.3">
      <c r="A2059" t="s">
        <v>2091</v>
      </c>
      <c r="B2059" s="6">
        <v>45007</v>
      </c>
      <c r="C2059" t="s">
        <v>2257</v>
      </c>
      <c r="D2059" t="s">
        <v>2264</v>
      </c>
      <c r="E2059" t="s">
        <v>19</v>
      </c>
      <c r="F2059" t="s">
        <v>20</v>
      </c>
      <c r="G2059">
        <v>15385</v>
      </c>
      <c r="H2059">
        <v>3716.55</v>
      </c>
      <c r="I2059">
        <v>10</v>
      </c>
      <c r="J2059" t="s">
        <v>16</v>
      </c>
      <c r="K2059" s="8" t="s">
        <v>36</v>
      </c>
      <c r="L2059" s="11">
        <f t="shared" si="162"/>
        <v>0.24156971075723108</v>
      </c>
      <c r="M2059" s="16">
        <f t="shared" si="163"/>
        <v>0</v>
      </c>
      <c r="N2059" s="16">
        <f t="shared" si="164"/>
        <v>0</v>
      </c>
      <c r="O2059" s="7" t="str">
        <f t="shared" si="160"/>
        <v>Mar</v>
      </c>
      <c r="P2059" t="str">
        <f t="shared" si="161"/>
        <v>2023</v>
      </c>
    </row>
    <row r="2060" spans="1:16" x14ac:dyDescent="0.3">
      <c r="A2060" t="s">
        <v>2092</v>
      </c>
      <c r="B2060" s="6">
        <v>45519</v>
      </c>
      <c r="C2060" t="s">
        <v>2255</v>
      </c>
      <c r="D2060" t="s">
        <v>2262</v>
      </c>
      <c r="E2060" t="s">
        <v>19</v>
      </c>
      <c r="F2060" t="s">
        <v>20</v>
      </c>
      <c r="G2060">
        <v>16806</v>
      </c>
      <c r="H2060">
        <v>2661.65</v>
      </c>
      <c r="I2060">
        <v>8</v>
      </c>
      <c r="J2060" t="s">
        <v>16</v>
      </c>
      <c r="K2060" s="8" t="s">
        <v>36</v>
      </c>
      <c r="L2060" s="11">
        <f t="shared" si="162"/>
        <v>0.15837498512436035</v>
      </c>
      <c r="M2060" s="16">
        <f t="shared" si="163"/>
        <v>0</v>
      </c>
      <c r="N2060" s="16">
        <f t="shared" si="164"/>
        <v>0</v>
      </c>
      <c r="O2060" s="7" t="str">
        <f t="shared" si="160"/>
        <v>Aug</v>
      </c>
      <c r="P2060" t="str">
        <f t="shared" si="161"/>
        <v>2024</v>
      </c>
    </row>
    <row r="2061" spans="1:16" x14ac:dyDescent="0.3">
      <c r="A2061" t="s">
        <v>2093</v>
      </c>
      <c r="B2061" s="6">
        <v>45320</v>
      </c>
      <c r="C2061" t="s">
        <v>2259</v>
      </c>
      <c r="D2061" t="s">
        <v>2267</v>
      </c>
      <c r="E2061" t="s">
        <v>8</v>
      </c>
      <c r="F2061" t="s">
        <v>31</v>
      </c>
      <c r="G2061">
        <v>26594</v>
      </c>
      <c r="H2061">
        <v>1141.45</v>
      </c>
      <c r="I2061">
        <v>4</v>
      </c>
      <c r="J2061" t="s">
        <v>10</v>
      </c>
      <c r="K2061" s="8" t="s">
        <v>17</v>
      </c>
      <c r="L2061" s="11">
        <f t="shared" si="162"/>
        <v>4.2921335639617961E-2</v>
      </c>
      <c r="M2061" s="16">
        <f t="shared" si="163"/>
        <v>0</v>
      </c>
      <c r="N2061" s="16">
        <f t="shared" si="164"/>
        <v>0</v>
      </c>
      <c r="O2061" s="7" t="str">
        <f t="shared" si="160"/>
        <v>Jan</v>
      </c>
      <c r="P2061" t="str">
        <f t="shared" si="161"/>
        <v>2024</v>
      </c>
    </row>
    <row r="2062" spans="1:16" x14ac:dyDescent="0.3">
      <c r="A2062" t="s">
        <v>2094</v>
      </c>
      <c r="B2062" s="6">
        <v>45097</v>
      </c>
      <c r="C2062" t="s">
        <v>2256</v>
      </c>
      <c r="D2062" t="s">
        <v>2268</v>
      </c>
      <c r="E2062" t="s">
        <v>14</v>
      </c>
      <c r="F2062" t="s">
        <v>15</v>
      </c>
      <c r="G2062">
        <v>43415</v>
      </c>
      <c r="H2062">
        <v>87.36</v>
      </c>
      <c r="I2062">
        <v>6</v>
      </c>
      <c r="J2062" t="s">
        <v>10</v>
      </c>
      <c r="K2062" s="8" t="s">
        <v>11</v>
      </c>
      <c r="L2062" s="11">
        <f t="shared" si="162"/>
        <v>2.0122077622941378E-3</v>
      </c>
      <c r="M2062" s="16">
        <f t="shared" si="163"/>
        <v>43415</v>
      </c>
      <c r="N2062" s="16">
        <f t="shared" si="164"/>
        <v>0</v>
      </c>
      <c r="O2062" s="7" t="str">
        <f t="shared" si="160"/>
        <v>Jun</v>
      </c>
      <c r="P2062" t="str">
        <f t="shared" si="161"/>
        <v>2023</v>
      </c>
    </row>
    <row r="2063" spans="1:16" x14ac:dyDescent="0.3">
      <c r="A2063" t="s">
        <v>2095</v>
      </c>
      <c r="B2063" s="6">
        <v>45621</v>
      </c>
      <c r="C2063" t="s">
        <v>2255</v>
      </c>
      <c r="D2063" t="s">
        <v>2262</v>
      </c>
      <c r="E2063" t="s">
        <v>25</v>
      </c>
      <c r="F2063" t="s">
        <v>46</v>
      </c>
      <c r="G2063">
        <v>40767</v>
      </c>
      <c r="H2063">
        <v>-2044.14</v>
      </c>
      <c r="I2063">
        <v>2</v>
      </c>
      <c r="J2063" t="s">
        <v>10</v>
      </c>
      <c r="K2063" s="8" t="s">
        <v>36</v>
      </c>
      <c r="L2063" s="11">
        <f t="shared" si="162"/>
        <v>-5.0142026639193468E-2</v>
      </c>
      <c r="M2063" s="16">
        <f t="shared" si="163"/>
        <v>0</v>
      </c>
      <c r="N2063" s="16">
        <f t="shared" si="164"/>
        <v>1</v>
      </c>
      <c r="O2063" s="7" t="str">
        <f t="shared" si="160"/>
        <v>Nov</v>
      </c>
      <c r="P2063" t="str">
        <f t="shared" si="161"/>
        <v>2024</v>
      </c>
    </row>
    <row r="2064" spans="1:16" x14ac:dyDescent="0.3">
      <c r="A2064" t="s">
        <v>2096</v>
      </c>
      <c r="B2064" s="6">
        <v>45530</v>
      </c>
      <c r="C2064" t="s">
        <v>2255</v>
      </c>
      <c r="D2064" t="s">
        <v>2263</v>
      </c>
      <c r="E2064" t="s">
        <v>14</v>
      </c>
      <c r="F2064" t="s">
        <v>15</v>
      </c>
      <c r="G2064">
        <v>14578</v>
      </c>
      <c r="H2064">
        <v>-706.69</v>
      </c>
      <c r="I2064">
        <v>3</v>
      </c>
      <c r="J2064" t="s">
        <v>10</v>
      </c>
      <c r="K2064" s="8" t="s">
        <v>27</v>
      </c>
      <c r="L2064" s="11">
        <f t="shared" si="162"/>
        <v>-4.8476471395253122E-2</v>
      </c>
      <c r="M2064" s="16">
        <f t="shared" si="163"/>
        <v>14578</v>
      </c>
      <c r="N2064" s="16">
        <f t="shared" si="164"/>
        <v>1</v>
      </c>
      <c r="O2064" s="7" t="str">
        <f t="shared" si="160"/>
        <v>Aug</v>
      </c>
      <c r="P2064" t="str">
        <f t="shared" si="161"/>
        <v>2024</v>
      </c>
    </row>
    <row r="2065" spans="1:16" x14ac:dyDescent="0.3">
      <c r="A2065" t="s">
        <v>2097</v>
      </c>
      <c r="B2065" s="6">
        <v>45157</v>
      </c>
      <c r="C2065" t="s">
        <v>2255</v>
      </c>
      <c r="D2065" t="s">
        <v>2263</v>
      </c>
      <c r="E2065" t="s">
        <v>25</v>
      </c>
      <c r="F2065" t="s">
        <v>53</v>
      </c>
      <c r="G2065">
        <v>6614</v>
      </c>
      <c r="H2065">
        <v>-806.42</v>
      </c>
      <c r="I2065">
        <v>3</v>
      </c>
      <c r="J2065" t="s">
        <v>35</v>
      </c>
      <c r="K2065" s="8" t="s">
        <v>36</v>
      </c>
      <c r="L2065" s="11">
        <f t="shared" si="162"/>
        <v>-0.12192621711521015</v>
      </c>
      <c r="M2065" s="16">
        <f t="shared" si="163"/>
        <v>0</v>
      </c>
      <c r="N2065" s="16">
        <f t="shared" si="164"/>
        <v>1</v>
      </c>
      <c r="O2065" s="7" t="str">
        <f t="shared" si="160"/>
        <v>Aug</v>
      </c>
      <c r="P2065" t="str">
        <f t="shared" si="161"/>
        <v>2023</v>
      </c>
    </row>
    <row r="2066" spans="1:16" x14ac:dyDescent="0.3">
      <c r="A2066" t="s">
        <v>2098</v>
      </c>
      <c r="B2066" s="6">
        <v>45559</v>
      </c>
      <c r="C2066" t="s">
        <v>2256</v>
      </c>
      <c r="D2066" t="s">
        <v>2268</v>
      </c>
      <c r="E2066" t="s">
        <v>19</v>
      </c>
      <c r="F2066" t="s">
        <v>22</v>
      </c>
      <c r="G2066">
        <v>1995</v>
      </c>
      <c r="H2066">
        <v>-274.23</v>
      </c>
      <c r="I2066">
        <v>1</v>
      </c>
      <c r="J2066" t="s">
        <v>35</v>
      </c>
      <c r="K2066" s="8" t="s">
        <v>17</v>
      </c>
      <c r="L2066" s="11">
        <f t="shared" si="162"/>
        <v>-0.13745864661654136</v>
      </c>
      <c r="M2066" s="16">
        <f t="shared" si="163"/>
        <v>0</v>
      </c>
      <c r="N2066" s="16">
        <f t="shared" si="164"/>
        <v>1</v>
      </c>
      <c r="O2066" s="7" t="str">
        <f t="shared" si="160"/>
        <v>Sep</v>
      </c>
      <c r="P2066" t="str">
        <f t="shared" si="161"/>
        <v>2024</v>
      </c>
    </row>
    <row r="2067" spans="1:16" x14ac:dyDescent="0.3">
      <c r="A2067" t="s">
        <v>2099</v>
      </c>
      <c r="B2067" s="6">
        <v>45352</v>
      </c>
      <c r="C2067" t="s">
        <v>2255</v>
      </c>
      <c r="D2067" t="s">
        <v>2262</v>
      </c>
      <c r="E2067" t="s">
        <v>14</v>
      </c>
      <c r="F2067" t="s">
        <v>38</v>
      </c>
      <c r="G2067">
        <v>38270</v>
      </c>
      <c r="H2067">
        <v>2053.48</v>
      </c>
      <c r="I2067">
        <v>10</v>
      </c>
      <c r="J2067" t="s">
        <v>10</v>
      </c>
      <c r="K2067" s="8" t="s">
        <v>36</v>
      </c>
      <c r="L2067" s="11">
        <f t="shared" si="162"/>
        <v>5.3657695322707082E-2</v>
      </c>
      <c r="M2067" s="16">
        <f t="shared" si="163"/>
        <v>38270</v>
      </c>
      <c r="N2067" s="16">
        <f t="shared" si="164"/>
        <v>0</v>
      </c>
      <c r="O2067" s="7" t="str">
        <f t="shared" si="160"/>
        <v>Mar</v>
      </c>
      <c r="P2067" t="str">
        <f t="shared" si="161"/>
        <v>2024</v>
      </c>
    </row>
    <row r="2068" spans="1:16" x14ac:dyDescent="0.3">
      <c r="A2068" t="s">
        <v>2100</v>
      </c>
      <c r="B2068" s="6">
        <v>44927</v>
      </c>
      <c r="C2068" t="s">
        <v>2255</v>
      </c>
      <c r="D2068" t="s">
        <v>2263</v>
      </c>
      <c r="E2068" t="s">
        <v>25</v>
      </c>
      <c r="F2068" t="s">
        <v>53</v>
      </c>
      <c r="G2068">
        <v>47284</v>
      </c>
      <c r="H2068">
        <v>-8623.99</v>
      </c>
      <c r="I2068">
        <v>6</v>
      </c>
      <c r="J2068" t="s">
        <v>10</v>
      </c>
      <c r="K2068" s="8" t="s">
        <v>27</v>
      </c>
      <c r="L2068" s="11">
        <f t="shared" si="162"/>
        <v>-0.18238706539209881</v>
      </c>
      <c r="M2068" s="16">
        <f t="shared" si="163"/>
        <v>0</v>
      </c>
      <c r="N2068" s="16">
        <f t="shared" si="164"/>
        <v>1</v>
      </c>
      <c r="O2068" s="7" t="str">
        <f t="shared" si="160"/>
        <v>Jan</v>
      </c>
      <c r="P2068" t="str">
        <f t="shared" si="161"/>
        <v>2023</v>
      </c>
    </row>
    <row r="2069" spans="1:16" x14ac:dyDescent="0.3">
      <c r="A2069" t="s">
        <v>2101</v>
      </c>
      <c r="B2069" s="6">
        <v>45479</v>
      </c>
      <c r="C2069" t="s">
        <v>2257</v>
      </c>
      <c r="D2069" t="s">
        <v>2265</v>
      </c>
      <c r="E2069" t="s">
        <v>8</v>
      </c>
      <c r="F2069" t="s">
        <v>9</v>
      </c>
      <c r="G2069">
        <v>49544</v>
      </c>
      <c r="H2069">
        <v>7773.33</v>
      </c>
      <c r="I2069">
        <v>8</v>
      </c>
      <c r="J2069" t="s">
        <v>35</v>
      </c>
      <c r="K2069" s="8" t="s">
        <v>27</v>
      </c>
      <c r="L2069" s="11">
        <f t="shared" si="162"/>
        <v>0.15689750524786047</v>
      </c>
      <c r="M2069" s="16">
        <f t="shared" si="163"/>
        <v>0</v>
      </c>
      <c r="N2069" s="16">
        <f t="shared" si="164"/>
        <v>0</v>
      </c>
      <c r="O2069" s="7" t="str">
        <f t="shared" si="160"/>
        <v>Jul</v>
      </c>
      <c r="P2069" t="str">
        <f t="shared" si="161"/>
        <v>2024</v>
      </c>
    </row>
    <row r="2070" spans="1:16" x14ac:dyDescent="0.3">
      <c r="A2070" t="s">
        <v>2102</v>
      </c>
      <c r="B2070" s="6">
        <v>45172</v>
      </c>
      <c r="C2070" t="s">
        <v>2256</v>
      </c>
      <c r="D2070" t="s">
        <v>2268</v>
      </c>
      <c r="E2070" t="s">
        <v>14</v>
      </c>
      <c r="F2070" t="s">
        <v>38</v>
      </c>
      <c r="G2070">
        <v>10064</v>
      </c>
      <c r="H2070">
        <v>2991.7</v>
      </c>
      <c r="I2070">
        <v>2</v>
      </c>
      <c r="J2070" t="s">
        <v>10</v>
      </c>
      <c r="K2070" s="8" t="s">
        <v>11</v>
      </c>
      <c r="L2070" s="11">
        <f t="shared" si="162"/>
        <v>0.29726748807631159</v>
      </c>
      <c r="M2070" s="16">
        <f t="shared" si="163"/>
        <v>10064</v>
      </c>
      <c r="N2070" s="16">
        <f t="shared" si="164"/>
        <v>0</v>
      </c>
      <c r="O2070" s="7" t="str">
        <f t="shared" si="160"/>
        <v>Sep</v>
      </c>
      <c r="P2070" t="str">
        <f t="shared" si="161"/>
        <v>2023</v>
      </c>
    </row>
    <row r="2071" spans="1:16" x14ac:dyDescent="0.3">
      <c r="A2071" t="s">
        <v>2103</v>
      </c>
      <c r="B2071" s="6">
        <v>45377</v>
      </c>
      <c r="C2071" t="s">
        <v>2258</v>
      </c>
      <c r="D2071" t="s">
        <v>2271</v>
      </c>
      <c r="E2071" t="s">
        <v>25</v>
      </c>
      <c r="F2071" t="s">
        <v>26</v>
      </c>
      <c r="G2071">
        <v>31075</v>
      </c>
      <c r="H2071">
        <v>-4994.6499999999996</v>
      </c>
      <c r="I2071">
        <v>9</v>
      </c>
      <c r="J2071" t="s">
        <v>35</v>
      </c>
      <c r="K2071" s="8" t="s">
        <v>17</v>
      </c>
      <c r="L2071" s="11">
        <f t="shared" si="162"/>
        <v>-0.16072888173773128</v>
      </c>
      <c r="M2071" s="16">
        <f t="shared" si="163"/>
        <v>0</v>
      </c>
      <c r="N2071" s="16">
        <f t="shared" si="164"/>
        <v>1</v>
      </c>
      <c r="O2071" s="7" t="str">
        <f t="shared" si="160"/>
        <v>Mar</v>
      </c>
      <c r="P2071" t="str">
        <f t="shared" si="161"/>
        <v>2024</v>
      </c>
    </row>
    <row r="2072" spans="1:16" x14ac:dyDescent="0.3">
      <c r="A2072" t="s">
        <v>2104</v>
      </c>
      <c r="B2072" s="6">
        <v>45605</v>
      </c>
      <c r="C2072" t="s">
        <v>2258</v>
      </c>
      <c r="D2072" t="s">
        <v>2270</v>
      </c>
      <c r="E2072" t="s">
        <v>8</v>
      </c>
      <c r="F2072" t="s">
        <v>9</v>
      </c>
      <c r="G2072">
        <v>34754</v>
      </c>
      <c r="H2072">
        <v>4401.72</v>
      </c>
      <c r="I2072">
        <v>1</v>
      </c>
      <c r="J2072" t="s">
        <v>16</v>
      </c>
      <c r="K2072" s="8" t="s">
        <v>27</v>
      </c>
      <c r="L2072" s="11">
        <f t="shared" si="162"/>
        <v>0.12665362260459229</v>
      </c>
      <c r="M2072" s="16">
        <f t="shared" si="163"/>
        <v>0</v>
      </c>
      <c r="N2072" s="16">
        <f t="shared" si="164"/>
        <v>0</v>
      </c>
      <c r="O2072" s="7" t="str">
        <f t="shared" si="160"/>
        <v>Nov</v>
      </c>
      <c r="P2072" t="str">
        <f t="shared" si="161"/>
        <v>2024</v>
      </c>
    </row>
    <row r="2073" spans="1:16" x14ac:dyDescent="0.3">
      <c r="A2073" t="s">
        <v>2105</v>
      </c>
      <c r="B2073" s="6">
        <v>45361</v>
      </c>
      <c r="C2073" t="s">
        <v>2259</v>
      </c>
      <c r="D2073" t="s">
        <v>2267</v>
      </c>
      <c r="E2073" t="s">
        <v>19</v>
      </c>
      <c r="F2073" t="s">
        <v>22</v>
      </c>
      <c r="G2073">
        <v>27488</v>
      </c>
      <c r="H2073">
        <v>-3425.55</v>
      </c>
      <c r="I2073">
        <v>8</v>
      </c>
      <c r="J2073" t="s">
        <v>16</v>
      </c>
      <c r="K2073" s="8" t="s">
        <v>17</v>
      </c>
      <c r="L2073" s="11">
        <f t="shared" si="162"/>
        <v>-0.12461983410942958</v>
      </c>
      <c r="M2073" s="16">
        <f t="shared" si="163"/>
        <v>0</v>
      </c>
      <c r="N2073" s="16">
        <f t="shared" si="164"/>
        <v>1</v>
      </c>
      <c r="O2073" s="7" t="str">
        <f t="shared" si="160"/>
        <v>Mar</v>
      </c>
      <c r="P2073" t="str">
        <f t="shared" si="161"/>
        <v>2024</v>
      </c>
    </row>
    <row r="2074" spans="1:16" x14ac:dyDescent="0.3">
      <c r="A2074" t="s">
        <v>2106</v>
      </c>
      <c r="B2074" s="6">
        <v>45264</v>
      </c>
      <c r="C2074" t="s">
        <v>2259</v>
      </c>
      <c r="D2074" t="s">
        <v>2267</v>
      </c>
      <c r="E2074" t="s">
        <v>25</v>
      </c>
      <c r="F2074" t="s">
        <v>53</v>
      </c>
      <c r="G2074">
        <v>40126</v>
      </c>
      <c r="H2074">
        <v>-7707.12</v>
      </c>
      <c r="I2074">
        <v>5</v>
      </c>
      <c r="J2074" t="s">
        <v>10</v>
      </c>
      <c r="K2074" s="8" t="s">
        <v>36</v>
      </c>
      <c r="L2074" s="11">
        <f t="shared" si="162"/>
        <v>-0.19207297014404626</v>
      </c>
      <c r="M2074" s="16">
        <f t="shared" si="163"/>
        <v>0</v>
      </c>
      <c r="N2074" s="16">
        <f t="shared" si="164"/>
        <v>1</v>
      </c>
      <c r="O2074" s="7" t="str">
        <f t="shared" si="160"/>
        <v>Dec</v>
      </c>
      <c r="P2074" t="str">
        <f t="shared" si="161"/>
        <v>2023</v>
      </c>
    </row>
    <row r="2075" spans="1:16" x14ac:dyDescent="0.3">
      <c r="A2075" t="s">
        <v>2107</v>
      </c>
      <c r="B2075" s="6">
        <v>45611</v>
      </c>
      <c r="C2075" t="s">
        <v>2258</v>
      </c>
      <c r="D2075" t="s">
        <v>2271</v>
      </c>
      <c r="E2075" t="s">
        <v>19</v>
      </c>
      <c r="F2075" t="s">
        <v>20</v>
      </c>
      <c r="G2075">
        <v>44091</v>
      </c>
      <c r="H2075">
        <v>12297.91</v>
      </c>
      <c r="I2075">
        <v>5</v>
      </c>
      <c r="J2075" t="s">
        <v>16</v>
      </c>
      <c r="K2075" s="8" t="s">
        <v>17</v>
      </c>
      <c r="L2075" s="11">
        <f t="shared" si="162"/>
        <v>0.27892109500805151</v>
      </c>
      <c r="M2075" s="16">
        <f t="shared" si="163"/>
        <v>0</v>
      </c>
      <c r="N2075" s="16">
        <f t="shared" si="164"/>
        <v>0</v>
      </c>
      <c r="O2075" s="7" t="str">
        <f t="shared" si="160"/>
        <v>Nov</v>
      </c>
      <c r="P2075" t="str">
        <f t="shared" si="161"/>
        <v>2024</v>
      </c>
    </row>
    <row r="2076" spans="1:16" x14ac:dyDescent="0.3">
      <c r="A2076" t="s">
        <v>2108</v>
      </c>
      <c r="B2076" s="6">
        <v>44953</v>
      </c>
      <c r="C2076" t="s">
        <v>2257</v>
      </c>
      <c r="D2076" t="s">
        <v>2264</v>
      </c>
      <c r="E2076" t="s">
        <v>25</v>
      </c>
      <c r="F2076" t="s">
        <v>46</v>
      </c>
      <c r="G2076">
        <v>37110</v>
      </c>
      <c r="H2076">
        <v>9946.61</v>
      </c>
      <c r="I2076">
        <v>9</v>
      </c>
      <c r="J2076" t="s">
        <v>16</v>
      </c>
      <c r="K2076" s="8" t="s">
        <v>27</v>
      </c>
      <c r="L2076" s="11">
        <f t="shared" si="162"/>
        <v>0.26803045001347348</v>
      </c>
      <c r="M2076" s="16">
        <f t="shared" si="163"/>
        <v>0</v>
      </c>
      <c r="N2076" s="16">
        <f t="shared" si="164"/>
        <v>0</v>
      </c>
      <c r="O2076" s="7" t="str">
        <f t="shared" si="160"/>
        <v>Jan</v>
      </c>
      <c r="P2076" t="str">
        <f t="shared" si="161"/>
        <v>2023</v>
      </c>
    </row>
    <row r="2077" spans="1:16" x14ac:dyDescent="0.3">
      <c r="A2077" t="s">
        <v>2109</v>
      </c>
      <c r="B2077" s="6">
        <v>45397</v>
      </c>
      <c r="C2077" t="s">
        <v>2256</v>
      </c>
      <c r="D2077" t="s">
        <v>2268</v>
      </c>
      <c r="E2077" t="s">
        <v>8</v>
      </c>
      <c r="F2077" t="s">
        <v>31</v>
      </c>
      <c r="G2077">
        <v>13028</v>
      </c>
      <c r="H2077">
        <v>722.2</v>
      </c>
      <c r="I2077">
        <v>10</v>
      </c>
      <c r="J2077" t="s">
        <v>16</v>
      </c>
      <c r="K2077" s="8" t="s">
        <v>17</v>
      </c>
      <c r="L2077" s="11">
        <f t="shared" si="162"/>
        <v>5.5434448879336816E-2</v>
      </c>
      <c r="M2077" s="16">
        <f t="shared" si="163"/>
        <v>0</v>
      </c>
      <c r="N2077" s="16">
        <f t="shared" si="164"/>
        <v>0</v>
      </c>
      <c r="O2077" s="7" t="str">
        <f t="shared" si="160"/>
        <v>Apr</v>
      </c>
      <c r="P2077" t="str">
        <f t="shared" si="161"/>
        <v>2024</v>
      </c>
    </row>
    <row r="2078" spans="1:16" x14ac:dyDescent="0.3">
      <c r="A2078" t="s">
        <v>2110</v>
      </c>
      <c r="B2078" s="6">
        <v>45452</v>
      </c>
      <c r="C2078" t="s">
        <v>2259</v>
      </c>
      <c r="D2078" t="s">
        <v>2266</v>
      </c>
      <c r="E2078" t="s">
        <v>8</v>
      </c>
      <c r="F2078" t="s">
        <v>29</v>
      </c>
      <c r="G2078">
        <v>14896</v>
      </c>
      <c r="H2078">
        <v>817.79</v>
      </c>
      <c r="I2078">
        <v>4</v>
      </c>
      <c r="J2078" t="s">
        <v>35</v>
      </c>
      <c r="K2078" s="8" t="s">
        <v>17</v>
      </c>
      <c r="L2078" s="11">
        <f t="shared" si="162"/>
        <v>5.4899973147153593E-2</v>
      </c>
      <c r="M2078" s="16">
        <f t="shared" si="163"/>
        <v>0</v>
      </c>
      <c r="N2078" s="16">
        <f t="shared" si="164"/>
        <v>0</v>
      </c>
      <c r="O2078" s="7" t="str">
        <f t="shared" si="160"/>
        <v>Jun</v>
      </c>
      <c r="P2078" t="str">
        <f t="shared" si="161"/>
        <v>2024</v>
      </c>
    </row>
    <row r="2079" spans="1:16" x14ac:dyDescent="0.3">
      <c r="A2079" t="s">
        <v>2111</v>
      </c>
      <c r="B2079" s="6">
        <v>45631</v>
      </c>
      <c r="C2079" t="s">
        <v>2257</v>
      </c>
      <c r="D2079" t="s">
        <v>2265</v>
      </c>
      <c r="E2079" t="s">
        <v>19</v>
      </c>
      <c r="F2079" t="s">
        <v>22</v>
      </c>
      <c r="G2079">
        <v>16479</v>
      </c>
      <c r="H2079">
        <v>5590.96</v>
      </c>
      <c r="I2079">
        <v>2</v>
      </c>
      <c r="J2079" t="s">
        <v>35</v>
      </c>
      <c r="K2079" s="8" t="s">
        <v>36</v>
      </c>
      <c r="L2079" s="11">
        <f t="shared" si="162"/>
        <v>0.3392778688027186</v>
      </c>
      <c r="M2079" s="16">
        <f t="shared" si="163"/>
        <v>0</v>
      </c>
      <c r="N2079" s="16">
        <f t="shared" si="164"/>
        <v>0</v>
      </c>
      <c r="O2079" s="7" t="str">
        <f t="shared" si="160"/>
        <v>Dec</v>
      </c>
      <c r="P2079" t="str">
        <f t="shared" si="161"/>
        <v>2024</v>
      </c>
    </row>
    <row r="2080" spans="1:16" x14ac:dyDescent="0.3">
      <c r="A2080" t="s">
        <v>2112</v>
      </c>
      <c r="B2080" s="6">
        <v>45240</v>
      </c>
      <c r="C2080" t="s">
        <v>2257</v>
      </c>
      <c r="D2080" t="s">
        <v>2265</v>
      </c>
      <c r="E2080" t="s">
        <v>19</v>
      </c>
      <c r="F2080" t="s">
        <v>22</v>
      </c>
      <c r="G2080">
        <v>38229</v>
      </c>
      <c r="H2080">
        <v>13302.31</v>
      </c>
      <c r="I2080">
        <v>4</v>
      </c>
      <c r="J2080" t="s">
        <v>10</v>
      </c>
      <c r="K2080" s="8" t="s">
        <v>27</v>
      </c>
      <c r="L2080" s="11">
        <f t="shared" si="162"/>
        <v>0.34796384943367598</v>
      </c>
      <c r="M2080" s="16">
        <f t="shared" si="163"/>
        <v>0</v>
      </c>
      <c r="N2080" s="16">
        <f t="shared" si="164"/>
        <v>0</v>
      </c>
      <c r="O2080" s="7" t="str">
        <f t="shared" si="160"/>
        <v>Nov</v>
      </c>
      <c r="P2080" t="str">
        <f t="shared" si="161"/>
        <v>2023</v>
      </c>
    </row>
    <row r="2081" spans="1:16" x14ac:dyDescent="0.3">
      <c r="A2081" t="s">
        <v>2113</v>
      </c>
      <c r="B2081" s="6">
        <v>44950</v>
      </c>
      <c r="C2081" t="s">
        <v>2259</v>
      </c>
      <c r="D2081" t="s">
        <v>2266</v>
      </c>
      <c r="E2081" t="s">
        <v>25</v>
      </c>
      <c r="F2081" t="s">
        <v>46</v>
      </c>
      <c r="G2081">
        <v>268</v>
      </c>
      <c r="H2081">
        <v>-44.65</v>
      </c>
      <c r="I2081">
        <v>5</v>
      </c>
      <c r="J2081" t="s">
        <v>10</v>
      </c>
      <c r="K2081" s="8" t="s">
        <v>36</v>
      </c>
      <c r="L2081" s="11">
        <f t="shared" si="162"/>
        <v>-0.1666044776119403</v>
      </c>
      <c r="M2081" s="16">
        <f t="shared" si="163"/>
        <v>0</v>
      </c>
      <c r="N2081" s="16">
        <f t="shared" si="164"/>
        <v>1</v>
      </c>
      <c r="O2081" s="7" t="str">
        <f t="shared" si="160"/>
        <v>Jan</v>
      </c>
      <c r="P2081" t="str">
        <f t="shared" si="161"/>
        <v>2023</v>
      </c>
    </row>
    <row r="2082" spans="1:16" x14ac:dyDescent="0.3">
      <c r="A2082" t="s">
        <v>2114</v>
      </c>
      <c r="B2082" s="6">
        <v>45175</v>
      </c>
      <c r="C2082" t="s">
        <v>2257</v>
      </c>
      <c r="D2082" t="s">
        <v>2264</v>
      </c>
      <c r="E2082" t="s">
        <v>19</v>
      </c>
      <c r="F2082" t="s">
        <v>22</v>
      </c>
      <c r="G2082">
        <v>32263</v>
      </c>
      <c r="H2082">
        <v>-906.01</v>
      </c>
      <c r="I2082">
        <v>1</v>
      </c>
      <c r="J2082" t="s">
        <v>16</v>
      </c>
      <c r="K2082" s="8" t="s">
        <v>36</v>
      </c>
      <c r="L2082" s="11">
        <f t="shared" si="162"/>
        <v>-2.8082013451941851E-2</v>
      </c>
      <c r="M2082" s="16">
        <f t="shared" si="163"/>
        <v>0</v>
      </c>
      <c r="N2082" s="16">
        <f t="shared" si="164"/>
        <v>1</v>
      </c>
      <c r="O2082" s="7" t="str">
        <f t="shared" si="160"/>
        <v>Sep</v>
      </c>
      <c r="P2082" t="str">
        <f t="shared" si="161"/>
        <v>2023</v>
      </c>
    </row>
    <row r="2083" spans="1:16" x14ac:dyDescent="0.3">
      <c r="A2083" t="s">
        <v>2115</v>
      </c>
      <c r="B2083" s="6">
        <v>45266</v>
      </c>
      <c r="C2083" t="s">
        <v>2258</v>
      </c>
      <c r="D2083" t="s">
        <v>2270</v>
      </c>
      <c r="E2083" t="s">
        <v>8</v>
      </c>
      <c r="F2083" t="s">
        <v>29</v>
      </c>
      <c r="G2083">
        <v>10607</v>
      </c>
      <c r="H2083">
        <v>3214.39</v>
      </c>
      <c r="I2083">
        <v>2</v>
      </c>
      <c r="J2083" t="s">
        <v>35</v>
      </c>
      <c r="K2083" s="8" t="s">
        <v>27</v>
      </c>
      <c r="L2083" s="11">
        <f t="shared" si="162"/>
        <v>0.30304421608371829</v>
      </c>
      <c r="M2083" s="16">
        <f t="shared" si="163"/>
        <v>0</v>
      </c>
      <c r="N2083" s="16">
        <f t="shared" si="164"/>
        <v>0</v>
      </c>
      <c r="O2083" s="7" t="str">
        <f t="shared" si="160"/>
        <v>Dec</v>
      </c>
      <c r="P2083" t="str">
        <f t="shared" si="161"/>
        <v>2023</v>
      </c>
    </row>
    <row r="2084" spans="1:16" x14ac:dyDescent="0.3">
      <c r="A2084" t="s">
        <v>2116</v>
      </c>
      <c r="B2084" s="6">
        <v>45423</v>
      </c>
      <c r="C2084" t="s">
        <v>2259</v>
      </c>
      <c r="D2084" t="s">
        <v>2266</v>
      </c>
      <c r="E2084" t="s">
        <v>8</v>
      </c>
      <c r="F2084" t="s">
        <v>31</v>
      </c>
      <c r="G2084">
        <v>20941</v>
      </c>
      <c r="H2084">
        <v>2979.63</v>
      </c>
      <c r="I2084">
        <v>7</v>
      </c>
      <c r="J2084" t="s">
        <v>10</v>
      </c>
      <c r="K2084" s="8" t="s">
        <v>11</v>
      </c>
      <c r="L2084" s="11">
        <f t="shared" si="162"/>
        <v>0.14228690129411203</v>
      </c>
      <c r="M2084" s="16">
        <f t="shared" si="163"/>
        <v>0</v>
      </c>
      <c r="N2084" s="16">
        <f t="shared" si="164"/>
        <v>0</v>
      </c>
      <c r="O2084" s="7" t="str">
        <f t="shared" si="160"/>
        <v>May</v>
      </c>
      <c r="P2084" t="str">
        <f t="shared" si="161"/>
        <v>2024</v>
      </c>
    </row>
    <row r="2085" spans="1:16" x14ac:dyDescent="0.3">
      <c r="A2085" t="s">
        <v>2117</v>
      </c>
      <c r="B2085" s="6">
        <v>45413</v>
      </c>
      <c r="C2085" t="s">
        <v>2258</v>
      </c>
      <c r="D2085" t="s">
        <v>2271</v>
      </c>
      <c r="E2085" t="s">
        <v>25</v>
      </c>
      <c r="F2085" t="s">
        <v>46</v>
      </c>
      <c r="G2085">
        <v>16380</v>
      </c>
      <c r="H2085">
        <v>1886.06</v>
      </c>
      <c r="I2085">
        <v>9</v>
      </c>
      <c r="J2085" t="s">
        <v>16</v>
      </c>
      <c r="K2085" s="8" t="s">
        <v>11</v>
      </c>
      <c r="L2085" s="11">
        <f t="shared" si="162"/>
        <v>0.11514407814407814</v>
      </c>
      <c r="M2085" s="16">
        <f t="shared" si="163"/>
        <v>0</v>
      </c>
      <c r="N2085" s="16">
        <f t="shared" si="164"/>
        <v>0</v>
      </c>
      <c r="O2085" s="7" t="str">
        <f t="shared" si="160"/>
        <v>May</v>
      </c>
      <c r="P2085" t="str">
        <f t="shared" si="161"/>
        <v>2024</v>
      </c>
    </row>
    <row r="2086" spans="1:16" x14ac:dyDescent="0.3">
      <c r="A2086" t="s">
        <v>2118</v>
      </c>
      <c r="B2086" s="6">
        <v>45115</v>
      </c>
      <c r="C2086" t="s">
        <v>2259</v>
      </c>
      <c r="D2086" t="s">
        <v>2267</v>
      </c>
      <c r="E2086" t="s">
        <v>14</v>
      </c>
      <c r="F2086" t="s">
        <v>38</v>
      </c>
      <c r="G2086">
        <v>32042</v>
      </c>
      <c r="H2086">
        <v>-1475.06</v>
      </c>
      <c r="I2086">
        <v>8</v>
      </c>
      <c r="J2086" t="s">
        <v>16</v>
      </c>
      <c r="K2086" s="8" t="s">
        <v>36</v>
      </c>
      <c r="L2086" s="11">
        <f t="shared" si="162"/>
        <v>-4.6035203795019033E-2</v>
      </c>
      <c r="M2086" s="16">
        <f t="shared" si="163"/>
        <v>32042</v>
      </c>
      <c r="N2086" s="16">
        <f t="shared" si="164"/>
        <v>1</v>
      </c>
      <c r="O2086" s="7" t="str">
        <f t="shared" si="160"/>
        <v>Jul</v>
      </c>
      <c r="P2086" t="str">
        <f t="shared" si="161"/>
        <v>2023</v>
      </c>
    </row>
    <row r="2087" spans="1:16" x14ac:dyDescent="0.3">
      <c r="A2087" t="s">
        <v>2119</v>
      </c>
      <c r="B2087" s="6">
        <v>45057</v>
      </c>
      <c r="C2087" t="s">
        <v>2255</v>
      </c>
      <c r="D2087" t="s">
        <v>2263</v>
      </c>
      <c r="E2087" t="s">
        <v>19</v>
      </c>
      <c r="F2087" t="s">
        <v>34</v>
      </c>
      <c r="G2087">
        <v>24706</v>
      </c>
      <c r="H2087">
        <v>357.03</v>
      </c>
      <c r="I2087">
        <v>2</v>
      </c>
      <c r="J2087" t="s">
        <v>16</v>
      </c>
      <c r="K2087" s="8" t="s">
        <v>27</v>
      </c>
      <c r="L2087" s="11">
        <f t="shared" si="162"/>
        <v>1.4451145470735853E-2</v>
      </c>
      <c r="M2087" s="16">
        <f t="shared" si="163"/>
        <v>0</v>
      </c>
      <c r="N2087" s="16">
        <f t="shared" si="164"/>
        <v>0</v>
      </c>
      <c r="O2087" s="7" t="str">
        <f t="shared" si="160"/>
        <v>May</v>
      </c>
      <c r="P2087" t="str">
        <f t="shared" si="161"/>
        <v>2023</v>
      </c>
    </row>
    <row r="2088" spans="1:16" x14ac:dyDescent="0.3">
      <c r="A2088" t="s">
        <v>2120</v>
      </c>
      <c r="B2088" s="6">
        <v>45425</v>
      </c>
      <c r="C2088" t="s">
        <v>2258</v>
      </c>
      <c r="D2088" t="s">
        <v>2270</v>
      </c>
      <c r="E2088" t="s">
        <v>19</v>
      </c>
      <c r="F2088" t="s">
        <v>34</v>
      </c>
      <c r="G2088">
        <v>13654</v>
      </c>
      <c r="H2088">
        <v>546.37</v>
      </c>
      <c r="I2088">
        <v>3</v>
      </c>
      <c r="J2088" t="s">
        <v>10</v>
      </c>
      <c r="K2088" s="8" t="s">
        <v>27</v>
      </c>
      <c r="L2088" s="11">
        <f t="shared" si="162"/>
        <v>4.0015380108393145E-2</v>
      </c>
      <c r="M2088" s="16">
        <f t="shared" si="163"/>
        <v>0</v>
      </c>
      <c r="N2088" s="16">
        <f t="shared" si="164"/>
        <v>0</v>
      </c>
      <c r="O2088" s="7" t="str">
        <f t="shared" si="160"/>
        <v>May</v>
      </c>
      <c r="P2088" t="str">
        <f t="shared" si="161"/>
        <v>2024</v>
      </c>
    </row>
    <row r="2089" spans="1:16" x14ac:dyDescent="0.3">
      <c r="A2089" t="s">
        <v>2121</v>
      </c>
      <c r="B2089" s="6">
        <v>45420</v>
      </c>
      <c r="C2089" t="s">
        <v>2256</v>
      </c>
      <c r="D2089" t="s">
        <v>2269</v>
      </c>
      <c r="E2089" t="s">
        <v>25</v>
      </c>
      <c r="F2089" t="s">
        <v>46</v>
      </c>
      <c r="G2089">
        <v>4544</v>
      </c>
      <c r="H2089">
        <v>1025.43</v>
      </c>
      <c r="I2089">
        <v>7</v>
      </c>
      <c r="J2089" t="s">
        <v>10</v>
      </c>
      <c r="K2089" s="8" t="s">
        <v>36</v>
      </c>
      <c r="L2089" s="11">
        <f t="shared" si="162"/>
        <v>0.22566681338028172</v>
      </c>
      <c r="M2089" s="16">
        <f t="shared" si="163"/>
        <v>0</v>
      </c>
      <c r="N2089" s="16">
        <f t="shared" si="164"/>
        <v>0</v>
      </c>
      <c r="O2089" s="7" t="str">
        <f t="shared" si="160"/>
        <v>May</v>
      </c>
      <c r="P2089" t="str">
        <f t="shared" si="161"/>
        <v>2024</v>
      </c>
    </row>
    <row r="2090" spans="1:16" x14ac:dyDescent="0.3">
      <c r="A2090" t="s">
        <v>2122</v>
      </c>
      <c r="B2090" s="6">
        <v>45358</v>
      </c>
      <c r="C2090" t="s">
        <v>2255</v>
      </c>
      <c r="D2090" t="s">
        <v>2263</v>
      </c>
      <c r="E2090" t="s">
        <v>8</v>
      </c>
      <c r="F2090" t="s">
        <v>9</v>
      </c>
      <c r="G2090">
        <v>23760</v>
      </c>
      <c r="H2090">
        <v>-229.62</v>
      </c>
      <c r="I2090">
        <v>10</v>
      </c>
      <c r="J2090" t="s">
        <v>16</v>
      </c>
      <c r="K2090" s="8" t="s">
        <v>17</v>
      </c>
      <c r="L2090" s="11">
        <f t="shared" si="162"/>
        <v>-9.664141414141415E-3</v>
      </c>
      <c r="M2090" s="16">
        <f t="shared" si="163"/>
        <v>0</v>
      </c>
      <c r="N2090" s="16">
        <f t="shared" si="164"/>
        <v>1</v>
      </c>
      <c r="O2090" s="7" t="str">
        <f t="shared" si="160"/>
        <v>Mar</v>
      </c>
      <c r="P2090" t="str">
        <f t="shared" si="161"/>
        <v>2024</v>
      </c>
    </row>
    <row r="2091" spans="1:16" x14ac:dyDescent="0.3">
      <c r="A2091" t="s">
        <v>2123</v>
      </c>
      <c r="B2091" s="6">
        <v>45486</v>
      </c>
      <c r="C2091" t="s">
        <v>2256</v>
      </c>
      <c r="D2091" t="s">
        <v>2269</v>
      </c>
      <c r="E2091" t="s">
        <v>14</v>
      </c>
      <c r="F2091" t="s">
        <v>38</v>
      </c>
      <c r="G2091">
        <v>15898</v>
      </c>
      <c r="H2091">
        <v>-2161.52</v>
      </c>
      <c r="I2091">
        <v>4</v>
      </c>
      <c r="J2091" t="s">
        <v>16</v>
      </c>
      <c r="K2091" s="8" t="s">
        <v>36</v>
      </c>
      <c r="L2091" s="11">
        <f t="shared" si="162"/>
        <v>-0.13596175619574788</v>
      </c>
      <c r="M2091" s="16">
        <f t="shared" si="163"/>
        <v>15898</v>
      </c>
      <c r="N2091" s="16">
        <f t="shared" si="164"/>
        <v>1</v>
      </c>
      <c r="O2091" s="7" t="str">
        <f t="shared" si="160"/>
        <v>Jul</v>
      </c>
      <c r="P2091" t="str">
        <f t="shared" si="161"/>
        <v>2024</v>
      </c>
    </row>
    <row r="2092" spans="1:16" x14ac:dyDescent="0.3">
      <c r="A2092" t="s">
        <v>2124</v>
      </c>
      <c r="B2092" s="6">
        <v>45373</v>
      </c>
      <c r="C2092" t="s">
        <v>2256</v>
      </c>
      <c r="D2092" t="s">
        <v>2268</v>
      </c>
      <c r="E2092" t="s">
        <v>8</v>
      </c>
      <c r="F2092" t="s">
        <v>31</v>
      </c>
      <c r="G2092">
        <v>28744</v>
      </c>
      <c r="H2092">
        <v>-4261.42</v>
      </c>
      <c r="I2092">
        <v>8</v>
      </c>
      <c r="J2092" t="s">
        <v>10</v>
      </c>
      <c r="K2092" s="8" t="s">
        <v>36</v>
      </c>
      <c r="L2092" s="11">
        <f t="shared" si="162"/>
        <v>-0.14825424436404119</v>
      </c>
      <c r="M2092" s="16">
        <f t="shared" si="163"/>
        <v>0</v>
      </c>
      <c r="N2092" s="16">
        <f t="shared" si="164"/>
        <v>1</v>
      </c>
      <c r="O2092" s="7" t="str">
        <f t="shared" si="160"/>
        <v>Mar</v>
      </c>
      <c r="P2092" t="str">
        <f t="shared" si="161"/>
        <v>2024</v>
      </c>
    </row>
    <row r="2093" spans="1:16" x14ac:dyDescent="0.3">
      <c r="A2093" t="s">
        <v>2125</v>
      </c>
      <c r="B2093" s="6">
        <v>45171</v>
      </c>
      <c r="C2093" t="s">
        <v>2259</v>
      </c>
      <c r="D2093" t="s">
        <v>2266</v>
      </c>
      <c r="E2093" t="s">
        <v>14</v>
      </c>
      <c r="F2093" t="s">
        <v>38</v>
      </c>
      <c r="G2093">
        <v>250</v>
      </c>
      <c r="H2093">
        <v>45.46</v>
      </c>
      <c r="I2093">
        <v>10</v>
      </c>
      <c r="J2093" t="s">
        <v>16</v>
      </c>
      <c r="K2093" s="8" t="s">
        <v>11</v>
      </c>
      <c r="L2093" s="11">
        <f t="shared" si="162"/>
        <v>0.18184</v>
      </c>
      <c r="M2093" s="16">
        <f t="shared" si="163"/>
        <v>250</v>
      </c>
      <c r="N2093" s="16">
        <f t="shared" si="164"/>
        <v>0</v>
      </c>
      <c r="O2093" s="7" t="str">
        <f t="shared" si="160"/>
        <v>Sep</v>
      </c>
      <c r="P2093" t="str">
        <f t="shared" si="161"/>
        <v>2023</v>
      </c>
    </row>
    <row r="2094" spans="1:16" x14ac:dyDescent="0.3">
      <c r="A2094" t="s">
        <v>2126</v>
      </c>
      <c r="B2094" s="6">
        <v>45496</v>
      </c>
      <c r="C2094" t="s">
        <v>2257</v>
      </c>
      <c r="D2094" t="s">
        <v>2264</v>
      </c>
      <c r="E2094" t="s">
        <v>8</v>
      </c>
      <c r="F2094" t="s">
        <v>29</v>
      </c>
      <c r="G2094">
        <v>29132</v>
      </c>
      <c r="H2094">
        <v>3919.65</v>
      </c>
      <c r="I2094">
        <v>2</v>
      </c>
      <c r="J2094" t="s">
        <v>10</v>
      </c>
      <c r="K2094" s="8" t="s">
        <v>27</v>
      </c>
      <c r="L2094" s="11">
        <f t="shared" si="162"/>
        <v>0.13454791981326378</v>
      </c>
      <c r="M2094" s="16">
        <f t="shared" si="163"/>
        <v>0</v>
      </c>
      <c r="N2094" s="16">
        <f t="shared" si="164"/>
        <v>0</v>
      </c>
      <c r="O2094" s="7" t="str">
        <f t="shared" si="160"/>
        <v>Jul</v>
      </c>
      <c r="P2094" t="str">
        <f t="shared" si="161"/>
        <v>2024</v>
      </c>
    </row>
    <row r="2095" spans="1:16" x14ac:dyDescent="0.3">
      <c r="A2095" t="s">
        <v>2127</v>
      </c>
      <c r="B2095" s="6">
        <v>45095</v>
      </c>
      <c r="C2095" t="s">
        <v>2256</v>
      </c>
      <c r="D2095" t="s">
        <v>2269</v>
      </c>
      <c r="E2095" t="s">
        <v>25</v>
      </c>
      <c r="F2095" t="s">
        <v>46</v>
      </c>
      <c r="G2095">
        <v>28752</v>
      </c>
      <c r="H2095">
        <v>-2682.84</v>
      </c>
      <c r="I2095">
        <v>3</v>
      </c>
      <c r="J2095" t="s">
        <v>10</v>
      </c>
      <c r="K2095" s="8" t="s">
        <v>36</v>
      </c>
      <c r="L2095" s="11">
        <f t="shared" si="162"/>
        <v>-9.3309682804674457E-2</v>
      </c>
      <c r="M2095" s="16">
        <f t="shared" si="163"/>
        <v>0</v>
      </c>
      <c r="N2095" s="16">
        <f t="shared" si="164"/>
        <v>1</v>
      </c>
      <c r="O2095" s="7" t="str">
        <f t="shared" si="160"/>
        <v>Jun</v>
      </c>
      <c r="P2095" t="str">
        <f t="shared" si="161"/>
        <v>2023</v>
      </c>
    </row>
    <row r="2096" spans="1:16" x14ac:dyDescent="0.3">
      <c r="A2096" t="s">
        <v>2128</v>
      </c>
      <c r="B2096" s="6">
        <v>45474</v>
      </c>
      <c r="C2096" t="s">
        <v>2257</v>
      </c>
      <c r="D2096" t="s">
        <v>2264</v>
      </c>
      <c r="E2096" t="s">
        <v>25</v>
      </c>
      <c r="F2096" t="s">
        <v>53</v>
      </c>
      <c r="G2096">
        <v>14787</v>
      </c>
      <c r="H2096">
        <v>1896.1</v>
      </c>
      <c r="I2096">
        <v>9</v>
      </c>
      <c r="J2096" t="s">
        <v>35</v>
      </c>
      <c r="K2096" s="8" t="s">
        <v>36</v>
      </c>
      <c r="L2096" s="11">
        <f t="shared" si="162"/>
        <v>0.1282274971258538</v>
      </c>
      <c r="M2096" s="16">
        <f t="shared" si="163"/>
        <v>0</v>
      </c>
      <c r="N2096" s="16">
        <f t="shared" si="164"/>
        <v>0</v>
      </c>
      <c r="O2096" s="7" t="str">
        <f t="shared" si="160"/>
        <v>Jul</v>
      </c>
      <c r="P2096" t="str">
        <f t="shared" si="161"/>
        <v>2024</v>
      </c>
    </row>
    <row r="2097" spans="1:16" x14ac:dyDescent="0.3">
      <c r="A2097" t="s">
        <v>2129</v>
      </c>
      <c r="B2097" s="6">
        <v>45455</v>
      </c>
      <c r="C2097" t="s">
        <v>2257</v>
      </c>
      <c r="D2097" t="s">
        <v>2264</v>
      </c>
      <c r="E2097" t="s">
        <v>25</v>
      </c>
      <c r="F2097" t="s">
        <v>46</v>
      </c>
      <c r="G2097">
        <v>37448</v>
      </c>
      <c r="H2097">
        <v>-981.45</v>
      </c>
      <c r="I2097">
        <v>4</v>
      </c>
      <c r="J2097" t="s">
        <v>10</v>
      </c>
      <c r="K2097" s="8" t="s">
        <v>11</v>
      </c>
      <c r="L2097" s="11">
        <f t="shared" si="162"/>
        <v>-2.6208342234565266E-2</v>
      </c>
      <c r="M2097" s="16">
        <f t="shared" si="163"/>
        <v>0</v>
      </c>
      <c r="N2097" s="16">
        <f t="shared" si="164"/>
        <v>1</v>
      </c>
      <c r="O2097" s="7" t="str">
        <f t="shared" si="160"/>
        <v>Jun</v>
      </c>
      <c r="P2097" t="str">
        <f t="shared" si="161"/>
        <v>2024</v>
      </c>
    </row>
    <row r="2098" spans="1:16" x14ac:dyDescent="0.3">
      <c r="A2098" t="s">
        <v>2130</v>
      </c>
      <c r="B2098" s="6">
        <v>45532</v>
      </c>
      <c r="C2098" t="s">
        <v>2255</v>
      </c>
      <c r="D2098" t="s">
        <v>2262</v>
      </c>
      <c r="E2098" t="s">
        <v>14</v>
      </c>
      <c r="F2098" t="s">
        <v>38</v>
      </c>
      <c r="G2098">
        <v>48942</v>
      </c>
      <c r="H2098">
        <v>-7223.48</v>
      </c>
      <c r="I2098">
        <v>5</v>
      </c>
      <c r="J2098" t="s">
        <v>10</v>
      </c>
      <c r="K2098" s="8" t="s">
        <v>11</v>
      </c>
      <c r="L2098" s="11">
        <f t="shared" si="162"/>
        <v>-0.1475926607004209</v>
      </c>
      <c r="M2098" s="16">
        <f t="shared" si="163"/>
        <v>48942</v>
      </c>
      <c r="N2098" s="16">
        <f t="shared" si="164"/>
        <v>1</v>
      </c>
      <c r="O2098" s="7" t="str">
        <f t="shared" si="160"/>
        <v>Aug</v>
      </c>
      <c r="P2098" t="str">
        <f t="shared" si="161"/>
        <v>2024</v>
      </c>
    </row>
    <row r="2099" spans="1:16" x14ac:dyDescent="0.3">
      <c r="A2099" t="s">
        <v>2131</v>
      </c>
      <c r="B2099" s="6">
        <v>44964</v>
      </c>
      <c r="C2099" t="s">
        <v>2259</v>
      </c>
      <c r="D2099" t="s">
        <v>2267</v>
      </c>
      <c r="E2099" t="s">
        <v>25</v>
      </c>
      <c r="F2099" t="s">
        <v>46</v>
      </c>
      <c r="G2099">
        <v>8023</v>
      </c>
      <c r="H2099">
        <v>1222.58</v>
      </c>
      <c r="I2099">
        <v>8</v>
      </c>
      <c r="J2099" t="s">
        <v>10</v>
      </c>
      <c r="K2099" s="8" t="s">
        <v>11</v>
      </c>
      <c r="L2099" s="11">
        <f t="shared" si="162"/>
        <v>0.15238439486476379</v>
      </c>
      <c r="M2099" s="16">
        <f t="shared" si="163"/>
        <v>0</v>
      </c>
      <c r="N2099" s="16">
        <f t="shared" si="164"/>
        <v>0</v>
      </c>
      <c r="O2099" s="7" t="str">
        <f t="shared" si="160"/>
        <v>Feb</v>
      </c>
      <c r="P2099" t="str">
        <f t="shared" si="161"/>
        <v>2023</v>
      </c>
    </row>
    <row r="2100" spans="1:16" x14ac:dyDescent="0.3">
      <c r="A2100" t="s">
        <v>2132</v>
      </c>
      <c r="B2100" s="6">
        <v>44958</v>
      </c>
      <c r="C2100" t="s">
        <v>2259</v>
      </c>
      <c r="D2100" t="s">
        <v>2266</v>
      </c>
      <c r="E2100" t="s">
        <v>8</v>
      </c>
      <c r="F2100" t="s">
        <v>9</v>
      </c>
      <c r="G2100">
        <v>36522</v>
      </c>
      <c r="H2100">
        <v>-6621.44</v>
      </c>
      <c r="I2100">
        <v>9</v>
      </c>
      <c r="J2100" t="s">
        <v>35</v>
      </c>
      <c r="K2100" s="8" t="s">
        <v>11</v>
      </c>
      <c r="L2100" s="11">
        <f t="shared" si="162"/>
        <v>-0.18130003833305952</v>
      </c>
      <c r="M2100" s="16">
        <f t="shared" si="163"/>
        <v>0</v>
      </c>
      <c r="N2100" s="16">
        <f t="shared" si="164"/>
        <v>1</v>
      </c>
      <c r="O2100" s="7" t="str">
        <f t="shared" si="160"/>
        <v>Feb</v>
      </c>
      <c r="P2100" t="str">
        <f t="shared" si="161"/>
        <v>2023</v>
      </c>
    </row>
    <row r="2101" spans="1:16" x14ac:dyDescent="0.3">
      <c r="A2101" t="s">
        <v>2133</v>
      </c>
      <c r="B2101" s="6">
        <v>44950</v>
      </c>
      <c r="C2101" t="s">
        <v>2258</v>
      </c>
      <c r="D2101" t="s">
        <v>2270</v>
      </c>
      <c r="E2101" t="s">
        <v>14</v>
      </c>
      <c r="F2101" t="s">
        <v>51</v>
      </c>
      <c r="G2101">
        <v>11877</v>
      </c>
      <c r="H2101">
        <v>-2295.09</v>
      </c>
      <c r="I2101">
        <v>5</v>
      </c>
      <c r="J2101" t="s">
        <v>10</v>
      </c>
      <c r="K2101" s="8" t="s">
        <v>27</v>
      </c>
      <c r="L2101" s="11">
        <f t="shared" si="162"/>
        <v>-0.19323819146249055</v>
      </c>
      <c r="M2101" s="16">
        <f t="shared" si="163"/>
        <v>11877</v>
      </c>
      <c r="N2101" s="16">
        <f t="shared" si="164"/>
        <v>1</v>
      </c>
      <c r="O2101" s="7" t="str">
        <f t="shared" si="160"/>
        <v>Jan</v>
      </c>
      <c r="P2101" t="str">
        <f t="shared" si="161"/>
        <v>2023</v>
      </c>
    </row>
    <row r="2102" spans="1:16" x14ac:dyDescent="0.3">
      <c r="A2102" t="s">
        <v>2134</v>
      </c>
      <c r="B2102" s="6">
        <v>45467</v>
      </c>
      <c r="C2102" t="s">
        <v>2258</v>
      </c>
      <c r="D2102" t="s">
        <v>2270</v>
      </c>
      <c r="E2102" t="s">
        <v>14</v>
      </c>
      <c r="F2102" t="s">
        <v>15</v>
      </c>
      <c r="G2102">
        <v>25796</v>
      </c>
      <c r="H2102">
        <v>2466.62</v>
      </c>
      <c r="I2102">
        <v>9</v>
      </c>
      <c r="J2102" t="s">
        <v>10</v>
      </c>
      <c r="K2102" s="8" t="s">
        <v>11</v>
      </c>
      <c r="L2102" s="11">
        <f t="shared" si="162"/>
        <v>9.56202512017367E-2</v>
      </c>
      <c r="M2102" s="16">
        <f t="shared" si="163"/>
        <v>25796</v>
      </c>
      <c r="N2102" s="16">
        <f t="shared" si="164"/>
        <v>0</v>
      </c>
      <c r="O2102" s="7" t="str">
        <f t="shared" si="160"/>
        <v>Jun</v>
      </c>
      <c r="P2102" t="str">
        <f t="shared" si="161"/>
        <v>2024</v>
      </c>
    </row>
    <row r="2103" spans="1:16" x14ac:dyDescent="0.3">
      <c r="A2103" t="s">
        <v>2135</v>
      </c>
      <c r="B2103" s="6">
        <v>45626</v>
      </c>
      <c r="C2103" t="s">
        <v>2256</v>
      </c>
      <c r="D2103" t="s">
        <v>2268</v>
      </c>
      <c r="E2103" t="s">
        <v>14</v>
      </c>
      <c r="F2103" t="s">
        <v>38</v>
      </c>
      <c r="G2103">
        <v>4346</v>
      </c>
      <c r="H2103">
        <v>255.07</v>
      </c>
      <c r="I2103">
        <v>7</v>
      </c>
      <c r="J2103" t="s">
        <v>10</v>
      </c>
      <c r="K2103" s="8" t="s">
        <v>11</v>
      </c>
      <c r="L2103" s="11">
        <f t="shared" si="162"/>
        <v>5.8690750115048318E-2</v>
      </c>
      <c r="M2103" s="16">
        <f t="shared" si="163"/>
        <v>4346</v>
      </c>
      <c r="N2103" s="16">
        <f t="shared" si="164"/>
        <v>0</v>
      </c>
      <c r="O2103" s="7" t="str">
        <f t="shared" si="160"/>
        <v>Nov</v>
      </c>
      <c r="P2103" t="str">
        <f t="shared" si="161"/>
        <v>2024</v>
      </c>
    </row>
    <row r="2104" spans="1:16" x14ac:dyDescent="0.3">
      <c r="A2104" t="s">
        <v>2136</v>
      </c>
      <c r="B2104" s="6">
        <v>45059</v>
      </c>
      <c r="C2104" t="s">
        <v>2258</v>
      </c>
      <c r="D2104" t="s">
        <v>2271</v>
      </c>
      <c r="E2104" t="s">
        <v>8</v>
      </c>
      <c r="F2104" t="s">
        <v>29</v>
      </c>
      <c r="G2104">
        <v>13734</v>
      </c>
      <c r="H2104">
        <v>3135.74</v>
      </c>
      <c r="I2104">
        <v>10</v>
      </c>
      <c r="J2104" t="s">
        <v>10</v>
      </c>
      <c r="K2104" s="8" t="s">
        <v>11</v>
      </c>
      <c r="L2104" s="11">
        <f t="shared" si="162"/>
        <v>0.22831949905344398</v>
      </c>
      <c r="M2104" s="16">
        <f t="shared" si="163"/>
        <v>0</v>
      </c>
      <c r="N2104" s="16">
        <f t="shared" si="164"/>
        <v>0</v>
      </c>
      <c r="O2104" s="7" t="str">
        <f t="shared" si="160"/>
        <v>May</v>
      </c>
      <c r="P2104" t="str">
        <f t="shared" si="161"/>
        <v>2023</v>
      </c>
    </row>
    <row r="2105" spans="1:16" x14ac:dyDescent="0.3">
      <c r="A2105" t="s">
        <v>2137</v>
      </c>
      <c r="B2105" s="6">
        <v>45296</v>
      </c>
      <c r="C2105" t="s">
        <v>2256</v>
      </c>
      <c r="D2105" t="s">
        <v>2268</v>
      </c>
      <c r="E2105" t="s">
        <v>19</v>
      </c>
      <c r="F2105" t="s">
        <v>34</v>
      </c>
      <c r="G2105">
        <v>40063</v>
      </c>
      <c r="H2105">
        <v>920.19</v>
      </c>
      <c r="I2105">
        <v>8</v>
      </c>
      <c r="J2105" t="s">
        <v>10</v>
      </c>
      <c r="K2105" s="8" t="s">
        <v>36</v>
      </c>
      <c r="L2105" s="11">
        <f t="shared" si="162"/>
        <v>2.2968574495170108E-2</v>
      </c>
      <c r="M2105" s="16">
        <f t="shared" si="163"/>
        <v>0</v>
      </c>
      <c r="N2105" s="16">
        <f t="shared" si="164"/>
        <v>0</v>
      </c>
      <c r="O2105" s="7" t="str">
        <f t="shared" si="160"/>
        <v>Jan</v>
      </c>
      <c r="P2105" t="str">
        <f t="shared" si="161"/>
        <v>2024</v>
      </c>
    </row>
    <row r="2106" spans="1:16" x14ac:dyDescent="0.3">
      <c r="A2106" t="s">
        <v>2138</v>
      </c>
      <c r="B2106" s="6">
        <v>45271</v>
      </c>
      <c r="C2106" t="s">
        <v>2255</v>
      </c>
      <c r="D2106" t="s">
        <v>2263</v>
      </c>
      <c r="E2106" t="s">
        <v>19</v>
      </c>
      <c r="F2106" t="s">
        <v>22</v>
      </c>
      <c r="G2106">
        <v>10161</v>
      </c>
      <c r="H2106">
        <v>-726.08</v>
      </c>
      <c r="I2106">
        <v>5</v>
      </c>
      <c r="J2106" t="s">
        <v>16</v>
      </c>
      <c r="K2106" s="8" t="s">
        <v>27</v>
      </c>
      <c r="L2106" s="11">
        <f t="shared" si="162"/>
        <v>-7.1457533707312282E-2</v>
      </c>
      <c r="M2106" s="16">
        <f t="shared" si="163"/>
        <v>0</v>
      </c>
      <c r="N2106" s="16">
        <f t="shared" si="164"/>
        <v>1</v>
      </c>
      <c r="O2106" s="7" t="str">
        <f t="shared" si="160"/>
        <v>Dec</v>
      </c>
      <c r="P2106" t="str">
        <f t="shared" si="161"/>
        <v>2023</v>
      </c>
    </row>
    <row r="2107" spans="1:16" x14ac:dyDescent="0.3">
      <c r="A2107" t="s">
        <v>2139</v>
      </c>
      <c r="B2107" s="6">
        <v>45517</v>
      </c>
      <c r="C2107" t="s">
        <v>2259</v>
      </c>
      <c r="D2107" t="s">
        <v>2266</v>
      </c>
      <c r="E2107" t="s">
        <v>25</v>
      </c>
      <c r="F2107" t="s">
        <v>53</v>
      </c>
      <c r="G2107">
        <v>19987</v>
      </c>
      <c r="H2107">
        <v>245.5</v>
      </c>
      <c r="I2107">
        <v>8</v>
      </c>
      <c r="J2107" t="s">
        <v>35</v>
      </c>
      <c r="K2107" s="8" t="s">
        <v>17</v>
      </c>
      <c r="L2107" s="11">
        <f t="shared" si="162"/>
        <v>1.2282983939560715E-2</v>
      </c>
      <c r="M2107" s="16">
        <f t="shared" si="163"/>
        <v>0</v>
      </c>
      <c r="N2107" s="16">
        <f t="shared" si="164"/>
        <v>0</v>
      </c>
      <c r="O2107" s="7" t="str">
        <f t="shared" si="160"/>
        <v>Aug</v>
      </c>
      <c r="P2107" t="str">
        <f t="shared" si="161"/>
        <v>2024</v>
      </c>
    </row>
    <row r="2108" spans="1:16" x14ac:dyDescent="0.3">
      <c r="A2108" t="s">
        <v>2140</v>
      </c>
      <c r="B2108" s="6">
        <v>45578</v>
      </c>
      <c r="C2108" t="s">
        <v>2255</v>
      </c>
      <c r="D2108" t="s">
        <v>2262</v>
      </c>
      <c r="E2108" t="s">
        <v>25</v>
      </c>
      <c r="F2108" t="s">
        <v>53</v>
      </c>
      <c r="G2108">
        <v>18339</v>
      </c>
      <c r="H2108">
        <v>-2319.67</v>
      </c>
      <c r="I2108">
        <v>10</v>
      </c>
      <c r="J2108" t="s">
        <v>16</v>
      </c>
      <c r="K2108" s="8" t="s">
        <v>17</v>
      </c>
      <c r="L2108" s="11">
        <f t="shared" si="162"/>
        <v>-0.12648835814384646</v>
      </c>
      <c r="M2108" s="16">
        <f t="shared" si="163"/>
        <v>0</v>
      </c>
      <c r="N2108" s="16">
        <f t="shared" si="164"/>
        <v>1</v>
      </c>
      <c r="O2108" s="7" t="str">
        <f t="shared" si="160"/>
        <v>Oct</v>
      </c>
      <c r="P2108" t="str">
        <f t="shared" si="161"/>
        <v>2024</v>
      </c>
    </row>
    <row r="2109" spans="1:16" x14ac:dyDescent="0.3">
      <c r="A2109" t="s">
        <v>2141</v>
      </c>
      <c r="B2109" s="6">
        <v>45167</v>
      </c>
      <c r="C2109" t="s">
        <v>2257</v>
      </c>
      <c r="D2109" t="s">
        <v>2264</v>
      </c>
      <c r="E2109" t="s">
        <v>8</v>
      </c>
      <c r="F2109" t="s">
        <v>9</v>
      </c>
      <c r="G2109">
        <v>34082</v>
      </c>
      <c r="H2109">
        <v>1786.29</v>
      </c>
      <c r="I2109">
        <v>5</v>
      </c>
      <c r="J2109" t="s">
        <v>16</v>
      </c>
      <c r="K2109" s="8" t="s">
        <v>17</v>
      </c>
      <c r="L2109" s="11">
        <f t="shared" si="162"/>
        <v>5.2411536881638403E-2</v>
      </c>
      <c r="M2109" s="16">
        <f t="shared" si="163"/>
        <v>0</v>
      </c>
      <c r="N2109" s="16">
        <f t="shared" si="164"/>
        <v>0</v>
      </c>
      <c r="O2109" s="7" t="str">
        <f t="shared" si="160"/>
        <v>Aug</v>
      </c>
      <c r="P2109" t="str">
        <f t="shared" si="161"/>
        <v>2023</v>
      </c>
    </row>
    <row r="2110" spans="1:16" x14ac:dyDescent="0.3">
      <c r="A2110" t="s">
        <v>2142</v>
      </c>
      <c r="B2110" s="6">
        <v>45480</v>
      </c>
      <c r="C2110" t="s">
        <v>2258</v>
      </c>
      <c r="D2110" t="s">
        <v>2270</v>
      </c>
      <c r="E2110" t="s">
        <v>14</v>
      </c>
      <c r="F2110" t="s">
        <v>15</v>
      </c>
      <c r="G2110">
        <v>34859</v>
      </c>
      <c r="H2110">
        <v>4299.1000000000004</v>
      </c>
      <c r="I2110">
        <v>2</v>
      </c>
      <c r="J2110" t="s">
        <v>10</v>
      </c>
      <c r="K2110" s="8" t="s">
        <v>11</v>
      </c>
      <c r="L2110" s="11">
        <f t="shared" si="162"/>
        <v>0.12332826529734073</v>
      </c>
      <c r="M2110" s="16">
        <f t="shared" si="163"/>
        <v>34859</v>
      </c>
      <c r="N2110" s="16">
        <f t="shared" si="164"/>
        <v>0</v>
      </c>
      <c r="O2110" s="7" t="str">
        <f t="shared" si="160"/>
        <v>Jul</v>
      </c>
      <c r="P2110" t="str">
        <f t="shared" si="161"/>
        <v>2024</v>
      </c>
    </row>
    <row r="2111" spans="1:16" x14ac:dyDescent="0.3">
      <c r="A2111" t="s">
        <v>2143</v>
      </c>
      <c r="B2111" s="6">
        <v>45363</v>
      </c>
      <c r="C2111" t="s">
        <v>2259</v>
      </c>
      <c r="D2111" t="s">
        <v>2267</v>
      </c>
      <c r="E2111" t="s">
        <v>25</v>
      </c>
      <c r="F2111" t="s">
        <v>46</v>
      </c>
      <c r="G2111">
        <v>14480</v>
      </c>
      <c r="H2111">
        <v>2354.3200000000002</v>
      </c>
      <c r="I2111">
        <v>5</v>
      </c>
      <c r="J2111" t="s">
        <v>10</v>
      </c>
      <c r="K2111" s="8" t="s">
        <v>36</v>
      </c>
      <c r="L2111" s="11">
        <f t="shared" si="162"/>
        <v>0.16259116022099449</v>
      </c>
      <c r="M2111" s="16">
        <f t="shared" si="163"/>
        <v>0</v>
      </c>
      <c r="N2111" s="16">
        <f t="shared" si="164"/>
        <v>0</v>
      </c>
      <c r="O2111" s="7" t="str">
        <f t="shared" si="160"/>
        <v>Mar</v>
      </c>
      <c r="P2111" t="str">
        <f t="shared" si="161"/>
        <v>2024</v>
      </c>
    </row>
    <row r="2112" spans="1:16" x14ac:dyDescent="0.3">
      <c r="A2112" t="s">
        <v>2144</v>
      </c>
      <c r="B2112" s="6">
        <v>44960</v>
      </c>
      <c r="C2112" t="s">
        <v>2256</v>
      </c>
      <c r="D2112" t="s">
        <v>2268</v>
      </c>
      <c r="E2112" t="s">
        <v>19</v>
      </c>
      <c r="F2112" t="s">
        <v>34</v>
      </c>
      <c r="G2112">
        <v>11908</v>
      </c>
      <c r="H2112">
        <v>1750.95</v>
      </c>
      <c r="I2112">
        <v>1</v>
      </c>
      <c r="J2112" t="s">
        <v>35</v>
      </c>
      <c r="K2112" s="8" t="s">
        <v>17</v>
      </c>
      <c r="L2112" s="11">
        <f t="shared" si="162"/>
        <v>0.14703980517299295</v>
      </c>
      <c r="M2112" s="16">
        <f t="shared" si="163"/>
        <v>0</v>
      </c>
      <c r="N2112" s="16">
        <f t="shared" si="164"/>
        <v>0</v>
      </c>
      <c r="O2112" s="7" t="str">
        <f t="shared" si="160"/>
        <v>Feb</v>
      </c>
      <c r="P2112" t="str">
        <f t="shared" si="161"/>
        <v>2023</v>
      </c>
    </row>
    <row r="2113" spans="1:16" x14ac:dyDescent="0.3">
      <c r="A2113" t="s">
        <v>2145</v>
      </c>
      <c r="B2113" s="6">
        <v>45290</v>
      </c>
      <c r="C2113" t="s">
        <v>2259</v>
      </c>
      <c r="D2113" t="s">
        <v>2266</v>
      </c>
      <c r="E2113" t="s">
        <v>14</v>
      </c>
      <c r="F2113" t="s">
        <v>15</v>
      </c>
      <c r="G2113">
        <v>20746</v>
      </c>
      <c r="H2113">
        <v>-1930.8</v>
      </c>
      <c r="I2113">
        <v>3</v>
      </c>
      <c r="J2113" t="s">
        <v>16</v>
      </c>
      <c r="K2113" s="8" t="s">
        <v>11</v>
      </c>
      <c r="L2113" s="11">
        <f t="shared" si="162"/>
        <v>-9.3068543333654677E-2</v>
      </c>
      <c r="M2113" s="16">
        <f t="shared" si="163"/>
        <v>20746</v>
      </c>
      <c r="N2113" s="16">
        <f t="shared" si="164"/>
        <v>1</v>
      </c>
      <c r="O2113" s="7" t="str">
        <f t="shared" si="160"/>
        <v>Dec</v>
      </c>
      <c r="P2113" t="str">
        <f t="shared" si="161"/>
        <v>2023</v>
      </c>
    </row>
    <row r="2114" spans="1:16" x14ac:dyDescent="0.3">
      <c r="A2114" t="s">
        <v>2146</v>
      </c>
      <c r="B2114" s="6">
        <v>44979</v>
      </c>
      <c r="C2114" t="s">
        <v>2257</v>
      </c>
      <c r="D2114" t="s">
        <v>2264</v>
      </c>
      <c r="E2114" t="s">
        <v>25</v>
      </c>
      <c r="F2114" t="s">
        <v>53</v>
      </c>
      <c r="G2114">
        <v>46021</v>
      </c>
      <c r="H2114">
        <v>15798.24</v>
      </c>
      <c r="I2114">
        <v>3</v>
      </c>
      <c r="J2114" t="s">
        <v>10</v>
      </c>
      <c r="K2114" s="8" t="s">
        <v>17</v>
      </c>
      <c r="L2114" s="11">
        <f t="shared" si="162"/>
        <v>0.34328328371830252</v>
      </c>
      <c r="M2114" s="16">
        <f t="shared" si="163"/>
        <v>0</v>
      </c>
      <c r="N2114" s="16">
        <f t="shared" si="164"/>
        <v>0</v>
      </c>
      <c r="O2114" s="7" t="str">
        <f t="shared" ref="O2114:O2178" si="165">TEXT(B2114,"MMM")</f>
        <v>Feb</v>
      </c>
      <c r="P2114" t="str">
        <f t="shared" ref="P2114:P2178" si="166">TEXT(B2114,"YYYY")</f>
        <v>2023</v>
      </c>
    </row>
    <row r="2115" spans="1:16" x14ac:dyDescent="0.3">
      <c r="A2115" t="s">
        <v>2147</v>
      </c>
      <c r="B2115" s="6">
        <v>44982</v>
      </c>
      <c r="C2115" t="s">
        <v>2259</v>
      </c>
      <c r="D2115" t="s">
        <v>2266</v>
      </c>
      <c r="E2115" t="s">
        <v>19</v>
      </c>
      <c r="F2115" t="s">
        <v>34</v>
      </c>
      <c r="G2115">
        <v>46672</v>
      </c>
      <c r="H2115">
        <v>1612.76</v>
      </c>
      <c r="I2115">
        <v>2</v>
      </c>
      <c r="J2115" t="s">
        <v>35</v>
      </c>
      <c r="K2115" s="8" t="s">
        <v>36</v>
      </c>
      <c r="L2115" s="11">
        <f t="shared" ref="L2115:L2178" si="167">H2115/G2115</f>
        <v>3.4555193692149468E-2</v>
      </c>
      <c r="M2115" s="16">
        <f t="shared" ref="M2115:M2178" si="168">IF(E2115="Clothing",G2115,0)</f>
        <v>0</v>
      </c>
      <c r="N2115" s="16">
        <f t="shared" ref="N2115:N2178" si="169">IF(H2115&lt;0,1,0)</f>
        <v>0</v>
      </c>
      <c r="O2115" s="7" t="str">
        <f t="shared" si="165"/>
        <v>Feb</v>
      </c>
      <c r="P2115" t="str">
        <f t="shared" si="166"/>
        <v>2023</v>
      </c>
    </row>
    <row r="2116" spans="1:16" x14ac:dyDescent="0.3">
      <c r="A2116" t="s">
        <v>2148</v>
      </c>
      <c r="B2116" s="6">
        <v>45591</v>
      </c>
      <c r="C2116" t="s">
        <v>2259</v>
      </c>
      <c r="D2116" t="s">
        <v>2267</v>
      </c>
      <c r="E2116" t="s">
        <v>25</v>
      </c>
      <c r="F2116" t="s">
        <v>53</v>
      </c>
      <c r="G2116">
        <v>10995</v>
      </c>
      <c r="H2116">
        <v>-1372.41</v>
      </c>
      <c r="I2116">
        <v>2</v>
      </c>
      <c r="J2116" t="s">
        <v>35</v>
      </c>
      <c r="K2116" s="8" t="s">
        <v>36</v>
      </c>
      <c r="L2116" s="11">
        <f t="shared" si="167"/>
        <v>-0.12482128240109142</v>
      </c>
      <c r="M2116" s="16">
        <f t="shared" si="168"/>
        <v>0</v>
      </c>
      <c r="N2116" s="16">
        <f t="shared" si="169"/>
        <v>1</v>
      </c>
      <c r="O2116" s="7" t="str">
        <f t="shared" si="165"/>
        <v>Oct</v>
      </c>
      <c r="P2116" t="str">
        <f t="shared" si="166"/>
        <v>2024</v>
      </c>
    </row>
    <row r="2117" spans="1:16" x14ac:dyDescent="0.3">
      <c r="A2117" t="s">
        <v>2149</v>
      </c>
      <c r="B2117" s="6">
        <v>45194</v>
      </c>
      <c r="C2117" t="s">
        <v>2255</v>
      </c>
      <c r="D2117" t="s">
        <v>2263</v>
      </c>
      <c r="E2117" t="s">
        <v>25</v>
      </c>
      <c r="F2117" t="s">
        <v>53</v>
      </c>
      <c r="G2117">
        <v>22799</v>
      </c>
      <c r="H2117">
        <v>4568.76</v>
      </c>
      <c r="I2117">
        <v>4</v>
      </c>
      <c r="J2117" t="s">
        <v>35</v>
      </c>
      <c r="K2117" s="8" t="s">
        <v>36</v>
      </c>
      <c r="L2117" s="11">
        <f t="shared" si="167"/>
        <v>0.200392999692969</v>
      </c>
      <c r="M2117" s="16">
        <f t="shared" si="168"/>
        <v>0</v>
      </c>
      <c r="N2117" s="16">
        <f t="shared" si="169"/>
        <v>0</v>
      </c>
      <c r="O2117" s="7" t="str">
        <f t="shared" si="165"/>
        <v>Sep</v>
      </c>
      <c r="P2117" t="str">
        <f t="shared" si="166"/>
        <v>2023</v>
      </c>
    </row>
    <row r="2118" spans="1:16" x14ac:dyDescent="0.3">
      <c r="A2118" t="s">
        <v>2150</v>
      </c>
      <c r="B2118" s="6">
        <v>44964</v>
      </c>
      <c r="C2118" t="s">
        <v>2256</v>
      </c>
      <c r="D2118" t="s">
        <v>2269</v>
      </c>
      <c r="E2118" t="s">
        <v>19</v>
      </c>
      <c r="F2118" t="s">
        <v>34</v>
      </c>
      <c r="G2118">
        <v>28877</v>
      </c>
      <c r="H2118">
        <v>1621.67</v>
      </c>
      <c r="I2118">
        <v>1</v>
      </c>
      <c r="J2118" t="s">
        <v>35</v>
      </c>
      <c r="K2118" s="8" t="s">
        <v>17</v>
      </c>
      <c r="L2118" s="11">
        <f t="shared" si="167"/>
        <v>5.6157841881081833E-2</v>
      </c>
      <c r="M2118" s="16">
        <f t="shared" si="168"/>
        <v>0</v>
      </c>
      <c r="N2118" s="16">
        <f t="shared" si="169"/>
        <v>0</v>
      </c>
      <c r="O2118" s="7" t="str">
        <f t="shared" si="165"/>
        <v>Feb</v>
      </c>
      <c r="P2118" t="str">
        <f t="shared" si="166"/>
        <v>2023</v>
      </c>
    </row>
    <row r="2119" spans="1:16" x14ac:dyDescent="0.3">
      <c r="A2119" t="s">
        <v>2151</v>
      </c>
      <c r="B2119" s="6">
        <v>45127</v>
      </c>
      <c r="C2119" t="s">
        <v>2256</v>
      </c>
      <c r="D2119" t="s">
        <v>2268</v>
      </c>
      <c r="E2119" t="s">
        <v>25</v>
      </c>
      <c r="F2119" t="s">
        <v>53</v>
      </c>
      <c r="G2119">
        <v>22887</v>
      </c>
      <c r="H2119">
        <v>4391.88</v>
      </c>
      <c r="I2119">
        <v>1</v>
      </c>
      <c r="J2119" t="s">
        <v>10</v>
      </c>
      <c r="K2119" s="8" t="s">
        <v>17</v>
      </c>
      <c r="L2119" s="11">
        <f t="shared" si="167"/>
        <v>0.19189408834709662</v>
      </c>
      <c r="M2119" s="16">
        <f t="shared" si="168"/>
        <v>0</v>
      </c>
      <c r="N2119" s="16">
        <f t="shared" si="169"/>
        <v>0</v>
      </c>
      <c r="O2119" s="7" t="str">
        <f t="shared" si="165"/>
        <v>Jul</v>
      </c>
      <c r="P2119" t="str">
        <f t="shared" si="166"/>
        <v>2023</v>
      </c>
    </row>
    <row r="2120" spans="1:16" x14ac:dyDescent="0.3">
      <c r="A2120" t="s">
        <v>2152</v>
      </c>
      <c r="B2120" s="6">
        <v>45340</v>
      </c>
      <c r="C2120" t="s">
        <v>2258</v>
      </c>
      <c r="D2120" t="s">
        <v>2270</v>
      </c>
      <c r="E2120" t="s">
        <v>19</v>
      </c>
      <c r="F2120" t="s">
        <v>34</v>
      </c>
      <c r="G2120">
        <v>24518</v>
      </c>
      <c r="H2120">
        <v>-2913.2</v>
      </c>
      <c r="I2120">
        <v>8</v>
      </c>
      <c r="J2120" t="s">
        <v>10</v>
      </c>
      <c r="K2120" s="8" t="s">
        <v>36</v>
      </c>
      <c r="L2120" s="11">
        <f t="shared" si="167"/>
        <v>-0.11881882698425646</v>
      </c>
      <c r="M2120" s="16">
        <f t="shared" si="168"/>
        <v>0</v>
      </c>
      <c r="N2120" s="16">
        <f t="shared" si="169"/>
        <v>1</v>
      </c>
      <c r="O2120" s="7" t="str">
        <f t="shared" si="165"/>
        <v>Feb</v>
      </c>
      <c r="P2120" t="str">
        <f t="shared" si="166"/>
        <v>2024</v>
      </c>
    </row>
    <row r="2121" spans="1:16" x14ac:dyDescent="0.3">
      <c r="A2121" t="s">
        <v>2153</v>
      </c>
      <c r="B2121" s="6">
        <v>45365</v>
      </c>
      <c r="C2121" t="s">
        <v>2255</v>
      </c>
      <c r="D2121" t="s">
        <v>2263</v>
      </c>
      <c r="E2121" t="s">
        <v>25</v>
      </c>
      <c r="F2121" t="s">
        <v>53</v>
      </c>
      <c r="G2121">
        <v>1860</v>
      </c>
      <c r="H2121">
        <v>-257.58</v>
      </c>
      <c r="I2121">
        <v>7</v>
      </c>
      <c r="J2121" t="s">
        <v>16</v>
      </c>
      <c r="K2121" s="8" t="s">
        <v>27</v>
      </c>
      <c r="L2121" s="11">
        <f t="shared" si="167"/>
        <v>-0.13848387096774192</v>
      </c>
      <c r="M2121" s="16">
        <f t="shared" si="168"/>
        <v>0</v>
      </c>
      <c r="N2121" s="16">
        <f t="shared" si="169"/>
        <v>1</v>
      </c>
      <c r="O2121" s="7" t="str">
        <f t="shared" si="165"/>
        <v>Mar</v>
      </c>
      <c r="P2121" t="str">
        <f t="shared" si="166"/>
        <v>2024</v>
      </c>
    </row>
    <row r="2122" spans="1:16" x14ac:dyDescent="0.3">
      <c r="A2122" t="s">
        <v>2154</v>
      </c>
      <c r="B2122" s="6">
        <v>45241</v>
      </c>
      <c r="C2122" t="s">
        <v>2255</v>
      </c>
      <c r="D2122" t="s">
        <v>2263</v>
      </c>
      <c r="E2122" t="s">
        <v>25</v>
      </c>
      <c r="F2122" t="s">
        <v>26</v>
      </c>
      <c r="G2122">
        <v>10887</v>
      </c>
      <c r="H2122">
        <v>-1051.04</v>
      </c>
      <c r="I2122">
        <v>10</v>
      </c>
      <c r="J2122" t="s">
        <v>10</v>
      </c>
      <c r="K2122" s="8" t="s">
        <v>27</v>
      </c>
      <c r="L2122" s="11">
        <f t="shared" si="167"/>
        <v>-9.6540828511068238E-2</v>
      </c>
      <c r="M2122" s="16">
        <f t="shared" si="168"/>
        <v>0</v>
      </c>
      <c r="N2122" s="16">
        <f t="shared" si="169"/>
        <v>1</v>
      </c>
      <c r="O2122" s="7" t="str">
        <f t="shared" si="165"/>
        <v>Nov</v>
      </c>
      <c r="P2122" t="str">
        <f t="shared" si="166"/>
        <v>2023</v>
      </c>
    </row>
    <row r="2123" spans="1:16" x14ac:dyDescent="0.3">
      <c r="A2123" t="s">
        <v>2155</v>
      </c>
      <c r="B2123" s="6">
        <v>45641</v>
      </c>
      <c r="C2123" t="s">
        <v>2259</v>
      </c>
      <c r="D2123" t="s">
        <v>2267</v>
      </c>
      <c r="E2123" t="s">
        <v>14</v>
      </c>
      <c r="F2123" t="s">
        <v>51</v>
      </c>
      <c r="G2123">
        <v>35738</v>
      </c>
      <c r="H2123">
        <v>-1838.57</v>
      </c>
      <c r="I2123">
        <v>5</v>
      </c>
      <c r="J2123" t="s">
        <v>35</v>
      </c>
      <c r="K2123" s="8" t="s">
        <v>27</v>
      </c>
      <c r="L2123" s="11">
        <f t="shared" si="167"/>
        <v>-5.1445799988807432E-2</v>
      </c>
      <c r="M2123" s="16">
        <f t="shared" si="168"/>
        <v>35738</v>
      </c>
      <c r="N2123" s="16">
        <f t="shared" si="169"/>
        <v>1</v>
      </c>
      <c r="O2123" s="7" t="str">
        <f t="shared" si="165"/>
        <v>Dec</v>
      </c>
      <c r="P2123" t="str">
        <f t="shared" si="166"/>
        <v>2024</v>
      </c>
    </row>
    <row r="2124" spans="1:16" x14ac:dyDescent="0.3">
      <c r="A2124" t="s">
        <v>2156</v>
      </c>
      <c r="B2124" s="6">
        <v>45249</v>
      </c>
      <c r="C2124" t="s">
        <v>2255</v>
      </c>
      <c r="D2124" t="s">
        <v>2263</v>
      </c>
      <c r="E2124" t="s">
        <v>19</v>
      </c>
      <c r="F2124" t="s">
        <v>34</v>
      </c>
      <c r="G2124">
        <v>37805</v>
      </c>
      <c r="H2124">
        <v>3862.92</v>
      </c>
      <c r="I2124">
        <v>5</v>
      </c>
      <c r="J2124" t="s">
        <v>16</v>
      </c>
      <c r="K2124" s="8" t="s">
        <v>36</v>
      </c>
      <c r="L2124" s="11">
        <f t="shared" si="167"/>
        <v>0.10218013490279064</v>
      </c>
      <c r="M2124" s="16">
        <f t="shared" si="168"/>
        <v>0</v>
      </c>
      <c r="N2124" s="16">
        <f t="shared" si="169"/>
        <v>0</v>
      </c>
      <c r="O2124" s="7" t="str">
        <f t="shared" si="165"/>
        <v>Nov</v>
      </c>
      <c r="P2124" t="str">
        <f t="shared" si="166"/>
        <v>2023</v>
      </c>
    </row>
    <row r="2125" spans="1:16" x14ac:dyDescent="0.3">
      <c r="A2125" t="s">
        <v>2157</v>
      </c>
      <c r="B2125" s="6">
        <v>45586</v>
      </c>
      <c r="C2125" t="s">
        <v>2256</v>
      </c>
      <c r="D2125" t="s">
        <v>2268</v>
      </c>
      <c r="E2125" t="s">
        <v>8</v>
      </c>
      <c r="F2125" t="s">
        <v>31</v>
      </c>
      <c r="G2125">
        <v>42335</v>
      </c>
      <c r="H2125">
        <v>5319.3</v>
      </c>
      <c r="I2125">
        <v>1</v>
      </c>
      <c r="J2125" t="s">
        <v>10</v>
      </c>
      <c r="K2125" s="8" t="s">
        <v>17</v>
      </c>
      <c r="L2125" s="11">
        <f t="shared" si="167"/>
        <v>0.12564780914137239</v>
      </c>
      <c r="M2125" s="16">
        <f t="shared" si="168"/>
        <v>0</v>
      </c>
      <c r="N2125" s="16">
        <f t="shared" si="169"/>
        <v>0</v>
      </c>
      <c r="O2125" s="7" t="str">
        <f t="shared" si="165"/>
        <v>Oct</v>
      </c>
      <c r="P2125" t="str">
        <f t="shared" si="166"/>
        <v>2024</v>
      </c>
    </row>
    <row r="2126" spans="1:16" x14ac:dyDescent="0.3">
      <c r="A2126" t="s">
        <v>2158</v>
      </c>
      <c r="B2126" s="6">
        <v>45234</v>
      </c>
      <c r="C2126" t="s">
        <v>2257</v>
      </c>
      <c r="D2126" t="s">
        <v>2265</v>
      </c>
      <c r="E2126" t="s">
        <v>19</v>
      </c>
      <c r="F2126" t="s">
        <v>22</v>
      </c>
      <c r="G2126">
        <v>5863</v>
      </c>
      <c r="H2126">
        <v>1638.99</v>
      </c>
      <c r="I2126">
        <v>6</v>
      </c>
      <c r="J2126" t="s">
        <v>10</v>
      </c>
      <c r="K2126" s="8" t="s">
        <v>27</v>
      </c>
      <c r="L2126" s="11">
        <f t="shared" si="167"/>
        <v>0.27954801296264709</v>
      </c>
      <c r="M2126" s="16">
        <f t="shared" si="168"/>
        <v>0</v>
      </c>
      <c r="N2126" s="16">
        <f t="shared" si="169"/>
        <v>0</v>
      </c>
      <c r="O2126" s="7" t="str">
        <f t="shared" si="165"/>
        <v>Nov</v>
      </c>
      <c r="P2126" t="str">
        <f t="shared" si="166"/>
        <v>2023</v>
      </c>
    </row>
    <row r="2127" spans="1:16" x14ac:dyDescent="0.3">
      <c r="A2127" t="s">
        <v>2159</v>
      </c>
      <c r="B2127" s="6">
        <v>45240</v>
      </c>
      <c r="C2127" t="s">
        <v>2255</v>
      </c>
      <c r="D2127" t="s">
        <v>2262</v>
      </c>
      <c r="E2127" t="s">
        <v>14</v>
      </c>
      <c r="F2127" t="s">
        <v>15</v>
      </c>
      <c r="G2127">
        <v>21138</v>
      </c>
      <c r="H2127">
        <v>7061.02</v>
      </c>
      <c r="I2127">
        <v>3</v>
      </c>
      <c r="J2127" t="s">
        <v>16</v>
      </c>
      <c r="K2127" s="8" t="s">
        <v>11</v>
      </c>
      <c r="L2127" s="11">
        <f t="shared" si="167"/>
        <v>0.33404390197748135</v>
      </c>
      <c r="M2127" s="16">
        <f t="shared" si="168"/>
        <v>21138</v>
      </c>
      <c r="N2127" s="16">
        <f t="shared" si="169"/>
        <v>0</v>
      </c>
      <c r="O2127" s="7" t="str">
        <f t="shared" si="165"/>
        <v>Nov</v>
      </c>
      <c r="P2127" t="str">
        <f t="shared" si="166"/>
        <v>2023</v>
      </c>
    </row>
    <row r="2128" spans="1:16" x14ac:dyDescent="0.3">
      <c r="A2128" t="s">
        <v>2160</v>
      </c>
      <c r="B2128" s="6">
        <v>45210</v>
      </c>
      <c r="C2128" t="s">
        <v>2259</v>
      </c>
      <c r="D2128" t="s">
        <v>2266</v>
      </c>
      <c r="E2128" t="s">
        <v>14</v>
      </c>
      <c r="F2128" t="s">
        <v>51</v>
      </c>
      <c r="G2128">
        <v>18635</v>
      </c>
      <c r="H2128">
        <v>-1713.47</v>
      </c>
      <c r="I2128">
        <v>1</v>
      </c>
      <c r="J2128" t="s">
        <v>16</v>
      </c>
      <c r="K2128" s="8" t="s">
        <v>17</v>
      </c>
      <c r="L2128" s="11">
        <f t="shared" si="167"/>
        <v>-9.19490206600483E-2</v>
      </c>
      <c r="M2128" s="16">
        <f t="shared" si="168"/>
        <v>18635</v>
      </c>
      <c r="N2128" s="16">
        <f t="shared" si="169"/>
        <v>1</v>
      </c>
      <c r="O2128" s="7" t="str">
        <f t="shared" si="165"/>
        <v>Oct</v>
      </c>
      <c r="P2128" t="str">
        <f t="shared" si="166"/>
        <v>2023</v>
      </c>
    </row>
    <row r="2129" spans="1:16" x14ac:dyDescent="0.3">
      <c r="A2129" t="s">
        <v>2161</v>
      </c>
      <c r="B2129" s="6">
        <v>45030</v>
      </c>
      <c r="C2129" t="s">
        <v>2259</v>
      </c>
      <c r="D2129" t="s">
        <v>2267</v>
      </c>
      <c r="E2129" t="s">
        <v>14</v>
      </c>
      <c r="F2129" t="s">
        <v>51</v>
      </c>
      <c r="G2129">
        <v>35226</v>
      </c>
      <c r="H2129">
        <v>7426.35</v>
      </c>
      <c r="I2129">
        <v>3</v>
      </c>
      <c r="J2129" t="s">
        <v>35</v>
      </c>
      <c r="K2129" s="8" t="s">
        <v>17</v>
      </c>
      <c r="L2129" s="11">
        <f t="shared" si="167"/>
        <v>0.21082013285641288</v>
      </c>
      <c r="M2129" s="16">
        <f t="shared" si="168"/>
        <v>35226</v>
      </c>
      <c r="N2129" s="16">
        <f t="shared" si="169"/>
        <v>0</v>
      </c>
      <c r="O2129" s="7" t="str">
        <f t="shared" si="165"/>
        <v>Apr</v>
      </c>
      <c r="P2129" t="str">
        <f t="shared" si="166"/>
        <v>2023</v>
      </c>
    </row>
    <row r="2130" spans="1:16" x14ac:dyDescent="0.3">
      <c r="A2130" t="s">
        <v>2162</v>
      </c>
      <c r="B2130" s="6">
        <v>45390</v>
      </c>
      <c r="C2130" t="s">
        <v>2256</v>
      </c>
      <c r="D2130" t="s">
        <v>2269</v>
      </c>
      <c r="E2130" t="s">
        <v>19</v>
      </c>
      <c r="F2130" t="s">
        <v>20</v>
      </c>
      <c r="G2130">
        <v>3812</v>
      </c>
      <c r="H2130">
        <v>891.16</v>
      </c>
      <c r="I2130">
        <v>9</v>
      </c>
      <c r="J2130" t="s">
        <v>35</v>
      </c>
      <c r="K2130" s="8" t="s">
        <v>11</v>
      </c>
      <c r="L2130" s="11">
        <f t="shared" si="167"/>
        <v>0.23377754459601258</v>
      </c>
      <c r="M2130" s="16">
        <f t="shared" si="168"/>
        <v>0</v>
      </c>
      <c r="N2130" s="16">
        <f t="shared" si="169"/>
        <v>0</v>
      </c>
      <c r="O2130" s="7" t="str">
        <f t="shared" si="165"/>
        <v>Apr</v>
      </c>
      <c r="P2130" t="str">
        <f t="shared" si="166"/>
        <v>2024</v>
      </c>
    </row>
    <row r="2131" spans="1:16" x14ac:dyDescent="0.3">
      <c r="A2131" t="s">
        <v>2163</v>
      </c>
      <c r="B2131" s="6">
        <v>45358</v>
      </c>
      <c r="C2131" t="s">
        <v>2257</v>
      </c>
      <c r="D2131" t="s">
        <v>2264</v>
      </c>
      <c r="E2131" t="s">
        <v>19</v>
      </c>
      <c r="F2131" t="s">
        <v>20</v>
      </c>
      <c r="G2131">
        <v>34203</v>
      </c>
      <c r="H2131">
        <v>9132.93</v>
      </c>
      <c r="I2131">
        <v>5</v>
      </c>
      <c r="J2131" t="s">
        <v>35</v>
      </c>
      <c r="K2131" s="8" t="s">
        <v>11</v>
      </c>
      <c r="L2131" s="11">
        <f t="shared" si="167"/>
        <v>0.26702131391983158</v>
      </c>
      <c r="M2131" s="16">
        <f t="shared" si="168"/>
        <v>0</v>
      </c>
      <c r="N2131" s="16">
        <f t="shared" si="169"/>
        <v>0</v>
      </c>
      <c r="O2131" s="7" t="str">
        <f t="shared" si="165"/>
        <v>Mar</v>
      </c>
      <c r="P2131" t="str">
        <f t="shared" si="166"/>
        <v>2024</v>
      </c>
    </row>
    <row r="2132" spans="1:16" x14ac:dyDescent="0.3">
      <c r="A2132" t="s">
        <v>2164</v>
      </c>
      <c r="B2132" s="6">
        <v>45198</v>
      </c>
      <c r="C2132" t="s">
        <v>2256</v>
      </c>
      <c r="D2132" t="s">
        <v>2269</v>
      </c>
      <c r="E2132" t="s">
        <v>14</v>
      </c>
      <c r="F2132" t="s">
        <v>15</v>
      </c>
      <c r="G2132">
        <v>16644</v>
      </c>
      <c r="H2132">
        <v>-534.62</v>
      </c>
      <c r="I2132">
        <v>8</v>
      </c>
      <c r="J2132" t="s">
        <v>35</v>
      </c>
      <c r="K2132" s="8" t="s">
        <v>11</v>
      </c>
      <c r="L2132" s="11">
        <f t="shared" si="167"/>
        <v>-3.2120884402787792E-2</v>
      </c>
      <c r="M2132" s="16">
        <f t="shared" si="168"/>
        <v>16644</v>
      </c>
      <c r="N2132" s="16">
        <f t="shared" si="169"/>
        <v>1</v>
      </c>
      <c r="O2132" s="7" t="str">
        <f t="shared" si="165"/>
        <v>Sep</v>
      </c>
      <c r="P2132" t="str">
        <f t="shared" si="166"/>
        <v>2023</v>
      </c>
    </row>
    <row r="2133" spans="1:16" x14ac:dyDescent="0.3">
      <c r="A2133" t="s">
        <v>2165</v>
      </c>
      <c r="B2133" s="6">
        <v>45173</v>
      </c>
      <c r="C2133" t="s">
        <v>2259</v>
      </c>
      <c r="D2133" t="s">
        <v>2267</v>
      </c>
      <c r="E2133" t="s">
        <v>8</v>
      </c>
      <c r="F2133" t="s">
        <v>29</v>
      </c>
      <c r="G2133">
        <v>12484</v>
      </c>
      <c r="H2133">
        <v>4152.41</v>
      </c>
      <c r="I2133">
        <v>9</v>
      </c>
      <c r="J2133" t="s">
        <v>10</v>
      </c>
      <c r="K2133" s="8" t="s">
        <v>36</v>
      </c>
      <c r="L2133" s="11">
        <f t="shared" si="167"/>
        <v>0.33261855174623517</v>
      </c>
      <c r="M2133" s="16">
        <f t="shared" si="168"/>
        <v>0</v>
      </c>
      <c r="N2133" s="16">
        <f t="shared" si="169"/>
        <v>0</v>
      </c>
      <c r="O2133" s="7" t="str">
        <f t="shared" si="165"/>
        <v>Sep</v>
      </c>
      <c r="P2133" t="str">
        <f t="shared" si="166"/>
        <v>2023</v>
      </c>
    </row>
    <row r="2134" spans="1:16" x14ac:dyDescent="0.3">
      <c r="A2134" t="s">
        <v>2166</v>
      </c>
      <c r="B2134" s="6">
        <v>45480</v>
      </c>
      <c r="C2134" t="s">
        <v>2258</v>
      </c>
      <c r="D2134" t="s">
        <v>2271</v>
      </c>
      <c r="E2134" t="s">
        <v>14</v>
      </c>
      <c r="F2134" t="s">
        <v>38</v>
      </c>
      <c r="G2134">
        <v>34997</v>
      </c>
      <c r="H2134">
        <v>7013.04</v>
      </c>
      <c r="I2134">
        <v>7</v>
      </c>
      <c r="J2134" t="s">
        <v>16</v>
      </c>
      <c r="K2134" s="8" t="s">
        <v>11</v>
      </c>
      <c r="L2134" s="11">
        <f t="shared" si="167"/>
        <v>0.20038974769265938</v>
      </c>
      <c r="M2134" s="16">
        <f t="shared" si="168"/>
        <v>34997</v>
      </c>
      <c r="N2134" s="16">
        <f t="shared" si="169"/>
        <v>0</v>
      </c>
      <c r="O2134" s="7" t="str">
        <f t="shared" si="165"/>
        <v>Jul</v>
      </c>
      <c r="P2134" t="str">
        <f t="shared" si="166"/>
        <v>2024</v>
      </c>
    </row>
    <row r="2135" spans="1:16" x14ac:dyDescent="0.3">
      <c r="A2135" t="s">
        <v>2167</v>
      </c>
      <c r="B2135" s="6">
        <v>45281</v>
      </c>
      <c r="C2135" t="s">
        <v>2258</v>
      </c>
      <c r="D2135" t="s">
        <v>2271</v>
      </c>
      <c r="E2135" t="s">
        <v>14</v>
      </c>
      <c r="F2135" t="s">
        <v>15</v>
      </c>
      <c r="G2135">
        <v>39647</v>
      </c>
      <c r="H2135">
        <v>-3520.66</v>
      </c>
      <c r="I2135">
        <v>3</v>
      </c>
      <c r="J2135" t="s">
        <v>35</v>
      </c>
      <c r="K2135" s="8" t="s">
        <v>11</v>
      </c>
      <c r="L2135" s="11">
        <f t="shared" si="167"/>
        <v>-8.8800161424571838E-2</v>
      </c>
      <c r="M2135" s="16">
        <f t="shared" si="168"/>
        <v>39647</v>
      </c>
      <c r="N2135" s="16">
        <f t="shared" si="169"/>
        <v>1</v>
      </c>
      <c r="O2135" s="7" t="str">
        <f t="shared" si="165"/>
        <v>Dec</v>
      </c>
      <c r="P2135" t="str">
        <f t="shared" si="166"/>
        <v>2023</v>
      </c>
    </row>
    <row r="2136" spans="1:16" x14ac:dyDescent="0.3">
      <c r="A2136" t="s">
        <v>2168</v>
      </c>
      <c r="B2136" s="6">
        <v>44952</v>
      </c>
      <c r="C2136" t="s">
        <v>2258</v>
      </c>
      <c r="D2136" t="s">
        <v>2270</v>
      </c>
      <c r="E2136" t="s">
        <v>19</v>
      </c>
      <c r="F2136" t="s">
        <v>34</v>
      </c>
      <c r="G2136">
        <v>16600</v>
      </c>
      <c r="H2136">
        <v>885.53</v>
      </c>
      <c r="I2136">
        <v>7</v>
      </c>
      <c r="J2136" t="s">
        <v>35</v>
      </c>
      <c r="K2136" s="8" t="s">
        <v>27</v>
      </c>
      <c r="L2136" s="11">
        <f t="shared" si="167"/>
        <v>5.3345180722891565E-2</v>
      </c>
      <c r="M2136" s="16">
        <f t="shared" si="168"/>
        <v>0</v>
      </c>
      <c r="N2136" s="16">
        <f t="shared" si="169"/>
        <v>0</v>
      </c>
      <c r="O2136" s="7" t="str">
        <f t="shared" si="165"/>
        <v>Jan</v>
      </c>
      <c r="P2136" t="str">
        <f t="shared" si="166"/>
        <v>2023</v>
      </c>
    </row>
    <row r="2137" spans="1:16" x14ac:dyDescent="0.3">
      <c r="A2137" t="s">
        <v>2169</v>
      </c>
      <c r="B2137" s="6">
        <v>45603</v>
      </c>
      <c r="C2137" t="s">
        <v>2258</v>
      </c>
      <c r="D2137" t="s">
        <v>2271</v>
      </c>
      <c r="E2137" t="s">
        <v>14</v>
      </c>
      <c r="F2137" t="s">
        <v>15</v>
      </c>
      <c r="G2137">
        <v>8058</v>
      </c>
      <c r="H2137">
        <v>2705.15</v>
      </c>
      <c r="I2137">
        <v>4</v>
      </c>
      <c r="J2137" t="s">
        <v>16</v>
      </c>
      <c r="K2137" s="8" t="s">
        <v>17</v>
      </c>
      <c r="L2137" s="11">
        <f t="shared" si="167"/>
        <v>0.33570985356167787</v>
      </c>
      <c r="M2137" s="16">
        <f t="shared" si="168"/>
        <v>8058</v>
      </c>
      <c r="N2137" s="16">
        <f t="shared" si="169"/>
        <v>0</v>
      </c>
      <c r="O2137" s="7" t="str">
        <f t="shared" si="165"/>
        <v>Nov</v>
      </c>
      <c r="P2137" t="str">
        <f t="shared" si="166"/>
        <v>2024</v>
      </c>
    </row>
    <row r="2138" spans="1:16" x14ac:dyDescent="0.3">
      <c r="A2138" t="s">
        <v>2170</v>
      </c>
      <c r="B2138" s="6">
        <v>45485</v>
      </c>
      <c r="C2138" t="s">
        <v>2256</v>
      </c>
      <c r="D2138" t="s">
        <v>2268</v>
      </c>
      <c r="E2138" t="s">
        <v>25</v>
      </c>
      <c r="F2138" t="s">
        <v>53</v>
      </c>
      <c r="G2138">
        <v>16540</v>
      </c>
      <c r="H2138">
        <v>4986.05</v>
      </c>
      <c r="I2138">
        <v>10</v>
      </c>
      <c r="J2138" t="s">
        <v>16</v>
      </c>
      <c r="K2138" s="8" t="s">
        <v>27</v>
      </c>
      <c r="L2138" s="11">
        <f t="shared" si="167"/>
        <v>0.30145405078597343</v>
      </c>
      <c r="M2138" s="16">
        <f t="shared" si="168"/>
        <v>0</v>
      </c>
      <c r="N2138" s="16">
        <f t="shared" si="169"/>
        <v>0</v>
      </c>
      <c r="O2138" s="7" t="str">
        <f t="shared" si="165"/>
        <v>Jul</v>
      </c>
      <c r="P2138" t="str">
        <f t="shared" si="166"/>
        <v>2024</v>
      </c>
    </row>
    <row r="2139" spans="1:16" x14ac:dyDescent="0.3">
      <c r="A2139" t="s">
        <v>2171</v>
      </c>
      <c r="B2139" s="6">
        <v>45303</v>
      </c>
      <c r="C2139" t="s">
        <v>2255</v>
      </c>
      <c r="D2139" t="s">
        <v>2262</v>
      </c>
      <c r="E2139" t="s">
        <v>19</v>
      </c>
      <c r="F2139" t="s">
        <v>34</v>
      </c>
      <c r="G2139">
        <v>8601</v>
      </c>
      <c r="H2139">
        <v>-737.68</v>
      </c>
      <c r="I2139">
        <v>2</v>
      </c>
      <c r="J2139" t="s">
        <v>10</v>
      </c>
      <c r="K2139" s="8" t="s">
        <v>27</v>
      </c>
      <c r="L2139" s="11">
        <f t="shared" si="167"/>
        <v>-8.5766771305662126E-2</v>
      </c>
      <c r="M2139" s="16">
        <f t="shared" si="168"/>
        <v>0</v>
      </c>
      <c r="N2139" s="16">
        <f t="shared" si="169"/>
        <v>1</v>
      </c>
      <c r="O2139" s="7" t="str">
        <f t="shared" si="165"/>
        <v>Jan</v>
      </c>
      <c r="P2139" t="str">
        <f t="shared" si="166"/>
        <v>2024</v>
      </c>
    </row>
    <row r="2140" spans="1:16" x14ac:dyDescent="0.3">
      <c r="A2140" t="s">
        <v>2172</v>
      </c>
      <c r="B2140" s="6">
        <v>45101</v>
      </c>
      <c r="C2140" t="s">
        <v>2255</v>
      </c>
      <c r="D2140" t="s">
        <v>2263</v>
      </c>
      <c r="E2140" t="s">
        <v>14</v>
      </c>
      <c r="F2140" t="s">
        <v>51</v>
      </c>
      <c r="G2140">
        <v>18692</v>
      </c>
      <c r="H2140">
        <v>4388.76</v>
      </c>
      <c r="I2140">
        <v>5</v>
      </c>
      <c r="J2140" t="s">
        <v>35</v>
      </c>
      <c r="K2140" s="8" t="s">
        <v>27</v>
      </c>
      <c r="L2140" s="11">
        <f t="shared" si="167"/>
        <v>0.23479349454312007</v>
      </c>
      <c r="M2140" s="16">
        <f t="shared" si="168"/>
        <v>18692</v>
      </c>
      <c r="N2140" s="16">
        <f t="shared" si="169"/>
        <v>0</v>
      </c>
      <c r="O2140" s="7" t="str">
        <f t="shared" si="165"/>
        <v>Jun</v>
      </c>
      <c r="P2140" t="str">
        <f t="shared" si="166"/>
        <v>2023</v>
      </c>
    </row>
    <row r="2141" spans="1:16" x14ac:dyDescent="0.3">
      <c r="A2141" t="s">
        <v>2173</v>
      </c>
      <c r="B2141" s="6">
        <v>44964</v>
      </c>
      <c r="C2141" t="s">
        <v>2258</v>
      </c>
      <c r="D2141" t="s">
        <v>2270</v>
      </c>
      <c r="E2141" t="s">
        <v>25</v>
      </c>
      <c r="F2141" t="s">
        <v>46</v>
      </c>
      <c r="G2141">
        <v>48033</v>
      </c>
      <c r="H2141">
        <v>1378.83</v>
      </c>
      <c r="I2141">
        <v>10</v>
      </c>
      <c r="J2141" t="s">
        <v>10</v>
      </c>
      <c r="K2141" s="8" t="s">
        <v>27</v>
      </c>
      <c r="L2141" s="11">
        <f t="shared" si="167"/>
        <v>2.8705889700830677E-2</v>
      </c>
      <c r="M2141" s="16">
        <f t="shared" si="168"/>
        <v>0</v>
      </c>
      <c r="N2141" s="16">
        <f t="shared" si="169"/>
        <v>0</v>
      </c>
      <c r="O2141" s="7" t="str">
        <f t="shared" si="165"/>
        <v>Feb</v>
      </c>
      <c r="P2141" t="str">
        <f t="shared" si="166"/>
        <v>2023</v>
      </c>
    </row>
    <row r="2142" spans="1:16" x14ac:dyDescent="0.3">
      <c r="A2142" t="s">
        <v>2174</v>
      </c>
      <c r="B2142" s="6">
        <v>45184</v>
      </c>
      <c r="C2142" t="s">
        <v>2258</v>
      </c>
      <c r="D2142" t="s">
        <v>2271</v>
      </c>
      <c r="E2142" t="s">
        <v>19</v>
      </c>
      <c r="F2142" t="s">
        <v>34</v>
      </c>
      <c r="G2142">
        <v>1203</v>
      </c>
      <c r="H2142">
        <v>315.39</v>
      </c>
      <c r="I2142">
        <v>6</v>
      </c>
      <c r="J2142" t="s">
        <v>10</v>
      </c>
      <c r="K2142" s="8" t="s">
        <v>36</v>
      </c>
      <c r="L2142" s="11">
        <f t="shared" si="167"/>
        <v>0.26216957605985036</v>
      </c>
      <c r="M2142" s="16">
        <f t="shared" si="168"/>
        <v>0</v>
      </c>
      <c r="N2142" s="16">
        <f t="shared" si="169"/>
        <v>0</v>
      </c>
      <c r="O2142" s="7" t="str">
        <f t="shared" si="165"/>
        <v>Sep</v>
      </c>
      <c r="P2142" t="str">
        <f t="shared" si="166"/>
        <v>2023</v>
      </c>
    </row>
    <row r="2143" spans="1:16" x14ac:dyDescent="0.3">
      <c r="A2143" t="s">
        <v>2175</v>
      </c>
      <c r="B2143" s="6">
        <v>45343</v>
      </c>
      <c r="C2143" t="s">
        <v>2257</v>
      </c>
      <c r="D2143" t="s">
        <v>2264</v>
      </c>
      <c r="E2143" t="s">
        <v>25</v>
      </c>
      <c r="F2143" t="s">
        <v>46</v>
      </c>
      <c r="G2143">
        <v>21321</v>
      </c>
      <c r="H2143">
        <v>1804.72</v>
      </c>
      <c r="I2143">
        <v>2</v>
      </c>
      <c r="J2143" t="s">
        <v>10</v>
      </c>
      <c r="K2143" s="8" t="s">
        <v>27</v>
      </c>
      <c r="L2143" s="11">
        <f t="shared" si="167"/>
        <v>8.4645185497865955E-2</v>
      </c>
      <c r="M2143" s="16">
        <f t="shared" si="168"/>
        <v>0</v>
      </c>
      <c r="N2143" s="16">
        <f t="shared" si="169"/>
        <v>0</v>
      </c>
      <c r="O2143" s="7" t="str">
        <f t="shared" si="165"/>
        <v>Feb</v>
      </c>
      <c r="P2143" t="str">
        <f t="shared" si="166"/>
        <v>2024</v>
      </c>
    </row>
    <row r="2144" spans="1:16" x14ac:dyDescent="0.3">
      <c r="A2144" t="s">
        <v>2176</v>
      </c>
      <c r="B2144" s="6">
        <v>45195</v>
      </c>
      <c r="C2144" t="s">
        <v>2255</v>
      </c>
      <c r="D2144" t="s">
        <v>2263</v>
      </c>
      <c r="E2144" t="s">
        <v>8</v>
      </c>
      <c r="F2144" t="s">
        <v>31</v>
      </c>
      <c r="G2144">
        <v>29788</v>
      </c>
      <c r="H2144">
        <v>2254.92</v>
      </c>
      <c r="I2144">
        <v>2</v>
      </c>
      <c r="J2144" t="s">
        <v>10</v>
      </c>
      <c r="K2144" s="8" t="s">
        <v>17</v>
      </c>
      <c r="L2144" s="11">
        <f t="shared" si="167"/>
        <v>7.5698939170135621E-2</v>
      </c>
      <c r="M2144" s="16">
        <f t="shared" si="168"/>
        <v>0</v>
      </c>
      <c r="N2144" s="16">
        <f t="shared" si="169"/>
        <v>0</v>
      </c>
      <c r="O2144" s="7" t="str">
        <f t="shared" si="165"/>
        <v>Sep</v>
      </c>
      <c r="P2144" t="str">
        <f t="shared" si="166"/>
        <v>2023</v>
      </c>
    </row>
    <row r="2145" spans="1:16" x14ac:dyDescent="0.3">
      <c r="A2145" t="s">
        <v>2177</v>
      </c>
      <c r="B2145" s="6">
        <v>45053</v>
      </c>
      <c r="C2145" t="s">
        <v>2258</v>
      </c>
      <c r="D2145" t="s">
        <v>2270</v>
      </c>
      <c r="E2145" t="s">
        <v>8</v>
      </c>
      <c r="F2145" t="s">
        <v>29</v>
      </c>
      <c r="G2145">
        <v>37089</v>
      </c>
      <c r="H2145">
        <v>-6477.33</v>
      </c>
      <c r="I2145">
        <v>10</v>
      </c>
      <c r="J2145" t="s">
        <v>16</v>
      </c>
      <c r="K2145" s="8" t="s">
        <v>27</v>
      </c>
      <c r="L2145" s="11">
        <f t="shared" si="167"/>
        <v>-0.17464288603089864</v>
      </c>
      <c r="M2145" s="16">
        <f t="shared" si="168"/>
        <v>0</v>
      </c>
      <c r="N2145" s="16">
        <f t="shared" si="169"/>
        <v>1</v>
      </c>
      <c r="O2145" s="7" t="str">
        <f t="shared" si="165"/>
        <v>May</v>
      </c>
      <c r="P2145" t="str">
        <f t="shared" si="166"/>
        <v>2023</v>
      </c>
    </row>
    <row r="2146" spans="1:16" x14ac:dyDescent="0.3">
      <c r="A2146" t="s">
        <v>2178</v>
      </c>
      <c r="B2146" s="6">
        <v>45312</v>
      </c>
      <c r="C2146" t="s">
        <v>2259</v>
      </c>
      <c r="D2146" t="s">
        <v>2266</v>
      </c>
      <c r="E2146" t="s">
        <v>8</v>
      </c>
      <c r="F2146" t="s">
        <v>9</v>
      </c>
      <c r="G2146">
        <v>1135</v>
      </c>
      <c r="H2146">
        <v>-111.64</v>
      </c>
      <c r="I2146">
        <v>1</v>
      </c>
      <c r="J2146" t="s">
        <v>16</v>
      </c>
      <c r="K2146" s="8" t="s">
        <v>27</v>
      </c>
      <c r="L2146" s="11">
        <f t="shared" si="167"/>
        <v>-9.8361233480176211E-2</v>
      </c>
      <c r="M2146" s="16">
        <f t="shared" si="168"/>
        <v>0</v>
      </c>
      <c r="N2146" s="16">
        <f t="shared" si="169"/>
        <v>1</v>
      </c>
      <c r="O2146" s="7" t="str">
        <f t="shared" si="165"/>
        <v>Jan</v>
      </c>
      <c r="P2146" t="str">
        <f t="shared" si="166"/>
        <v>2024</v>
      </c>
    </row>
    <row r="2147" spans="1:16" x14ac:dyDescent="0.3">
      <c r="A2147" t="s">
        <v>2179</v>
      </c>
      <c r="B2147" s="6">
        <v>45210</v>
      </c>
      <c r="C2147" t="s">
        <v>2255</v>
      </c>
      <c r="D2147" t="s">
        <v>2263</v>
      </c>
      <c r="E2147" t="s">
        <v>8</v>
      </c>
      <c r="F2147" t="s">
        <v>31</v>
      </c>
      <c r="G2147">
        <v>21244</v>
      </c>
      <c r="H2147">
        <v>-289.66000000000003</v>
      </c>
      <c r="I2147">
        <v>3</v>
      </c>
      <c r="J2147" t="s">
        <v>16</v>
      </c>
      <c r="K2147" s="8" t="s">
        <v>11</v>
      </c>
      <c r="L2147" s="11">
        <f t="shared" si="167"/>
        <v>-1.3634908680097911E-2</v>
      </c>
      <c r="M2147" s="16">
        <f t="shared" si="168"/>
        <v>0</v>
      </c>
      <c r="N2147" s="16">
        <f t="shared" si="169"/>
        <v>1</v>
      </c>
      <c r="O2147" s="7" t="str">
        <f t="shared" si="165"/>
        <v>Oct</v>
      </c>
      <c r="P2147" t="str">
        <f t="shared" si="166"/>
        <v>2023</v>
      </c>
    </row>
    <row r="2148" spans="1:16" x14ac:dyDescent="0.3">
      <c r="A2148" t="s">
        <v>2180</v>
      </c>
      <c r="B2148" s="6">
        <v>44965</v>
      </c>
      <c r="C2148" t="s">
        <v>2256</v>
      </c>
      <c r="D2148" t="s">
        <v>2268</v>
      </c>
      <c r="E2148" t="s">
        <v>19</v>
      </c>
      <c r="F2148" t="s">
        <v>22</v>
      </c>
      <c r="G2148">
        <v>38537</v>
      </c>
      <c r="H2148">
        <v>846.81</v>
      </c>
      <c r="I2148">
        <v>2</v>
      </c>
      <c r="J2148" t="s">
        <v>10</v>
      </c>
      <c r="K2148" s="8" t="s">
        <v>17</v>
      </c>
      <c r="L2148" s="11">
        <f t="shared" si="167"/>
        <v>2.1973947115758879E-2</v>
      </c>
      <c r="M2148" s="16">
        <f t="shared" si="168"/>
        <v>0</v>
      </c>
      <c r="N2148" s="16">
        <f t="shared" si="169"/>
        <v>0</v>
      </c>
      <c r="O2148" s="7" t="str">
        <f t="shared" si="165"/>
        <v>Feb</v>
      </c>
      <c r="P2148" t="str">
        <f t="shared" si="166"/>
        <v>2023</v>
      </c>
    </row>
    <row r="2149" spans="1:16" x14ac:dyDescent="0.3">
      <c r="A2149" t="s">
        <v>2181</v>
      </c>
      <c r="B2149" s="6">
        <v>45264</v>
      </c>
      <c r="C2149" t="s">
        <v>2258</v>
      </c>
      <c r="D2149" t="s">
        <v>2271</v>
      </c>
      <c r="E2149" t="s">
        <v>14</v>
      </c>
      <c r="F2149" t="s">
        <v>38</v>
      </c>
      <c r="G2149">
        <v>30148</v>
      </c>
      <c r="H2149">
        <v>-2524.14</v>
      </c>
      <c r="I2149">
        <v>8</v>
      </c>
      <c r="J2149" t="s">
        <v>35</v>
      </c>
      <c r="K2149" s="8" t="s">
        <v>17</v>
      </c>
      <c r="L2149" s="11">
        <f t="shared" si="167"/>
        <v>-8.3724956879394977E-2</v>
      </c>
      <c r="M2149" s="16">
        <f t="shared" si="168"/>
        <v>30148</v>
      </c>
      <c r="N2149" s="16">
        <f t="shared" si="169"/>
        <v>1</v>
      </c>
      <c r="O2149" s="7" t="str">
        <f t="shared" si="165"/>
        <v>Dec</v>
      </c>
      <c r="P2149" t="str">
        <f t="shared" si="166"/>
        <v>2023</v>
      </c>
    </row>
    <row r="2150" spans="1:16" x14ac:dyDescent="0.3">
      <c r="A2150" t="s">
        <v>2182</v>
      </c>
      <c r="B2150" s="6">
        <v>44981</v>
      </c>
      <c r="C2150" t="s">
        <v>2259</v>
      </c>
      <c r="D2150" t="s">
        <v>2267</v>
      </c>
      <c r="E2150" t="s">
        <v>14</v>
      </c>
      <c r="F2150" t="s">
        <v>15</v>
      </c>
      <c r="G2150">
        <v>14045</v>
      </c>
      <c r="H2150">
        <v>2475.34</v>
      </c>
      <c r="I2150">
        <v>6</v>
      </c>
      <c r="J2150" t="s">
        <v>10</v>
      </c>
      <c r="K2150" s="8" t="s">
        <v>27</v>
      </c>
      <c r="L2150" s="11">
        <f t="shared" si="167"/>
        <v>0.1762435030259879</v>
      </c>
      <c r="M2150" s="16">
        <f t="shared" si="168"/>
        <v>14045</v>
      </c>
      <c r="N2150" s="16">
        <f t="shared" si="169"/>
        <v>0</v>
      </c>
      <c r="O2150" s="7" t="str">
        <f t="shared" si="165"/>
        <v>Feb</v>
      </c>
      <c r="P2150" t="str">
        <f t="shared" si="166"/>
        <v>2023</v>
      </c>
    </row>
    <row r="2151" spans="1:16" x14ac:dyDescent="0.3">
      <c r="A2151" t="s">
        <v>2183</v>
      </c>
      <c r="B2151" s="6">
        <v>45194</v>
      </c>
      <c r="C2151" t="s">
        <v>2255</v>
      </c>
      <c r="D2151" t="s">
        <v>2262</v>
      </c>
      <c r="E2151" t="s">
        <v>8</v>
      </c>
      <c r="F2151" t="s">
        <v>29</v>
      </c>
      <c r="G2151">
        <v>24712</v>
      </c>
      <c r="H2151">
        <v>4111.8599999999997</v>
      </c>
      <c r="I2151">
        <v>10</v>
      </c>
      <c r="J2151" t="s">
        <v>10</v>
      </c>
      <c r="K2151" s="8" t="s">
        <v>11</v>
      </c>
      <c r="L2151" s="11">
        <f t="shared" si="167"/>
        <v>0.16639122693428293</v>
      </c>
      <c r="M2151" s="16">
        <f t="shared" si="168"/>
        <v>0</v>
      </c>
      <c r="N2151" s="16">
        <f t="shared" si="169"/>
        <v>0</v>
      </c>
      <c r="O2151" s="7" t="str">
        <f t="shared" si="165"/>
        <v>Sep</v>
      </c>
      <c r="P2151" t="str">
        <f t="shared" si="166"/>
        <v>2023</v>
      </c>
    </row>
    <row r="2152" spans="1:16" x14ac:dyDescent="0.3">
      <c r="A2152" t="s">
        <v>2184</v>
      </c>
      <c r="B2152" s="6">
        <v>45481</v>
      </c>
      <c r="C2152" t="s">
        <v>2259</v>
      </c>
      <c r="D2152" t="s">
        <v>2266</v>
      </c>
      <c r="E2152" t="s">
        <v>19</v>
      </c>
      <c r="F2152" t="s">
        <v>20</v>
      </c>
      <c r="G2152">
        <v>8219</v>
      </c>
      <c r="H2152">
        <v>814.87</v>
      </c>
      <c r="I2152">
        <v>5</v>
      </c>
      <c r="J2152" t="s">
        <v>10</v>
      </c>
      <c r="K2152" s="8" t="s">
        <v>17</v>
      </c>
      <c r="L2152" s="11">
        <f t="shared" si="167"/>
        <v>9.9144664801070689E-2</v>
      </c>
      <c r="M2152" s="16">
        <f t="shared" si="168"/>
        <v>0</v>
      </c>
      <c r="N2152" s="16">
        <f t="shared" si="169"/>
        <v>0</v>
      </c>
      <c r="O2152" s="7" t="str">
        <f t="shared" si="165"/>
        <v>Jul</v>
      </c>
      <c r="P2152" t="str">
        <f t="shared" si="166"/>
        <v>2024</v>
      </c>
    </row>
    <row r="2153" spans="1:16" x14ac:dyDescent="0.3">
      <c r="A2153" t="s">
        <v>2185</v>
      </c>
      <c r="B2153" s="6">
        <v>45411</v>
      </c>
      <c r="C2153" t="s">
        <v>2258</v>
      </c>
      <c r="D2153" t="s">
        <v>2271</v>
      </c>
      <c r="E2153" t="s">
        <v>19</v>
      </c>
      <c r="F2153" t="s">
        <v>22</v>
      </c>
      <c r="G2153">
        <v>835</v>
      </c>
      <c r="H2153">
        <v>25.05</v>
      </c>
      <c r="I2153">
        <v>7</v>
      </c>
      <c r="J2153" t="s">
        <v>16</v>
      </c>
      <c r="K2153" s="8" t="s">
        <v>17</v>
      </c>
      <c r="L2153" s="11">
        <f t="shared" si="167"/>
        <v>3.0000000000000002E-2</v>
      </c>
      <c r="M2153" s="16">
        <f t="shared" si="168"/>
        <v>0</v>
      </c>
      <c r="N2153" s="16">
        <f t="shared" si="169"/>
        <v>0</v>
      </c>
      <c r="O2153" s="7" t="str">
        <f t="shared" si="165"/>
        <v>Apr</v>
      </c>
      <c r="P2153" t="str">
        <f t="shared" si="166"/>
        <v>2024</v>
      </c>
    </row>
    <row r="2154" spans="1:16" x14ac:dyDescent="0.3">
      <c r="A2154" t="s">
        <v>2186</v>
      </c>
      <c r="B2154" s="6">
        <v>45035</v>
      </c>
      <c r="C2154" t="s">
        <v>2257</v>
      </c>
      <c r="D2154" t="s">
        <v>2264</v>
      </c>
      <c r="E2154" t="s">
        <v>8</v>
      </c>
      <c r="F2154" t="s">
        <v>9</v>
      </c>
      <c r="G2154">
        <v>15951</v>
      </c>
      <c r="H2154">
        <v>4313.34</v>
      </c>
      <c r="I2154">
        <v>6</v>
      </c>
      <c r="J2154" t="s">
        <v>35</v>
      </c>
      <c r="K2154" s="8" t="s">
        <v>36</v>
      </c>
      <c r="L2154" s="11">
        <f t="shared" si="167"/>
        <v>0.27041188640210645</v>
      </c>
      <c r="M2154" s="16">
        <f t="shared" si="168"/>
        <v>0</v>
      </c>
      <c r="N2154" s="16">
        <f t="shared" si="169"/>
        <v>0</v>
      </c>
      <c r="O2154" s="7" t="str">
        <f t="shared" si="165"/>
        <v>Apr</v>
      </c>
      <c r="P2154" t="str">
        <f t="shared" si="166"/>
        <v>2023</v>
      </c>
    </row>
    <row r="2155" spans="1:16" x14ac:dyDescent="0.3">
      <c r="A2155" t="s">
        <v>2187</v>
      </c>
      <c r="B2155" s="6">
        <v>45094</v>
      </c>
      <c r="C2155" t="s">
        <v>2256</v>
      </c>
      <c r="D2155" t="s">
        <v>2269</v>
      </c>
      <c r="E2155" t="s">
        <v>8</v>
      </c>
      <c r="F2155" t="s">
        <v>9</v>
      </c>
      <c r="G2155">
        <v>16630</v>
      </c>
      <c r="H2155">
        <v>2539.9699999999998</v>
      </c>
      <c r="I2155">
        <v>2</v>
      </c>
      <c r="J2155" t="s">
        <v>35</v>
      </c>
      <c r="K2155" s="8" t="s">
        <v>17</v>
      </c>
      <c r="L2155" s="11">
        <f t="shared" si="167"/>
        <v>0.15273421527360193</v>
      </c>
      <c r="M2155" s="16">
        <f t="shared" si="168"/>
        <v>0</v>
      </c>
      <c r="N2155" s="16">
        <f t="shared" si="169"/>
        <v>0</v>
      </c>
      <c r="O2155" s="7" t="str">
        <f t="shared" si="165"/>
        <v>Jun</v>
      </c>
      <c r="P2155" t="str">
        <f t="shared" si="166"/>
        <v>2023</v>
      </c>
    </row>
    <row r="2156" spans="1:16" x14ac:dyDescent="0.3">
      <c r="A2156" t="s">
        <v>2188</v>
      </c>
      <c r="B2156" s="6">
        <v>45294</v>
      </c>
      <c r="C2156" t="s">
        <v>2256</v>
      </c>
      <c r="D2156" t="s">
        <v>2268</v>
      </c>
      <c r="E2156" t="s">
        <v>19</v>
      </c>
      <c r="F2156" t="s">
        <v>34</v>
      </c>
      <c r="G2156">
        <v>15922</v>
      </c>
      <c r="H2156">
        <v>1271.4000000000001</v>
      </c>
      <c r="I2156">
        <v>8</v>
      </c>
      <c r="J2156" t="s">
        <v>10</v>
      </c>
      <c r="K2156" s="8" t="s">
        <v>27</v>
      </c>
      <c r="L2156" s="11">
        <f t="shared" si="167"/>
        <v>7.9851777414897629E-2</v>
      </c>
      <c r="M2156" s="16">
        <f t="shared" si="168"/>
        <v>0</v>
      </c>
      <c r="N2156" s="16">
        <f t="shared" si="169"/>
        <v>0</v>
      </c>
      <c r="O2156" s="7" t="str">
        <f t="shared" si="165"/>
        <v>Jan</v>
      </c>
      <c r="P2156" t="str">
        <f t="shared" si="166"/>
        <v>2024</v>
      </c>
    </row>
    <row r="2157" spans="1:16" x14ac:dyDescent="0.3">
      <c r="A2157" t="s">
        <v>2189</v>
      </c>
      <c r="B2157" s="6">
        <v>45200</v>
      </c>
      <c r="C2157" t="s">
        <v>2256</v>
      </c>
      <c r="D2157" t="s">
        <v>2268</v>
      </c>
      <c r="E2157" t="s">
        <v>19</v>
      </c>
      <c r="F2157" t="s">
        <v>34</v>
      </c>
      <c r="G2157">
        <v>18963</v>
      </c>
      <c r="H2157">
        <v>1961.11</v>
      </c>
      <c r="I2157">
        <v>5</v>
      </c>
      <c r="J2157" t="s">
        <v>35</v>
      </c>
      <c r="K2157" s="8" t="s">
        <v>17</v>
      </c>
      <c r="L2157" s="11">
        <f t="shared" si="167"/>
        <v>0.10341770816853872</v>
      </c>
      <c r="M2157" s="16">
        <f t="shared" si="168"/>
        <v>0</v>
      </c>
      <c r="N2157" s="16">
        <f t="shared" si="169"/>
        <v>0</v>
      </c>
      <c r="O2157" s="7" t="str">
        <f t="shared" si="165"/>
        <v>Oct</v>
      </c>
      <c r="P2157" t="str">
        <f t="shared" si="166"/>
        <v>2023</v>
      </c>
    </row>
    <row r="2158" spans="1:16" x14ac:dyDescent="0.3">
      <c r="A2158" t="s">
        <v>2190</v>
      </c>
      <c r="B2158" s="6">
        <v>44944</v>
      </c>
      <c r="C2158" t="s">
        <v>2255</v>
      </c>
      <c r="D2158" t="s">
        <v>2262</v>
      </c>
      <c r="E2158" t="s">
        <v>14</v>
      </c>
      <c r="F2158" t="s">
        <v>51</v>
      </c>
      <c r="G2158">
        <v>11114</v>
      </c>
      <c r="H2158">
        <v>-319.51</v>
      </c>
      <c r="I2158">
        <v>10</v>
      </c>
      <c r="J2158" t="s">
        <v>16</v>
      </c>
      <c r="K2158" s="8" t="s">
        <v>11</v>
      </c>
      <c r="L2158" s="11">
        <f t="shared" si="167"/>
        <v>-2.8748425409393558E-2</v>
      </c>
      <c r="M2158" s="16">
        <f t="shared" si="168"/>
        <v>11114</v>
      </c>
      <c r="N2158" s="16">
        <f t="shared" si="169"/>
        <v>1</v>
      </c>
      <c r="O2158" s="7" t="str">
        <f t="shared" si="165"/>
        <v>Jan</v>
      </c>
      <c r="P2158" t="str">
        <f t="shared" si="166"/>
        <v>2023</v>
      </c>
    </row>
    <row r="2159" spans="1:16" x14ac:dyDescent="0.3">
      <c r="A2159" t="s">
        <v>2191</v>
      </c>
      <c r="B2159" s="6">
        <v>45636</v>
      </c>
      <c r="C2159" t="s">
        <v>2257</v>
      </c>
      <c r="D2159" t="s">
        <v>2264</v>
      </c>
      <c r="E2159" t="s">
        <v>8</v>
      </c>
      <c r="F2159" t="s">
        <v>31</v>
      </c>
      <c r="G2159">
        <v>29422</v>
      </c>
      <c r="H2159">
        <v>-531.9</v>
      </c>
      <c r="I2159">
        <v>6</v>
      </c>
      <c r="J2159" t="s">
        <v>10</v>
      </c>
      <c r="K2159" s="8" t="s">
        <v>36</v>
      </c>
      <c r="L2159" s="11">
        <f t="shared" si="167"/>
        <v>-1.8078308748555504E-2</v>
      </c>
      <c r="M2159" s="16">
        <f t="shared" si="168"/>
        <v>0</v>
      </c>
      <c r="N2159" s="16">
        <f t="shared" si="169"/>
        <v>1</v>
      </c>
      <c r="O2159" s="7" t="str">
        <f t="shared" si="165"/>
        <v>Dec</v>
      </c>
      <c r="P2159" t="str">
        <f t="shared" si="166"/>
        <v>2024</v>
      </c>
    </row>
    <row r="2160" spans="1:16" x14ac:dyDescent="0.3">
      <c r="A2160" t="s">
        <v>2192</v>
      </c>
      <c r="B2160" s="6">
        <v>45294</v>
      </c>
      <c r="C2160" t="s">
        <v>2255</v>
      </c>
      <c r="D2160" t="s">
        <v>2262</v>
      </c>
      <c r="E2160" t="s">
        <v>14</v>
      </c>
      <c r="F2160" t="s">
        <v>38</v>
      </c>
      <c r="G2160">
        <v>18927</v>
      </c>
      <c r="H2160">
        <v>-2720.43</v>
      </c>
      <c r="I2160">
        <v>3</v>
      </c>
      <c r="J2160" t="s">
        <v>16</v>
      </c>
      <c r="K2160" s="8" t="s">
        <v>36</v>
      </c>
      <c r="L2160" s="11">
        <f t="shared" si="167"/>
        <v>-0.14373276271992391</v>
      </c>
      <c r="M2160" s="16">
        <f t="shared" si="168"/>
        <v>18927</v>
      </c>
      <c r="N2160" s="16">
        <f t="shared" si="169"/>
        <v>1</v>
      </c>
      <c r="O2160" s="7" t="str">
        <f t="shared" si="165"/>
        <v>Jan</v>
      </c>
      <c r="P2160" t="str">
        <f t="shared" si="166"/>
        <v>2024</v>
      </c>
    </row>
    <row r="2161" spans="1:16" x14ac:dyDescent="0.3">
      <c r="A2161" t="s">
        <v>2193</v>
      </c>
      <c r="B2161" s="6">
        <v>45639</v>
      </c>
      <c r="C2161" t="s">
        <v>2257</v>
      </c>
      <c r="D2161" t="s">
        <v>2264</v>
      </c>
      <c r="E2161" t="s">
        <v>14</v>
      </c>
      <c r="F2161" t="s">
        <v>15</v>
      </c>
      <c r="G2161">
        <v>45837</v>
      </c>
      <c r="H2161">
        <v>13887.52</v>
      </c>
      <c r="I2161">
        <v>2</v>
      </c>
      <c r="J2161" t="s">
        <v>35</v>
      </c>
      <c r="K2161" s="8" t="s">
        <v>17</v>
      </c>
      <c r="L2161" s="11">
        <f t="shared" si="167"/>
        <v>0.30297619826777494</v>
      </c>
      <c r="M2161" s="16">
        <f t="shared" si="168"/>
        <v>45837</v>
      </c>
      <c r="N2161" s="16">
        <f t="shared" si="169"/>
        <v>0</v>
      </c>
      <c r="O2161" s="7" t="str">
        <f t="shared" si="165"/>
        <v>Dec</v>
      </c>
      <c r="P2161" t="str">
        <f t="shared" si="166"/>
        <v>2024</v>
      </c>
    </row>
    <row r="2162" spans="1:16" x14ac:dyDescent="0.3">
      <c r="A2162" t="s">
        <v>2194</v>
      </c>
      <c r="B2162" s="6">
        <v>45501</v>
      </c>
      <c r="C2162" t="s">
        <v>2257</v>
      </c>
      <c r="D2162" t="s">
        <v>2264</v>
      </c>
      <c r="E2162" t="s">
        <v>25</v>
      </c>
      <c r="F2162" t="s">
        <v>46</v>
      </c>
      <c r="G2162">
        <v>16356</v>
      </c>
      <c r="H2162">
        <v>-2461.0500000000002</v>
      </c>
      <c r="I2162">
        <v>6</v>
      </c>
      <c r="J2162" t="s">
        <v>16</v>
      </c>
      <c r="K2162" s="8" t="s">
        <v>36</v>
      </c>
      <c r="L2162" s="11">
        <f t="shared" si="167"/>
        <v>-0.15046771826852531</v>
      </c>
      <c r="M2162" s="16">
        <f t="shared" si="168"/>
        <v>0</v>
      </c>
      <c r="N2162" s="16">
        <f t="shared" si="169"/>
        <v>1</v>
      </c>
      <c r="O2162" s="7" t="str">
        <f t="shared" si="165"/>
        <v>Jul</v>
      </c>
      <c r="P2162" t="str">
        <f t="shared" si="166"/>
        <v>2024</v>
      </c>
    </row>
    <row r="2163" spans="1:16" x14ac:dyDescent="0.3">
      <c r="A2163" t="s">
        <v>2195</v>
      </c>
      <c r="B2163" s="6">
        <v>44999</v>
      </c>
      <c r="C2163" t="s">
        <v>2257</v>
      </c>
      <c r="D2163" t="s">
        <v>2264</v>
      </c>
      <c r="E2163" t="s">
        <v>25</v>
      </c>
      <c r="F2163" t="s">
        <v>26</v>
      </c>
      <c r="G2163">
        <v>937</v>
      </c>
      <c r="H2163">
        <v>185.63</v>
      </c>
      <c r="I2163">
        <v>1</v>
      </c>
      <c r="J2163" t="s">
        <v>35</v>
      </c>
      <c r="K2163" s="8" t="s">
        <v>36</v>
      </c>
      <c r="L2163" s="11">
        <f t="shared" si="167"/>
        <v>0.19811099252934899</v>
      </c>
      <c r="M2163" s="16">
        <f t="shared" si="168"/>
        <v>0</v>
      </c>
      <c r="N2163" s="16">
        <f t="shared" si="169"/>
        <v>0</v>
      </c>
      <c r="O2163" s="7" t="str">
        <f t="shared" si="165"/>
        <v>Mar</v>
      </c>
      <c r="P2163" t="str">
        <f t="shared" si="166"/>
        <v>2023</v>
      </c>
    </row>
    <row r="2164" spans="1:16" x14ac:dyDescent="0.3">
      <c r="A2164" t="s">
        <v>2196</v>
      </c>
      <c r="B2164" s="6">
        <v>45008</v>
      </c>
      <c r="C2164" t="s">
        <v>2256</v>
      </c>
      <c r="D2164" t="s">
        <v>2269</v>
      </c>
      <c r="E2164" t="s">
        <v>14</v>
      </c>
      <c r="F2164" t="s">
        <v>15</v>
      </c>
      <c r="G2164">
        <v>43266</v>
      </c>
      <c r="H2164">
        <v>13209.35</v>
      </c>
      <c r="I2164">
        <v>7</v>
      </c>
      <c r="J2164" t="s">
        <v>16</v>
      </c>
      <c r="K2164" s="8" t="s">
        <v>27</v>
      </c>
      <c r="L2164" s="11">
        <f t="shared" si="167"/>
        <v>0.30530555170341611</v>
      </c>
      <c r="M2164" s="16">
        <f t="shared" si="168"/>
        <v>43266</v>
      </c>
      <c r="N2164" s="16">
        <f t="shared" si="169"/>
        <v>0</v>
      </c>
      <c r="O2164" s="7" t="str">
        <f t="shared" si="165"/>
        <v>Mar</v>
      </c>
      <c r="P2164" t="str">
        <f t="shared" si="166"/>
        <v>2023</v>
      </c>
    </row>
    <row r="2165" spans="1:16" x14ac:dyDescent="0.3">
      <c r="A2165" t="s">
        <v>2197</v>
      </c>
      <c r="B2165" s="6">
        <v>45494</v>
      </c>
      <c r="C2165" t="s">
        <v>2257</v>
      </c>
      <c r="D2165" t="s">
        <v>2265</v>
      </c>
      <c r="E2165" t="s">
        <v>25</v>
      </c>
      <c r="F2165" t="s">
        <v>46</v>
      </c>
      <c r="G2165">
        <v>20835</v>
      </c>
      <c r="H2165">
        <v>36.51</v>
      </c>
      <c r="I2165">
        <v>3</v>
      </c>
      <c r="J2165" t="s">
        <v>10</v>
      </c>
      <c r="K2165" s="8" t="s">
        <v>17</v>
      </c>
      <c r="L2165" s="11">
        <f t="shared" si="167"/>
        <v>1.7523398128149747E-3</v>
      </c>
      <c r="M2165" s="16">
        <f t="shared" si="168"/>
        <v>0</v>
      </c>
      <c r="N2165" s="16">
        <f t="shared" si="169"/>
        <v>0</v>
      </c>
      <c r="O2165" s="7" t="str">
        <f t="shared" si="165"/>
        <v>Jul</v>
      </c>
      <c r="P2165" t="str">
        <f t="shared" si="166"/>
        <v>2024</v>
      </c>
    </row>
    <row r="2166" spans="1:16" x14ac:dyDescent="0.3">
      <c r="A2166" t="s">
        <v>2198</v>
      </c>
      <c r="B2166" s="6">
        <v>45117</v>
      </c>
      <c r="C2166" t="s">
        <v>2256</v>
      </c>
      <c r="D2166" t="s">
        <v>2268</v>
      </c>
      <c r="E2166" t="s">
        <v>25</v>
      </c>
      <c r="F2166" t="s">
        <v>46</v>
      </c>
      <c r="G2166">
        <v>41073</v>
      </c>
      <c r="H2166">
        <v>-5440.21</v>
      </c>
      <c r="I2166">
        <v>9</v>
      </c>
      <c r="J2166" t="s">
        <v>16</v>
      </c>
      <c r="K2166" s="8" t="s">
        <v>11</v>
      </c>
      <c r="L2166" s="11">
        <f t="shared" si="167"/>
        <v>-0.13245221921943856</v>
      </c>
      <c r="M2166" s="16">
        <f t="shared" si="168"/>
        <v>0</v>
      </c>
      <c r="N2166" s="16">
        <f t="shared" si="169"/>
        <v>1</v>
      </c>
      <c r="O2166" s="7" t="str">
        <f t="shared" si="165"/>
        <v>Jul</v>
      </c>
      <c r="P2166" t="str">
        <f t="shared" si="166"/>
        <v>2023</v>
      </c>
    </row>
    <row r="2167" spans="1:16" x14ac:dyDescent="0.3">
      <c r="A2167" t="s">
        <v>2199</v>
      </c>
      <c r="B2167" s="6">
        <v>45455</v>
      </c>
      <c r="C2167" t="s">
        <v>2258</v>
      </c>
      <c r="D2167" t="s">
        <v>2271</v>
      </c>
      <c r="E2167" t="s">
        <v>8</v>
      </c>
      <c r="F2167" t="s">
        <v>9</v>
      </c>
      <c r="G2167">
        <v>48738</v>
      </c>
      <c r="H2167">
        <v>3927.88</v>
      </c>
      <c r="I2167">
        <v>5</v>
      </c>
      <c r="J2167" t="s">
        <v>16</v>
      </c>
      <c r="K2167" s="8" t="s">
        <v>11</v>
      </c>
      <c r="L2167" s="11">
        <f t="shared" si="167"/>
        <v>8.0591735401534734E-2</v>
      </c>
      <c r="M2167" s="16">
        <f t="shared" si="168"/>
        <v>0</v>
      </c>
      <c r="N2167" s="16">
        <f t="shared" si="169"/>
        <v>0</v>
      </c>
      <c r="O2167" s="7" t="str">
        <f t="shared" si="165"/>
        <v>Jun</v>
      </c>
      <c r="P2167" t="str">
        <f t="shared" si="166"/>
        <v>2024</v>
      </c>
    </row>
    <row r="2168" spans="1:16" x14ac:dyDescent="0.3">
      <c r="A2168" t="s">
        <v>2200</v>
      </c>
      <c r="B2168" s="6">
        <v>45504</v>
      </c>
      <c r="C2168" t="s">
        <v>2258</v>
      </c>
      <c r="D2168" t="s">
        <v>2271</v>
      </c>
      <c r="E2168" t="s">
        <v>14</v>
      </c>
      <c r="F2168" t="s">
        <v>15</v>
      </c>
      <c r="G2168">
        <v>47103</v>
      </c>
      <c r="H2168">
        <v>-4328.01</v>
      </c>
      <c r="I2168">
        <v>4</v>
      </c>
      <c r="J2168" t="s">
        <v>10</v>
      </c>
      <c r="K2168" s="8" t="s">
        <v>27</v>
      </c>
      <c r="L2168" s="11">
        <f t="shared" si="167"/>
        <v>-9.1883956435895808E-2</v>
      </c>
      <c r="M2168" s="16">
        <f t="shared" si="168"/>
        <v>47103</v>
      </c>
      <c r="N2168" s="16">
        <f t="shared" si="169"/>
        <v>1</v>
      </c>
      <c r="O2168" s="7" t="str">
        <f t="shared" si="165"/>
        <v>Jul</v>
      </c>
      <c r="P2168" t="str">
        <f t="shared" si="166"/>
        <v>2024</v>
      </c>
    </row>
    <row r="2169" spans="1:16" x14ac:dyDescent="0.3">
      <c r="A2169" t="s">
        <v>2201</v>
      </c>
      <c r="B2169" s="6">
        <v>45462</v>
      </c>
      <c r="C2169" t="s">
        <v>2258</v>
      </c>
      <c r="D2169" t="s">
        <v>2271</v>
      </c>
      <c r="E2169" t="s">
        <v>14</v>
      </c>
      <c r="F2169" t="s">
        <v>38</v>
      </c>
      <c r="G2169">
        <v>674</v>
      </c>
      <c r="H2169">
        <v>-125.73</v>
      </c>
      <c r="I2169">
        <v>10</v>
      </c>
      <c r="J2169" t="s">
        <v>10</v>
      </c>
      <c r="K2169" s="8" t="s">
        <v>36</v>
      </c>
      <c r="L2169" s="11">
        <f t="shared" si="167"/>
        <v>-0.18654302670623146</v>
      </c>
      <c r="M2169" s="16">
        <f t="shared" si="168"/>
        <v>674</v>
      </c>
      <c r="N2169" s="16">
        <f t="shared" si="169"/>
        <v>1</v>
      </c>
      <c r="O2169" s="7" t="str">
        <f t="shared" si="165"/>
        <v>Jun</v>
      </c>
      <c r="P2169" t="str">
        <f t="shared" si="166"/>
        <v>2024</v>
      </c>
    </row>
    <row r="2170" spans="1:16" x14ac:dyDescent="0.3">
      <c r="A2170" t="s">
        <v>2202</v>
      </c>
      <c r="B2170" s="6">
        <v>45455</v>
      </c>
      <c r="C2170" t="s">
        <v>2257</v>
      </c>
      <c r="D2170" t="s">
        <v>2264</v>
      </c>
      <c r="E2170" t="s">
        <v>14</v>
      </c>
      <c r="F2170" t="s">
        <v>38</v>
      </c>
      <c r="G2170">
        <v>576</v>
      </c>
      <c r="H2170">
        <v>129.69999999999999</v>
      </c>
      <c r="I2170">
        <v>4</v>
      </c>
      <c r="J2170" t="s">
        <v>10</v>
      </c>
      <c r="K2170" s="8" t="s">
        <v>11</v>
      </c>
      <c r="L2170" s="11">
        <f t="shared" si="167"/>
        <v>0.22517361111111109</v>
      </c>
      <c r="M2170" s="16">
        <f t="shared" si="168"/>
        <v>576</v>
      </c>
      <c r="N2170" s="16">
        <f t="shared" si="169"/>
        <v>0</v>
      </c>
      <c r="O2170" s="7" t="str">
        <f t="shared" si="165"/>
        <v>Jun</v>
      </c>
      <c r="P2170" t="str">
        <f t="shared" si="166"/>
        <v>2024</v>
      </c>
    </row>
    <row r="2171" spans="1:16" x14ac:dyDescent="0.3">
      <c r="A2171" t="s">
        <v>2203</v>
      </c>
      <c r="B2171" s="6">
        <v>45171</v>
      </c>
      <c r="C2171" t="s">
        <v>2255</v>
      </c>
      <c r="D2171" t="s">
        <v>2262</v>
      </c>
      <c r="E2171" t="s">
        <v>19</v>
      </c>
      <c r="F2171" t="s">
        <v>20</v>
      </c>
      <c r="G2171">
        <v>45586</v>
      </c>
      <c r="H2171">
        <v>13691.37</v>
      </c>
      <c r="I2171">
        <v>5</v>
      </c>
      <c r="J2171" t="s">
        <v>16</v>
      </c>
      <c r="K2171" s="8" t="s">
        <v>11</v>
      </c>
      <c r="L2171" s="11">
        <f t="shared" si="167"/>
        <v>0.30034155223094811</v>
      </c>
      <c r="M2171" s="16">
        <f t="shared" si="168"/>
        <v>0</v>
      </c>
      <c r="N2171" s="16">
        <f t="shared" si="169"/>
        <v>0</v>
      </c>
      <c r="O2171" s="7" t="str">
        <f t="shared" si="165"/>
        <v>Sep</v>
      </c>
      <c r="P2171" t="str">
        <f t="shared" si="166"/>
        <v>2023</v>
      </c>
    </row>
    <row r="2172" spans="1:16" x14ac:dyDescent="0.3">
      <c r="A2172" t="s">
        <v>2204</v>
      </c>
      <c r="B2172" s="6">
        <v>45405</v>
      </c>
      <c r="C2172" t="s">
        <v>2259</v>
      </c>
      <c r="D2172" t="s">
        <v>2266</v>
      </c>
      <c r="E2172" t="s">
        <v>19</v>
      </c>
      <c r="F2172" t="s">
        <v>20</v>
      </c>
      <c r="G2172">
        <v>10534</v>
      </c>
      <c r="H2172">
        <v>489.17</v>
      </c>
      <c r="I2172">
        <v>5</v>
      </c>
      <c r="J2172" t="s">
        <v>10</v>
      </c>
      <c r="K2172" s="8" t="s">
        <v>36</v>
      </c>
      <c r="L2172" s="11">
        <f t="shared" si="167"/>
        <v>4.6437250806910954E-2</v>
      </c>
      <c r="M2172" s="16">
        <f t="shared" si="168"/>
        <v>0</v>
      </c>
      <c r="N2172" s="16">
        <f t="shared" si="169"/>
        <v>0</v>
      </c>
      <c r="O2172" s="7" t="str">
        <f t="shared" si="165"/>
        <v>Apr</v>
      </c>
      <c r="P2172" t="str">
        <f t="shared" si="166"/>
        <v>2024</v>
      </c>
    </row>
    <row r="2173" spans="1:16" x14ac:dyDescent="0.3">
      <c r="A2173" t="s">
        <v>2205</v>
      </c>
      <c r="B2173" s="6">
        <v>45588</v>
      </c>
      <c r="C2173" t="s">
        <v>2258</v>
      </c>
      <c r="D2173" t="s">
        <v>2270</v>
      </c>
      <c r="E2173" t="s">
        <v>19</v>
      </c>
      <c r="F2173" t="s">
        <v>22</v>
      </c>
      <c r="G2173">
        <v>30341</v>
      </c>
      <c r="H2173">
        <v>9898.19</v>
      </c>
      <c r="I2173">
        <v>3</v>
      </c>
      <c r="J2173" t="s">
        <v>10</v>
      </c>
      <c r="K2173" s="8" t="s">
        <v>17</v>
      </c>
      <c r="L2173" s="11">
        <f t="shared" si="167"/>
        <v>0.32623150192808414</v>
      </c>
      <c r="M2173" s="16">
        <f t="shared" si="168"/>
        <v>0</v>
      </c>
      <c r="N2173" s="16">
        <f t="shared" si="169"/>
        <v>0</v>
      </c>
      <c r="O2173" s="7" t="str">
        <f t="shared" si="165"/>
        <v>Oct</v>
      </c>
      <c r="P2173" t="str">
        <f t="shared" si="166"/>
        <v>2024</v>
      </c>
    </row>
    <row r="2174" spans="1:16" x14ac:dyDescent="0.3">
      <c r="A2174" t="s">
        <v>2206</v>
      </c>
      <c r="B2174" s="6">
        <v>45255</v>
      </c>
      <c r="C2174" t="s">
        <v>2258</v>
      </c>
      <c r="D2174" t="s">
        <v>2270</v>
      </c>
      <c r="E2174" t="s">
        <v>25</v>
      </c>
      <c r="F2174" t="s">
        <v>53</v>
      </c>
      <c r="G2174">
        <v>49982</v>
      </c>
      <c r="H2174">
        <v>-7517.85</v>
      </c>
      <c r="I2174">
        <v>4</v>
      </c>
      <c r="J2174" t="s">
        <v>10</v>
      </c>
      <c r="K2174" s="8" t="s">
        <v>11</v>
      </c>
      <c r="L2174" s="11">
        <f t="shared" si="167"/>
        <v>-0.15041114801328478</v>
      </c>
      <c r="M2174" s="16">
        <f t="shared" si="168"/>
        <v>0</v>
      </c>
      <c r="N2174" s="16">
        <f t="shared" si="169"/>
        <v>1</v>
      </c>
      <c r="O2174" s="7" t="str">
        <f t="shared" si="165"/>
        <v>Nov</v>
      </c>
      <c r="P2174" t="str">
        <f t="shared" si="166"/>
        <v>2023</v>
      </c>
    </row>
    <row r="2175" spans="1:16" x14ac:dyDescent="0.3">
      <c r="A2175" t="s">
        <v>2207</v>
      </c>
      <c r="B2175" s="6">
        <v>45633</v>
      </c>
      <c r="C2175" t="s">
        <v>2259</v>
      </c>
      <c r="D2175" t="s">
        <v>2266</v>
      </c>
      <c r="E2175" t="s">
        <v>19</v>
      </c>
      <c r="F2175" t="s">
        <v>34</v>
      </c>
      <c r="G2175">
        <v>20961</v>
      </c>
      <c r="H2175">
        <v>4133.59</v>
      </c>
      <c r="I2175">
        <v>9</v>
      </c>
      <c r="J2175" t="s">
        <v>35</v>
      </c>
      <c r="K2175" s="8" t="s">
        <v>36</v>
      </c>
      <c r="L2175" s="11">
        <f t="shared" si="167"/>
        <v>0.19720385477792091</v>
      </c>
      <c r="M2175" s="16">
        <f t="shared" si="168"/>
        <v>0</v>
      </c>
      <c r="N2175" s="16">
        <f t="shared" si="169"/>
        <v>0</v>
      </c>
      <c r="O2175" s="7" t="str">
        <f t="shared" si="165"/>
        <v>Dec</v>
      </c>
      <c r="P2175" t="str">
        <f t="shared" si="166"/>
        <v>2024</v>
      </c>
    </row>
    <row r="2176" spans="1:16" x14ac:dyDescent="0.3">
      <c r="A2176" t="s">
        <v>2208</v>
      </c>
      <c r="B2176" s="6">
        <v>45643</v>
      </c>
      <c r="C2176" t="s">
        <v>2259</v>
      </c>
      <c r="D2176" t="s">
        <v>2266</v>
      </c>
      <c r="E2176" t="s">
        <v>14</v>
      </c>
      <c r="F2176" t="s">
        <v>51</v>
      </c>
      <c r="G2176">
        <v>40481</v>
      </c>
      <c r="H2176">
        <v>-7367.29</v>
      </c>
      <c r="I2176">
        <v>6</v>
      </c>
      <c r="J2176" t="s">
        <v>16</v>
      </c>
      <c r="K2176" s="8" t="s">
        <v>11</v>
      </c>
      <c r="L2176" s="11">
        <f t="shared" si="167"/>
        <v>-0.18199377485734047</v>
      </c>
      <c r="M2176" s="16">
        <f t="shared" si="168"/>
        <v>40481</v>
      </c>
      <c r="N2176" s="16">
        <f t="shared" si="169"/>
        <v>1</v>
      </c>
      <c r="O2176" s="7" t="str">
        <f t="shared" si="165"/>
        <v>Dec</v>
      </c>
      <c r="P2176" t="str">
        <f t="shared" si="166"/>
        <v>2024</v>
      </c>
    </row>
    <row r="2177" spans="1:16" x14ac:dyDescent="0.3">
      <c r="A2177" t="s">
        <v>2209</v>
      </c>
      <c r="B2177" s="6">
        <v>45004</v>
      </c>
      <c r="C2177" t="s">
        <v>2255</v>
      </c>
      <c r="D2177" t="s">
        <v>2263</v>
      </c>
      <c r="E2177" t="s">
        <v>14</v>
      </c>
      <c r="F2177" t="s">
        <v>15</v>
      </c>
      <c r="G2177">
        <v>46489</v>
      </c>
      <c r="H2177">
        <v>-1711.4</v>
      </c>
      <c r="I2177">
        <v>3</v>
      </c>
      <c r="J2177" t="s">
        <v>16</v>
      </c>
      <c r="K2177" s="8" t="s">
        <v>17</v>
      </c>
      <c r="L2177" s="11">
        <f t="shared" si="167"/>
        <v>-3.6813009529135923E-2</v>
      </c>
      <c r="M2177" s="16">
        <f t="shared" si="168"/>
        <v>46489</v>
      </c>
      <c r="N2177" s="16">
        <f t="shared" si="169"/>
        <v>1</v>
      </c>
      <c r="O2177" s="7" t="str">
        <f t="shared" si="165"/>
        <v>Mar</v>
      </c>
      <c r="P2177" t="str">
        <f t="shared" si="166"/>
        <v>2023</v>
      </c>
    </row>
    <row r="2178" spans="1:16" x14ac:dyDescent="0.3">
      <c r="A2178" t="s">
        <v>2210</v>
      </c>
      <c r="B2178" s="6">
        <v>45234</v>
      </c>
      <c r="C2178" t="s">
        <v>2258</v>
      </c>
      <c r="D2178" t="s">
        <v>2271</v>
      </c>
      <c r="E2178" t="s">
        <v>19</v>
      </c>
      <c r="F2178" t="s">
        <v>34</v>
      </c>
      <c r="G2178">
        <v>33412</v>
      </c>
      <c r="H2178">
        <v>10613.91</v>
      </c>
      <c r="I2178">
        <v>2</v>
      </c>
      <c r="J2178" t="s">
        <v>10</v>
      </c>
      <c r="K2178" s="8" t="s">
        <v>27</v>
      </c>
      <c r="L2178" s="11">
        <f t="shared" si="167"/>
        <v>0.31766760445348974</v>
      </c>
      <c r="M2178" s="16">
        <f t="shared" si="168"/>
        <v>0</v>
      </c>
      <c r="N2178" s="16">
        <f t="shared" si="169"/>
        <v>0</v>
      </c>
      <c r="O2178" s="7" t="str">
        <f t="shared" si="165"/>
        <v>Nov</v>
      </c>
      <c r="P2178" t="str">
        <f t="shared" si="166"/>
        <v>2023</v>
      </c>
    </row>
    <row r="2179" spans="1:16" x14ac:dyDescent="0.3">
      <c r="A2179" t="s">
        <v>2211</v>
      </c>
      <c r="B2179" s="6">
        <v>45089</v>
      </c>
      <c r="C2179" t="s">
        <v>2255</v>
      </c>
      <c r="D2179" t="s">
        <v>2263</v>
      </c>
      <c r="E2179" t="s">
        <v>14</v>
      </c>
      <c r="F2179" t="s">
        <v>15</v>
      </c>
      <c r="G2179">
        <v>34279</v>
      </c>
      <c r="H2179">
        <v>10622.04</v>
      </c>
      <c r="I2179">
        <v>5</v>
      </c>
      <c r="J2179" t="s">
        <v>35</v>
      </c>
      <c r="K2179" s="8" t="s">
        <v>36</v>
      </c>
      <c r="L2179" s="11">
        <f t="shared" ref="L2179:L2201" si="170">H2179/G2179</f>
        <v>0.30987018291082008</v>
      </c>
      <c r="M2179" s="16">
        <f t="shared" ref="M2179:M2201" si="171">IF(E2179="Clothing",G2179,0)</f>
        <v>34279</v>
      </c>
      <c r="N2179" s="16">
        <f t="shared" ref="N2179:N2201" si="172">IF(H2179&lt;0,1,0)</f>
        <v>0</v>
      </c>
      <c r="O2179" s="7" t="str">
        <f t="shared" ref="O2179:O2201" si="173">TEXT(B2179,"MMM")</f>
        <v>Jun</v>
      </c>
      <c r="P2179" t="str">
        <f t="shared" ref="P2179:P2201" si="174">TEXT(B2179,"YYYY")</f>
        <v>2023</v>
      </c>
    </row>
    <row r="2180" spans="1:16" x14ac:dyDescent="0.3">
      <c r="A2180" t="s">
        <v>2212</v>
      </c>
      <c r="B2180" s="6">
        <v>45437</v>
      </c>
      <c r="C2180" t="s">
        <v>2258</v>
      </c>
      <c r="D2180" t="s">
        <v>2271</v>
      </c>
      <c r="E2180" t="s">
        <v>19</v>
      </c>
      <c r="F2180" t="s">
        <v>34</v>
      </c>
      <c r="G2180">
        <v>26480</v>
      </c>
      <c r="H2180">
        <v>2794.75</v>
      </c>
      <c r="I2180">
        <v>9</v>
      </c>
      <c r="J2180" t="s">
        <v>16</v>
      </c>
      <c r="K2180" s="8" t="s">
        <v>27</v>
      </c>
      <c r="L2180" s="11">
        <f t="shared" si="170"/>
        <v>0.10554191842900303</v>
      </c>
      <c r="M2180" s="16">
        <f t="shared" si="171"/>
        <v>0</v>
      </c>
      <c r="N2180" s="16">
        <f t="shared" si="172"/>
        <v>0</v>
      </c>
      <c r="O2180" s="7" t="str">
        <f t="shared" si="173"/>
        <v>May</v>
      </c>
      <c r="P2180" t="str">
        <f t="shared" si="174"/>
        <v>2024</v>
      </c>
    </row>
    <row r="2181" spans="1:16" x14ac:dyDescent="0.3">
      <c r="A2181" t="s">
        <v>2213</v>
      </c>
      <c r="B2181" s="6">
        <v>45251</v>
      </c>
      <c r="C2181" t="s">
        <v>2259</v>
      </c>
      <c r="D2181" t="s">
        <v>2267</v>
      </c>
      <c r="E2181" t="s">
        <v>14</v>
      </c>
      <c r="F2181" t="s">
        <v>15</v>
      </c>
      <c r="G2181">
        <v>18908</v>
      </c>
      <c r="H2181">
        <v>3585.61</v>
      </c>
      <c r="I2181">
        <v>6</v>
      </c>
      <c r="J2181" t="s">
        <v>16</v>
      </c>
      <c r="K2181" s="8" t="s">
        <v>17</v>
      </c>
      <c r="L2181" s="11">
        <f t="shared" si="170"/>
        <v>0.18963454622382062</v>
      </c>
      <c r="M2181" s="16">
        <f t="shared" si="171"/>
        <v>18908</v>
      </c>
      <c r="N2181" s="16">
        <f t="shared" si="172"/>
        <v>0</v>
      </c>
      <c r="O2181" s="7" t="str">
        <f t="shared" si="173"/>
        <v>Nov</v>
      </c>
      <c r="P2181" t="str">
        <f t="shared" si="174"/>
        <v>2023</v>
      </c>
    </row>
    <row r="2182" spans="1:16" x14ac:dyDescent="0.3">
      <c r="A2182" t="s">
        <v>2214</v>
      </c>
      <c r="B2182" s="6">
        <v>45126</v>
      </c>
      <c r="C2182" t="s">
        <v>2256</v>
      </c>
      <c r="D2182" t="s">
        <v>2269</v>
      </c>
      <c r="E2182" t="s">
        <v>8</v>
      </c>
      <c r="F2182" t="s">
        <v>9</v>
      </c>
      <c r="G2182">
        <v>13505</v>
      </c>
      <c r="H2182">
        <v>4706.42</v>
      </c>
      <c r="I2182">
        <v>1</v>
      </c>
      <c r="J2182" t="s">
        <v>10</v>
      </c>
      <c r="K2182" s="8" t="s">
        <v>27</v>
      </c>
      <c r="L2182" s="11">
        <f t="shared" si="170"/>
        <v>0.34849463161791927</v>
      </c>
      <c r="M2182" s="16">
        <f t="shared" si="171"/>
        <v>0</v>
      </c>
      <c r="N2182" s="16">
        <f t="shared" si="172"/>
        <v>0</v>
      </c>
      <c r="O2182" s="7" t="str">
        <f t="shared" si="173"/>
        <v>Jul</v>
      </c>
      <c r="P2182" t="str">
        <f t="shared" si="174"/>
        <v>2023</v>
      </c>
    </row>
    <row r="2183" spans="1:16" x14ac:dyDescent="0.3">
      <c r="A2183" t="s">
        <v>2215</v>
      </c>
      <c r="B2183" s="6">
        <v>45598</v>
      </c>
      <c r="C2183" t="s">
        <v>2257</v>
      </c>
      <c r="D2183" t="s">
        <v>2264</v>
      </c>
      <c r="E2183" t="s">
        <v>25</v>
      </c>
      <c r="F2183" t="s">
        <v>46</v>
      </c>
      <c r="G2183">
        <v>34541</v>
      </c>
      <c r="H2183">
        <v>4430.2</v>
      </c>
      <c r="I2183">
        <v>8</v>
      </c>
      <c r="J2183" t="s">
        <v>10</v>
      </c>
      <c r="K2183" s="8" t="s">
        <v>11</v>
      </c>
      <c r="L2183" s="11">
        <f t="shared" si="170"/>
        <v>0.12825917026142844</v>
      </c>
      <c r="M2183" s="16">
        <f t="shared" si="171"/>
        <v>0</v>
      </c>
      <c r="N2183" s="16">
        <f t="shared" si="172"/>
        <v>0</v>
      </c>
      <c r="O2183" s="7" t="str">
        <f t="shared" si="173"/>
        <v>Nov</v>
      </c>
      <c r="P2183" t="str">
        <f t="shared" si="174"/>
        <v>2024</v>
      </c>
    </row>
    <row r="2184" spans="1:16" x14ac:dyDescent="0.3">
      <c r="A2184" t="s">
        <v>2216</v>
      </c>
      <c r="B2184" s="6">
        <v>45122</v>
      </c>
      <c r="C2184" t="s">
        <v>2258</v>
      </c>
      <c r="D2184" t="s">
        <v>2271</v>
      </c>
      <c r="E2184" t="s">
        <v>25</v>
      </c>
      <c r="F2184" t="s">
        <v>26</v>
      </c>
      <c r="G2184">
        <v>13045</v>
      </c>
      <c r="H2184">
        <v>-778.82</v>
      </c>
      <c r="I2184">
        <v>4</v>
      </c>
      <c r="J2184" t="s">
        <v>16</v>
      </c>
      <c r="K2184" s="8" t="s">
        <v>17</v>
      </c>
      <c r="L2184" s="11">
        <f t="shared" si="170"/>
        <v>-5.9702568033729399E-2</v>
      </c>
      <c r="M2184" s="16">
        <f t="shared" si="171"/>
        <v>0</v>
      </c>
      <c r="N2184" s="16">
        <f t="shared" si="172"/>
        <v>1</v>
      </c>
      <c r="O2184" s="7" t="str">
        <f t="shared" si="173"/>
        <v>Jul</v>
      </c>
      <c r="P2184" t="str">
        <f t="shared" si="174"/>
        <v>2023</v>
      </c>
    </row>
    <row r="2185" spans="1:16" x14ac:dyDescent="0.3">
      <c r="A2185" t="s">
        <v>2217</v>
      </c>
      <c r="B2185" s="6">
        <v>45342</v>
      </c>
      <c r="C2185" t="s">
        <v>2256</v>
      </c>
      <c r="D2185" t="s">
        <v>2268</v>
      </c>
      <c r="E2185" t="s">
        <v>19</v>
      </c>
      <c r="F2185" t="s">
        <v>22</v>
      </c>
      <c r="G2185">
        <v>42591</v>
      </c>
      <c r="H2185">
        <v>-6775.56</v>
      </c>
      <c r="I2185">
        <v>3</v>
      </c>
      <c r="J2185" t="s">
        <v>35</v>
      </c>
      <c r="K2185" s="8" t="s">
        <v>11</v>
      </c>
      <c r="L2185" s="11">
        <f t="shared" si="170"/>
        <v>-0.15908431358737762</v>
      </c>
      <c r="M2185" s="16">
        <f t="shared" si="171"/>
        <v>0</v>
      </c>
      <c r="N2185" s="16">
        <f t="shared" si="172"/>
        <v>1</v>
      </c>
      <c r="O2185" s="7" t="str">
        <f t="shared" si="173"/>
        <v>Feb</v>
      </c>
      <c r="P2185" t="str">
        <f t="shared" si="174"/>
        <v>2024</v>
      </c>
    </row>
    <row r="2186" spans="1:16" x14ac:dyDescent="0.3">
      <c r="A2186" t="s">
        <v>2218</v>
      </c>
      <c r="B2186" s="6">
        <v>44955</v>
      </c>
      <c r="C2186" t="s">
        <v>2258</v>
      </c>
      <c r="D2186" t="s">
        <v>2271</v>
      </c>
      <c r="E2186" t="s">
        <v>8</v>
      </c>
      <c r="F2186" t="s">
        <v>9</v>
      </c>
      <c r="G2186">
        <v>42040</v>
      </c>
      <c r="H2186">
        <v>-2090.67</v>
      </c>
      <c r="I2186">
        <v>8</v>
      </c>
      <c r="J2186" t="s">
        <v>16</v>
      </c>
      <c r="K2186" s="8" t="s">
        <v>36</v>
      </c>
      <c r="L2186" s="11">
        <f t="shared" si="170"/>
        <v>-4.9730494766888678E-2</v>
      </c>
      <c r="M2186" s="16">
        <f t="shared" si="171"/>
        <v>0</v>
      </c>
      <c r="N2186" s="16">
        <f t="shared" si="172"/>
        <v>1</v>
      </c>
      <c r="O2186" s="7" t="str">
        <f t="shared" si="173"/>
        <v>Jan</v>
      </c>
      <c r="P2186" t="str">
        <f t="shared" si="174"/>
        <v>2023</v>
      </c>
    </row>
    <row r="2187" spans="1:16" x14ac:dyDescent="0.3">
      <c r="A2187" t="s">
        <v>2219</v>
      </c>
      <c r="B2187" s="6">
        <v>44946</v>
      </c>
      <c r="C2187" t="s">
        <v>2257</v>
      </c>
      <c r="D2187" t="s">
        <v>2265</v>
      </c>
      <c r="E2187" t="s">
        <v>19</v>
      </c>
      <c r="F2187" t="s">
        <v>34</v>
      </c>
      <c r="G2187">
        <v>31540</v>
      </c>
      <c r="H2187">
        <v>3699.86</v>
      </c>
      <c r="I2187">
        <v>1</v>
      </c>
      <c r="J2187" t="s">
        <v>10</v>
      </c>
      <c r="K2187" s="8" t="s">
        <v>27</v>
      </c>
      <c r="L2187" s="11">
        <f t="shared" si="170"/>
        <v>0.11730691185795815</v>
      </c>
      <c r="M2187" s="16">
        <f t="shared" si="171"/>
        <v>0</v>
      </c>
      <c r="N2187" s="16">
        <f t="shared" si="172"/>
        <v>0</v>
      </c>
      <c r="O2187" s="7" t="str">
        <f t="shared" si="173"/>
        <v>Jan</v>
      </c>
      <c r="P2187" t="str">
        <f t="shared" si="174"/>
        <v>2023</v>
      </c>
    </row>
    <row r="2188" spans="1:16" x14ac:dyDescent="0.3">
      <c r="A2188" t="s">
        <v>2220</v>
      </c>
      <c r="B2188" s="6">
        <v>45232</v>
      </c>
      <c r="C2188" t="s">
        <v>2258</v>
      </c>
      <c r="D2188" t="s">
        <v>2270</v>
      </c>
      <c r="E2188" t="s">
        <v>19</v>
      </c>
      <c r="F2188" t="s">
        <v>20</v>
      </c>
      <c r="G2188">
        <v>8110</v>
      </c>
      <c r="H2188">
        <v>-856.49</v>
      </c>
      <c r="I2188">
        <v>5</v>
      </c>
      <c r="J2188" t="s">
        <v>35</v>
      </c>
      <c r="K2188" s="8" t="s">
        <v>36</v>
      </c>
      <c r="L2188" s="11">
        <f t="shared" si="170"/>
        <v>-0.10560912453760789</v>
      </c>
      <c r="M2188" s="16">
        <f t="shared" si="171"/>
        <v>0</v>
      </c>
      <c r="N2188" s="16">
        <f t="shared" si="172"/>
        <v>1</v>
      </c>
      <c r="O2188" s="7" t="str">
        <f t="shared" si="173"/>
        <v>Nov</v>
      </c>
      <c r="P2188" t="str">
        <f t="shared" si="174"/>
        <v>2023</v>
      </c>
    </row>
    <row r="2189" spans="1:16" x14ac:dyDescent="0.3">
      <c r="A2189" t="s">
        <v>2221</v>
      </c>
      <c r="B2189" s="6">
        <v>44976</v>
      </c>
      <c r="C2189" t="s">
        <v>2256</v>
      </c>
      <c r="D2189" t="s">
        <v>2268</v>
      </c>
      <c r="E2189" t="s">
        <v>8</v>
      </c>
      <c r="F2189" t="s">
        <v>9</v>
      </c>
      <c r="G2189">
        <v>925</v>
      </c>
      <c r="H2189">
        <v>64.209999999999994</v>
      </c>
      <c r="I2189">
        <v>8</v>
      </c>
      <c r="J2189" t="s">
        <v>16</v>
      </c>
      <c r="K2189" s="8" t="s">
        <v>11</v>
      </c>
      <c r="L2189" s="11">
        <f t="shared" si="170"/>
        <v>6.9416216216216214E-2</v>
      </c>
      <c r="M2189" s="16">
        <f t="shared" si="171"/>
        <v>0</v>
      </c>
      <c r="N2189" s="16">
        <f t="shared" si="172"/>
        <v>0</v>
      </c>
      <c r="O2189" s="7" t="str">
        <f t="shared" si="173"/>
        <v>Feb</v>
      </c>
      <c r="P2189" t="str">
        <f t="shared" si="174"/>
        <v>2023</v>
      </c>
    </row>
    <row r="2190" spans="1:16" x14ac:dyDescent="0.3">
      <c r="A2190" t="s">
        <v>2222</v>
      </c>
      <c r="B2190" s="6">
        <v>44965</v>
      </c>
      <c r="C2190" t="s">
        <v>2258</v>
      </c>
      <c r="D2190" t="s">
        <v>2270</v>
      </c>
      <c r="E2190" t="s">
        <v>25</v>
      </c>
      <c r="F2190" t="s">
        <v>26</v>
      </c>
      <c r="G2190">
        <v>1108</v>
      </c>
      <c r="H2190">
        <v>-29.3</v>
      </c>
      <c r="I2190">
        <v>5</v>
      </c>
      <c r="J2190" t="s">
        <v>16</v>
      </c>
      <c r="K2190" s="8" t="s">
        <v>11</v>
      </c>
      <c r="L2190" s="11">
        <f t="shared" si="170"/>
        <v>-2.644404332129964E-2</v>
      </c>
      <c r="M2190" s="16">
        <f t="shared" si="171"/>
        <v>0</v>
      </c>
      <c r="N2190" s="16">
        <f t="shared" si="172"/>
        <v>1</v>
      </c>
      <c r="O2190" s="7" t="str">
        <f t="shared" si="173"/>
        <v>Feb</v>
      </c>
      <c r="P2190" t="str">
        <f t="shared" si="174"/>
        <v>2023</v>
      </c>
    </row>
    <row r="2191" spans="1:16" x14ac:dyDescent="0.3">
      <c r="A2191" t="s">
        <v>2223</v>
      </c>
      <c r="B2191" s="6">
        <v>45247</v>
      </c>
      <c r="C2191" t="s">
        <v>2256</v>
      </c>
      <c r="D2191" t="s">
        <v>2269</v>
      </c>
      <c r="E2191" t="s">
        <v>14</v>
      </c>
      <c r="F2191" t="s">
        <v>15</v>
      </c>
      <c r="G2191">
        <v>3946</v>
      </c>
      <c r="H2191">
        <v>-479.13</v>
      </c>
      <c r="I2191">
        <v>2</v>
      </c>
      <c r="J2191" t="s">
        <v>10</v>
      </c>
      <c r="K2191" s="8" t="s">
        <v>27</v>
      </c>
      <c r="L2191" s="11">
        <f t="shared" si="170"/>
        <v>-0.12142169285352256</v>
      </c>
      <c r="M2191" s="16">
        <f t="shared" si="171"/>
        <v>3946</v>
      </c>
      <c r="N2191" s="16">
        <f t="shared" si="172"/>
        <v>1</v>
      </c>
      <c r="O2191" s="7" t="str">
        <f t="shared" si="173"/>
        <v>Nov</v>
      </c>
      <c r="P2191" t="str">
        <f t="shared" si="174"/>
        <v>2023</v>
      </c>
    </row>
    <row r="2192" spans="1:16" x14ac:dyDescent="0.3">
      <c r="A2192" t="s">
        <v>2224</v>
      </c>
      <c r="B2192" s="6">
        <v>45278</v>
      </c>
      <c r="C2192" t="s">
        <v>2259</v>
      </c>
      <c r="D2192" t="s">
        <v>2266</v>
      </c>
      <c r="E2192" t="s">
        <v>25</v>
      </c>
      <c r="F2192" t="s">
        <v>53</v>
      </c>
      <c r="G2192">
        <v>29368</v>
      </c>
      <c r="H2192">
        <v>9046.5400000000009</v>
      </c>
      <c r="I2192">
        <v>1</v>
      </c>
      <c r="J2192" t="s">
        <v>16</v>
      </c>
      <c r="K2192" s="8" t="s">
        <v>17</v>
      </c>
      <c r="L2192" s="11">
        <f t="shared" si="170"/>
        <v>0.30804072459820214</v>
      </c>
      <c r="M2192" s="16">
        <f t="shared" si="171"/>
        <v>0</v>
      </c>
      <c r="N2192" s="16">
        <f t="shared" si="172"/>
        <v>0</v>
      </c>
      <c r="O2192" s="7" t="str">
        <f t="shared" si="173"/>
        <v>Dec</v>
      </c>
      <c r="P2192" t="str">
        <f t="shared" si="174"/>
        <v>2023</v>
      </c>
    </row>
    <row r="2193" spans="1:16" x14ac:dyDescent="0.3">
      <c r="A2193" t="s">
        <v>2225</v>
      </c>
      <c r="B2193" s="6">
        <v>45495</v>
      </c>
      <c r="C2193" t="s">
        <v>2258</v>
      </c>
      <c r="D2193" t="s">
        <v>2270</v>
      </c>
      <c r="E2193" t="s">
        <v>25</v>
      </c>
      <c r="F2193" t="s">
        <v>26</v>
      </c>
      <c r="G2193">
        <v>18764</v>
      </c>
      <c r="H2193">
        <v>-1490.41</v>
      </c>
      <c r="I2193">
        <v>7</v>
      </c>
      <c r="J2193" t="s">
        <v>10</v>
      </c>
      <c r="K2193" s="8" t="s">
        <v>27</v>
      </c>
      <c r="L2193" s="11">
        <f t="shared" si="170"/>
        <v>-7.9429226177787263E-2</v>
      </c>
      <c r="M2193" s="16">
        <f t="shared" si="171"/>
        <v>0</v>
      </c>
      <c r="N2193" s="16">
        <f t="shared" si="172"/>
        <v>1</v>
      </c>
      <c r="O2193" s="7" t="str">
        <f t="shared" si="173"/>
        <v>Jul</v>
      </c>
      <c r="P2193" t="str">
        <f t="shared" si="174"/>
        <v>2024</v>
      </c>
    </row>
    <row r="2194" spans="1:16" x14ac:dyDescent="0.3">
      <c r="A2194" t="s">
        <v>2226</v>
      </c>
      <c r="B2194" s="6">
        <v>45186</v>
      </c>
      <c r="C2194" t="s">
        <v>2255</v>
      </c>
      <c r="D2194" t="s">
        <v>2262</v>
      </c>
      <c r="E2194" t="s">
        <v>8</v>
      </c>
      <c r="F2194" t="s">
        <v>31</v>
      </c>
      <c r="G2194">
        <v>20509</v>
      </c>
      <c r="H2194">
        <v>6391.75</v>
      </c>
      <c r="I2194">
        <v>2</v>
      </c>
      <c r="J2194" t="s">
        <v>16</v>
      </c>
      <c r="K2194" s="8" t="s">
        <v>27</v>
      </c>
      <c r="L2194" s="11">
        <f t="shared" si="170"/>
        <v>0.31165585840362769</v>
      </c>
      <c r="M2194" s="16">
        <f t="shared" si="171"/>
        <v>0</v>
      </c>
      <c r="N2194" s="16">
        <f t="shared" si="172"/>
        <v>0</v>
      </c>
      <c r="O2194" s="7" t="str">
        <f t="shared" si="173"/>
        <v>Sep</v>
      </c>
      <c r="P2194" t="str">
        <f t="shared" si="174"/>
        <v>2023</v>
      </c>
    </row>
    <row r="2195" spans="1:16" x14ac:dyDescent="0.3">
      <c r="A2195" t="s">
        <v>2227</v>
      </c>
      <c r="B2195" s="6">
        <v>45464</v>
      </c>
      <c r="C2195" t="s">
        <v>2256</v>
      </c>
      <c r="D2195" t="s">
        <v>2268</v>
      </c>
      <c r="E2195" t="s">
        <v>25</v>
      </c>
      <c r="F2195" t="s">
        <v>53</v>
      </c>
      <c r="G2195">
        <v>48055</v>
      </c>
      <c r="H2195">
        <v>39.74</v>
      </c>
      <c r="I2195">
        <v>10</v>
      </c>
      <c r="J2195" t="s">
        <v>10</v>
      </c>
      <c r="K2195" s="8" t="s">
        <v>11</v>
      </c>
      <c r="L2195" s="11">
        <f t="shared" si="170"/>
        <v>8.2696909790864635E-4</v>
      </c>
      <c r="M2195" s="16">
        <f t="shared" si="171"/>
        <v>0</v>
      </c>
      <c r="N2195" s="16">
        <f t="shared" si="172"/>
        <v>0</v>
      </c>
      <c r="O2195" s="7" t="str">
        <f t="shared" si="173"/>
        <v>Jun</v>
      </c>
      <c r="P2195" t="str">
        <f t="shared" si="174"/>
        <v>2024</v>
      </c>
    </row>
    <row r="2196" spans="1:16" x14ac:dyDescent="0.3">
      <c r="A2196" t="s">
        <v>2228</v>
      </c>
      <c r="B2196" s="6">
        <v>45533</v>
      </c>
      <c r="C2196" t="s">
        <v>2256</v>
      </c>
      <c r="D2196" t="s">
        <v>2268</v>
      </c>
      <c r="E2196" t="s">
        <v>8</v>
      </c>
      <c r="F2196" t="s">
        <v>31</v>
      </c>
      <c r="G2196">
        <v>42731</v>
      </c>
      <c r="H2196">
        <v>563.41999999999996</v>
      </c>
      <c r="I2196">
        <v>9</v>
      </c>
      <c r="J2196" t="s">
        <v>16</v>
      </c>
      <c r="K2196" s="8" t="s">
        <v>36</v>
      </c>
      <c r="L2196" s="11">
        <f t="shared" si="170"/>
        <v>1.3185275327045937E-2</v>
      </c>
      <c r="M2196" s="16">
        <f t="shared" si="171"/>
        <v>0</v>
      </c>
      <c r="N2196" s="16">
        <f t="shared" si="172"/>
        <v>0</v>
      </c>
      <c r="O2196" s="7" t="str">
        <f t="shared" si="173"/>
        <v>Aug</v>
      </c>
      <c r="P2196" t="str">
        <f t="shared" si="174"/>
        <v>2024</v>
      </c>
    </row>
    <row r="2197" spans="1:16" x14ac:dyDescent="0.3">
      <c r="A2197" t="s">
        <v>2229</v>
      </c>
      <c r="B2197" s="6">
        <v>45543</v>
      </c>
      <c r="C2197" t="s">
        <v>2259</v>
      </c>
      <c r="D2197" t="s">
        <v>2267</v>
      </c>
      <c r="E2197" t="s">
        <v>19</v>
      </c>
      <c r="F2197" t="s">
        <v>34</v>
      </c>
      <c r="G2197">
        <v>28604</v>
      </c>
      <c r="H2197">
        <v>8554.1</v>
      </c>
      <c r="I2197">
        <v>10</v>
      </c>
      <c r="J2197" t="s">
        <v>10</v>
      </c>
      <c r="K2197" s="8" t="s">
        <v>17</v>
      </c>
      <c r="L2197" s="11">
        <f t="shared" si="170"/>
        <v>0.29905258005873303</v>
      </c>
      <c r="M2197" s="16">
        <f t="shared" si="171"/>
        <v>0</v>
      </c>
      <c r="N2197" s="16">
        <f t="shared" si="172"/>
        <v>0</v>
      </c>
      <c r="O2197" s="7" t="str">
        <f t="shared" si="173"/>
        <v>Sep</v>
      </c>
      <c r="P2197" t="str">
        <f t="shared" si="174"/>
        <v>2024</v>
      </c>
    </row>
    <row r="2198" spans="1:16" x14ac:dyDescent="0.3">
      <c r="A2198" t="s">
        <v>2230</v>
      </c>
      <c r="B2198" s="6">
        <v>45516</v>
      </c>
      <c r="C2198" t="s">
        <v>2259</v>
      </c>
      <c r="D2198" t="s">
        <v>2267</v>
      </c>
      <c r="E2198" t="s">
        <v>19</v>
      </c>
      <c r="F2198" t="s">
        <v>22</v>
      </c>
      <c r="G2198">
        <v>43999</v>
      </c>
      <c r="H2198">
        <v>-7299.17</v>
      </c>
      <c r="I2198">
        <v>10</v>
      </c>
      <c r="J2198" t="s">
        <v>10</v>
      </c>
      <c r="K2198" s="8" t="s">
        <v>36</v>
      </c>
      <c r="L2198" s="11">
        <f t="shared" si="170"/>
        <v>-0.16589399759085435</v>
      </c>
      <c r="M2198" s="16">
        <f t="shared" si="171"/>
        <v>0</v>
      </c>
      <c r="N2198" s="16">
        <f t="shared" si="172"/>
        <v>1</v>
      </c>
      <c r="O2198" s="7" t="str">
        <f t="shared" si="173"/>
        <v>Aug</v>
      </c>
      <c r="P2198" t="str">
        <f t="shared" si="174"/>
        <v>2024</v>
      </c>
    </row>
    <row r="2199" spans="1:16" ht="15" thickBot="1" x14ac:dyDescent="0.35">
      <c r="A2199" t="s">
        <v>2231</v>
      </c>
      <c r="B2199" s="6">
        <v>45527</v>
      </c>
      <c r="C2199" t="s">
        <v>2256</v>
      </c>
      <c r="D2199" t="s">
        <v>2268</v>
      </c>
      <c r="E2199" s="15" t="s">
        <v>25</v>
      </c>
      <c r="F2199" t="s">
        <v>26</v>
      </c>
      <c r="G2199">
        <v>24010</v>
      </c>
      <c r="H2199">
        <v>5631.15</v>
      </c>
      <c r="I2199">
        <v>10</v>
      </c>
      <c r="J2199" t="s">
        <v>16</v>
      </c>
      <c r="K2199" s="8" t="s">
        <v>36</v>
      </c>
      <c r="L2199" s="11">
        <f t="shared" si="170"/>
        <v>0.23453352769679298</v>
      </c>
      <c r="M2199" s="16">
        <f t="shared" si="171"/>
        <v>0</v>
      </c>
      <c r="N2199" s="16">
        <f t="shared" si="172"/>
        <v>0</v>
      </c>
      <c r="O2199" s="7" t="str">
        <f t="shared" si="173"/>
        <v>Aug</v>
      </c>
      <c r="P2199" t="str">
        <f t="shared" si="174"/>
        <v>2024</v>
      </c>
    </row>
    <row r="2200" spans="1:16" ht="15" thickBot="1" x14ac:dyDescent="0.35">
      <c r="A2200" t="s">
        <v>2232</v>
      </c>
      <c r="B2200" s="6">
        <v>45572</v>
      </c>
      <c r="C2200" t="s">
        <v>2259</v>
      </c>
      <c r="D2200" s="15" t="s">
        <v>2266</v>
      </c>
      <c r="E2200" s="15" t="s">
        <v>19</v>
      </c>
      <c r="F2200" t="s">
        <v>20</v>
      </c>
      <c r="G2200">
        <v>31375</v>
      </c>
      <c r="H2200">
        <v>-380.86</v>
      </c>
      <c r="I2200">
        <v>10</v>
      </c>
      <c r="J2200" t="s">
        <v>10</v>
      </c>
      <c r="K2200" s="8" t="s">
        <v>36</v>
      </c>
      <c r="L2200" s="11">
        <f t="shared" si="170"/>
        <v>-1.2138964143426295E-2</v>
      </c>
      <c r="M2200" s="16">
        <f t="shared" si="171"/>
        <v>0</v>
      </c>
      <c r="N2200" s="16">
        <f t="shared" si="172"/>
        <v>1</v>
      </c>
      <c r="O2200" s="7" t="str">
        <f t="shared" si="173"/>
        <v>Oct</v>
      </c>
      <c r="P2200" t="str">
        <f t="shared" si="174"/>
        <v>2024</v>
      </c>
    </row>
    <row r="2201" spans="1:16" ht="15" thickBot="1" x14ac:dyDescent="0.35">
      <c r="A2201" s="15" t="s">
        <v>2233</v>
      </c>
      <c r="B2201" s="14">
        <v>45335</v>
      </c>
      <c r="C2201" s="15" t="s">
        <v>2257</v>
      </c>
      <c r="D2201" s="15" t="s">
        <v>2264</v>
      </c>
      <c r="E2201" s="15" t="s">
        <v>14</v>
      </c>
      <c r="F2201" s="15" t="s">
        <v>15</v>
      </c>
      <c r="G2201" s="15">
        <v>40952</v>
      </c>
      <c r="H2201" s="15">
        <v>12372.54</v>
      </c>
      <c r="I2201" s="15">
        <v>7</v>
      </c>
      <c r="J2201" s="15" t="s">
        <v>35</v>
      </c>
      <c r="K2201" s="10" t="s">
        <v>27</v>
      </c>
      <c r="L2201" s="12">
        <f t="shared" si="170"/>
        <v>0.30212297323696036</v>
      </c>
      <c r="M2201" s="16">
        <f t="shared" si="171"/>
        <v>40952</v>
      </c>
      <c r="N2201" s="17">
        <f t="shared" si="172"/>
        <v>0</v>
      </c>
      <c r="O2201" s="9" t="str">
        <f t="shared" si="173"/>
        <v>Feb</v>
      </c>
      <c r="P2201" s="15" t="str">
        <f t="shared" si="174"/>
        <v>2024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68A33-2AA7-43A7-831C-63C52496F1F5}">
  <dimension ref="A1:T50"/>
  <sheetViews>
    <sheetView topLeftCell="A5" zoomScale="135" zoomScaleNormal="55" workbookViewId="0">
      <selection activeCell="B15" sqref="B15"/>
    </sheetView>
  </sheetViews>
  <sheetFormatPr defaultRowHeight="14.4" x14ac:dyDescent="0.3"/>
  <cols>
    <col min="1" max="1" width="16.44140625" customWidth="1"/>
    <col min="2" max="2" width="15.21875" customWidth="1"/>
    <col min="3" max="3" width="3.88671875" customWidth="1"/>
    <col min="4" max="4" width="17" bestFit="1" customWidth="1"/>
    <col min="5" max="5" width="16.77734375" bestFit="1" customWidth="1"/>
    <col min="6" max="6" width="11.5546875" customWidth="1"/>
    <col min="7" max="7" width="15.21875" customWidth="1"/>
    <col min="8" max="8" width="14.109375" customWidth="1"/>
    <col min="9" max="9" width="13" customWidth="1"/>
    <col min="10" max="10" width="12.5546875" bestFit="1" customWidth="1"/>
    <col min="11" max="11" width="19.6640625" customWidth="1"/>
    <col min="13" max="13" width="14.77734375" bestFit="1" customWidth="1"/>
    <col min="14" max="14" width="24.6640625" bestFit="1" customWidth="1"/>
    <col min="15" max="15" width="19.88671875" customWidth="1"/>
    <col min="16" max="16" width="12.109375" bestFit="1" customWidth="1"/>
    <col min="19" max="19" width="12.109375" bestFit="1" customWidth="1"/>
    <col min="20" max="20" width="11.6640625" bestFit="1" customWidth="1"/>
  </cols>
  <sheetData>
    <row r="1" spans="1:16" x14ac:dyDescent="0.3">
      <c r="A1" s="71" t="s">
        <v>2280</v>
      </c>
      <c r="B1" s="71"/>
      <c r="C1" s="71"/>
      <c r="D1" s="71"/>
      <c r="E1" s="71"/>
      <c r="F1" s="71"/>
      <c r="G1" s="71"/>
      <c r="H1" s="71"/>
      <c r="I1" s="71"/>
      <c r="J1" s="71"/>
      <c r="K1" s="71"/>
      <c r="L1" s="38"/>
    </row>
    <row r="2" spans="1:16" x14ac:dyDescent="0.3">
      <c r="A2" s="71"/>
      <c r="B2" s="71"/>
      <c r="C2" s="71"/>
      <c r="D2" s="71"/>
      <c r="E2" s="71"/>
      <c r="F2" s="71"/>
      <c r="G2" s="71"/>
      <c r="H2" s="71"/>
      <c r="I2" s="71"/>
      <c r="J2" s="71"/>
      <c r="K2" s="71"/>
      <c r="L2" s="34"/>
    </row>
    <row r="3" spans="1:16" ht="12.6" customHeight="1" x14ac:dyDescent="0.3">
      <c r="C3" s="50"/>
      <c r="D3" s="54" t="s">
        <v>2242</v>
      </c>
      <c r="E3" s="55">
        <f>GETPIVOTDATA("Profit",$D$4)</f>
        <v>3996604.4500000007</v>
      </c>
      <c r="F3" s="50"/>
      <c r="G3" s="54" t="s">
        <v>2251</v>
      </c>
      <c r="H3" s="60">
        <f>GETPIVOTDATA("Profit Margin %",$G$4)</f>
        <v>7.3566533255691874E-2</v>
      </c>
      <c r="I3" s="50"/>
      <c r="J3" s="54" t="s">
        <v>2241</v>
      </c>
      <c r="K3" s="59">
        <f>GETPIVOTDATA("Sales",$J$4)</f>
        <v>54877614</v>
      </c>
      <c r="L3" s="34"/>
    </row>
    <row r="4" spans="1:16" x14ac:dyDescent="0.3">
      <c r="A4" s="79" t="s">
        <v>2281</v>
      </c>
      <c r="B4" s="79"/>
      <c r="C4" s="50"/>
      <c r="D4" s="56" t="s">
        <v>2246</v>
      </c>
      <c r="E4" s="57" t="s">
        <v>2240</v>
      </c>
      <c r="F4" s="50"/>
      <c r="G4" s="56" t="s">
        <v>2246</v>
      </c>
      <c r="H4" s="57" t="s">
        <v>2273</v>
      </c>
      <c r="I4" s="50"/>
      <c r="J4" s="56" t="s">
        <v>2246</v>
      </c>
      <c r="K4" s="57" t="s">
        <v>2239</v>
      </c>
      <c r="L4" s="34"/>
    </row>
    <row r="5" spans="1:16" ht="17.399999999999999" customHeight="1" x14ac:dyDescent="0.3">
      <c r="A5" s="79"/>
      <c r="B5" s="79"/>
      <c r="C5" s="50"/>
      <c r="D5" s="58" t="s">
        <v>2287</v>
      </c>
      <c r="E5" s="59">
        <v>385182.42999999976</v>
      </c>
      <c r="F5" s="50"/>
      <c r="G5" s="58" t="s">
        <v>2287</v>
      </c>
      <c r="H5" s="61">
        <v>7.1568745348609325E-2</v>
      </c>
      <c r="I5" s="50"/>
      <c r="J5" s="58" t="s">
        <v>2287</v>
      </c>
      <c r="K5" s="62">
        <v>5197487</v>
      </c>
      <c r="L5" s="34"/>
    </row>
    <row r="6" spans="1:16" x14ac:dyDescent="0.3">
      <c r="A6" s="51" t="s">
        <v>2282</v>
      </c>
      <c r="C6" s="50"/>
      <c r="D6" s="58" t="s">
        <v>2288</v>
      </c>
      <c r="E6" s="59">
        <v>282990.67</v>
      </c>
      <c r="F6" s="50"/>
      <c r="G6" s="58" t="s">
        <v>2288</v>
      </c>
      <c r="H6" s="61">
        <v>7.8770146752721718E-2</v>
      </c>
      <c r="I6" s="50"/>
      <c r="J6" s="58" t="s">
        <v>2288</v>
      </c>
      <c r="K6" s="62">
        <v>4361142</v>
      </c>
      <c r="L6" s="34"/>
    </row>
    <row r="7" spans="1:16" x14ac:dyDescent="0.3">
      <c r="A7" s="52" t="s">
        <v>2283</v>
      </c>
      <c r="C7" s="50"/>
      <c r="D7" s="58" t="s">
        <v>2289</v>
      </c>
      <c r="E7" s="59">
        <v>330156.25000000006</v>
      </c>
      <c r="F7" s="50"/>
      <c r="G7" s="58" t="s">
        <v>2289</v>
      </c>
      <c r="H7" s="61">
        <v>6.5922074690341656E-2</v>
      </c>
      <c r="I7" s="50"/>
      <c r="J7" s="58" t="s">
        <v>2289</v>
      </c>
      <c r="K7" s="62">
        <v>5032041</v>
      </c>
      <c r="L7" s="34"/>
    </row>
    <row r="8" spans="1:16" x14ac:dyDescent="0.3">
      <c r="A8" s="52" t="s">
        <v>2284</v>
      </c>
      <c r="C8" s="50"/>
      <c r="D8" s="58" t="s">
        <v>2290</v>
      </c>
      <c r="E8" s="59">
        <v>282357.25999999995</v>
      </c>
      <c r="F8" s="50"/>
      <c r="G8" s="58" t="s">
        <v>2290</v>
      </c>
      <c r="H8" s="61">
        <v>7.5680410414748517E-2</v>
      </c>
      <c r="I8" s="50"/>
      <c r="J8" s="58" t="s">
        <v>2290</v>
      </c>
      <c r="K8" s="62">
        <v>3804003</v>
      </c>
      <c r="L8" s="34"/>
    </row>
    <row r="9" spans="1:16" x14ac:dyDescent="0.3">
      <c r="A9" s="52" t="s">
        <v>2285</v>
      </c>
      <c r="C9" s="50"/>
      <c r="D9" s="58" t="s">
        <v>2254</v>
      </c>
      <c r="E9" s="59">
        <v>295179.42000000004</v>
      </c>
      <c r="F9" s="50"/>
      <c r="G9" s="58" t="s">
        <v>2254</v>
      </c>
      <c r="H9" s="61">
        <v>7.4295533822414689E-2</v>
      </c>
      <c r="I9" s="50"/>
      <c r="J9" s="58" t="s">
        <v>2254</v>
      </c>
      <c r="K9" s="62">
        <v>4334978</v>
      </c>
      <c r="L9" s="34"/>
    </row>
    <row r="10" spans="1:16" x14ac:dyDescent="0.3">
      <c r="C10" s="50"/>
      <c r="D10" s="58" t="s">
        <v>2253</v>
      </c>
      <c r="E10" s="59">
        <v>339567.42000000033</v>
      </c>
      <c r="F10" s="50"/>
      <c r="G10" s="58" t="s">
        <v>2253</v>
      </c>
      <c r="H10" s="61">
        <v>7.3560341097416201E-2</v>
      </c>
      <c r="I10" s="50"/>
      <c r="J10" s="58" t="s">
        <v>2253</v>
      </c>
      <c r="K10" s="62">
        <v>4225541</v>
      </c>
      <c r="L10" s="34"/>
    </row>
    <row r="11" spans="1:16" x14ac:dyDescent="0.3">
      <c r="A11" s="53"/>
      <c r="C11" s="50"/>
      <c r="D11" s="58" t="s">
        <v>2274</v>
      </c>
      <c r="E11" s="59">
        <v>208821.71000000002</v>
      </c>
      <c r="F11" s="50"/>
      <c r="G11" s="58" t="s">
        <v>2274</v>
      </c>
      <c r="H11" s="61">
        <v>5.1719500223930723E-2</v>
      </c>
      <c r="I11" s="50"/>
      <c r="J11" s="58" t="s">
        <v>2274</v>
      </c>
      <c r="K11" s="62">
        <v>4630354</v>
      </c>
      <c r="L11" s="34"/>
      <c r="O11" s="3" t="s">
        <v>2246</v>
      </c>
      <c r="P11" t="s">
        <v>2240</v>
      </c>
    </row>
    <row r="12" spans="1:16" x14ac:dyDescent="0.3">
      <c r="C12" s="50"/>
      <c r="D12" s="58" t="s">
        <v>2291</v>
      </c>
      <c r="E12" s="59">
        <v>405885.2300000001</v>
      </c>
      <c r="F12" s="50"/>
      <c r="G12" s="58" t="s">
        <v>2291</v>
      </c>
      <c r="H12" s="61">
        <v>8.5555619392231039E-2</v>
      </c>
      <c r="I12" s="50"/>
      <c r="J12" s="58" t="s">
        <v>2291</v>
      </c>
      <c r="K12" s="62">
        <v>4606162</v>
      </c>
      <c r="L12" s="34"/>
      <c r="O12" s="4" t="s">
        <v>2259</v>
      </c>
      <c r="P12" s="80">
        <v>701237.21999999939</v>
      </c>
    </row>
    <row r="13" spans="1:16" x14ac:dyDescent="0.3">
      <c r="C13" s="50"/>
      <c r="D13" s="58" t="s">
        <v>2292</v>
      </c>
      <c r="E13" s="59">
        <v>397131.92999999993</v>
      </c>
      <c r="F13" s="50"/>
      <c r="G13" s="58" t="s">
        <v>2292</v>
      </c>
      <c r="H13" s="61">
        <v>6.7305718211905965E-2</v>
      </c>
      <c r="I13" s="50"/>
      <c r="J13" s="58" t="s">
        <v>2292</v>
      </c>
      <c r="K13" s="62">
        <v>5117094</v>
      </c>
      <c r="L13" s="34"/>
      <c r="O13" s="4" t="s">
        <v>2258</v>
      </c>
      <c r="P13" s="80">
        <v>1012340.0000000006</v>
      </c>
    </row>
    <row r="14" spans="1:16" x14ac:dyDescent="0.3">
      <c r="C14" s="50"/>
      <c r="D14" s="58" t="s">
        <v>2293</v>
      </c>
      <c r="E14" s="59">
        <v>371649.12000000017</v>
      </c>
      <c r="F14" s="50"/>
      <c r="G14" s="58" t="s">
        <v>2293</v>
      </c>
      <c r="H14" s="61">
        <v>8.0978066660300399E-2</v>
      </c>
      <c r="I14" s="50"/>
      <c r="J14" s="58" t="s">
        <v>2293</v>
      </c>
      <c r="K14" s="62">
        <v>4649238</v>
      </c>
      <c r="L14" s="34"/>
      <c r="O14" s="4" t="s">
        <v>2256</v>
      </c>
      <c r="P14" s="80">
        <v>749378.44000000041</v>
      </c>
    </row>
    <row r="15" spans="1:16" x14ac:dyDescent="0.3">
      <c r="C15" s="50"/>
      <c r="D15" s="58" t="s">
        <v>2294</v>
      </c>
      <c r="E15" s="59">
        <v>391190.10000000009</v>
      </c>
      <c r="F15" s="50"/>
      <c r="G15" s="58" t="s">
        <v>2294</v>
      </c>
      <c r="H15" s="61">
        <v>8.3957172081344913E-2</v>
      </c>
      <c r="I15" s="50"/>
      <c r="J15" s="58" t="s">
        <v>2294</v>
      </c>
      <c r="K15" s="62">
        <v>4314504</v>
      </c>
      <c r="L15" s="34"/>
      <c r="O15" s="4" t="s">
        <v>2257</v>
      </c>
      <c r="P15" s="80">
        <v>827231.89000000013</v>
      </c>
    </row>
    <row r="16" spans="1:16" x14ac:dyDescent="0.3">
      <c r="C16" s="50"/>
      <c r="D16" s="58" t="s">
        <v>2295</v>
      </c>
      <c r="E16" s="59">
        <v>306492.90999999997</v>
      </c>
      <c r="F16" s="50"/>
      <c r="G16" s="58" t="s">
        <v>2295</v>
      </c>
      <c r="H16" s="61">
        <v>7.6096741884184901E-2</v>
      </c>
      <c r="I16" s="50"/>
      <c r="J16" s="58" t="s">
        <v>2295</v>
      </c>
      <c r="K16" s="62">
        <v>4605070</v>
      </c>
      <c r="L16" s="34"/>
      <c r="O16" s="4" t="s">
        <v>2255</v>
      </c>
      <c r="P16" s="80">
        <v>706416.90000000014</v>
      </c>
    </row>
    <row r="17" spans="1:20" x14ac:dyDescent="0.3">
      <c r="C17" s="50"/>
      <c r="D17" s="58" t="s">
        <v>2247</v>
      </c>
      <c r="E17" s="59">
        <v>3996604.4500000007</v>
      </c>
      <c r="F17" s="50"/>
      <c r="G17" s="58" t="s">
        <v>2247</v>
      </c>
      <c r="H17" s="61">
        <v>7.3566533255691874E-2</v>
      </c>
      <c r="I17" s="50"/>
      <c r="J17" s="58" t="s">
        <v>2247</v>
      </c>
      <c r="K17" s="62">
        <v>54877614</v>
      </c>
      <c r="L17" s="34"/>
      <c r="O17" s="4" t="s">
        <v>2247</v>
      </c>
      <c r="P17" s="80">
        <v>3996604.45</v>
      </c>
    </row>
    <row r="18" spans="1:20" x14ac:dyDescent="0.3">
      <c r="A18" s="50"/>
      <c r="B18" s="50"/>
      <c r="C18" s="50"/>
      <c r="D18" s="50"/>
      <c r="E18" s="50"/>
      <c r="F18" s="50"/>
      <c r="G18" s="50"/>
      <c r="H18" s="50"/>
      <c r="I18" s="50"/>
      <c r="J18" s="50"/>
      <c r="K18" s="50"/>
      <c r="L18" s="34"/>
    </row>
    <row r="19" spans="1:20" x14ac:dyDescent="0.3">
      <c r="A19" s="54" t="s">
        <v>2245</v>
      </c>
      <c r="B19" s="57">
        <f>GETPIVOTDATA("Loss Orders Count",$A$20)</f>
        <v>812</v>
      </c>
      <c r="C19" s="50"/>
      <c r="D19" s="54" t="s">
        <v>2250</v>
      </c>
      <c r="E19" s="68"/>
      <c r="F19" s="50"/>
      <c r="G19" s="50"/>
      <c r="H19" s="50"/>
      <c r="I19" s="50"/>
      <c r="J19" s="50"/>
      <c r="K19" s="50"/>
      <c r="L19" s="34"/>
    </row>
    <row r="20" spans="1:20" x14ac:dyDescent="0.3">
      <c r="A20" s="56" t="s">
        <v>2246</v>
      </c>
      <c r="B20" s="57" t="s">
        <v>2245</v>
      </c>
      <c r="C20" s="50"/>
      <c r="D20" s="69" t="s">
        <v>2246</v>
      </c>
      <c r="E20" s="68" t="s">
        <v>2240</v>
      </c>
      <c r="G20" s="54" t="s">
        <v>2244</v>
      </c>
      <c r="H20" s="64">
        <f>GETPIVOTDATA("Sales",$G$21)</f>
        <v>24944.37</v>
      </c>
      <c r="J20" s="54" t="s">
        <v>2252</v>
      </c>
      <c r="K20" s="67">
        <f>GETPIVOTDATA("Order ID",$J$21)</f>
        <v>2200</v>
      </c>
      <c r="L20" s="34"/>
      <c r="N20" s="3" t="s">
        <v>2248</v>
      </c>
      <c r="O20" t="s">
        <v>2286</v>
      </c>
      <c r="R20" s="49"/>
      <c r="S20" s="49"/>
      <c r="T20" s="49"/>
    </row>
    <row r="21" spans="1:20" x14ac:dyDescent="0.3">
      <c r="A21" s="58" t="s">
        <v>2287</v>
      </c>
      <c r="B21" s="63">
        <v>78</v>
      </c>
      <c r="C21" s="50"/>
      <c r="D21" s="70" t="s">
        <v>14</v>
      </c>
      <c r="E21" s="82">
        <v>1019254.3300000007</v>
      </c>
      <c r="G21" s="56" t="s">
        <v>2246</v>
      </c>
      <c r="H21" s="57" t="s">
        <v>2275</v>
      </c>
      <c r="J21" s="56" t="s">
        <v>2246</v>
      </c>
      <c r="K21" s="67" t="s">
        <v>2243</v>
      </c>
      <c r="L21" s="34"/>
      <c r="N21" s="4" t="s">
        <v>35</v>
      </c>
      <c r="O21" s="80">
        <v>3844</v>
      </c>
      <c r="R21" s="4"/>
    </row>
    <row r="22" spans="1:20" x14ac:dyDescent="0.3">
      <c r="A22" s="58" t="s">
        <v>2288</v>
      </c>
      <c r="B22" s="63">
        <v>67</v>
      </c>
      <c r="C22" s="50"/>
      <c r="D22" s="70" t="s">
        <v>25</v>
      </c>
      <c r="E22" s="82">
        <v>1013037.3700000005</v>
      </c>
      <c r="G22" s="58" t="s">
        <v>2287</v>
      </c>
      <c r="H22" s="81">
        <v>27211.97382198953</v>
      </c>
      <c r="J22" s="58" t="s">
        <v>2287</v>
      </c>
      <c r="K22" s="67">
        <v>191</v>
      </c>
      <c r="L22" s="34"/>
      <c r="N22" s="4" t="s">
        <v>16</v>
      </c>
      <c r="O22" s="80">
        <v>4100</v>
      </c>
      <c r="R22" s="4"/>
    </row>
    <row r="23" spans="1:20" x14ac:dyDescent="0.3">
      <c r="A23" s="58" t="s">
        <v>2289</v>
      </c>
      <c r="B23" s="63">
        <v>78</v>
      </c>
      <c r="C23" s="50"/>
      <c r="D23" s="70" t="s">
        <v>19</v>
      </c>
      <c r="E23" s="82">
        <v>998768.64999999886</v>
      </c>
      <c r="G23" s="58" t="s">
        <v>2288</v>
      </c>
      <c r="H23" s="81">
        <v>23962.31868131868</v>
      </c>
      <c r="J23" s="58" t="s">
        <v>2288</v>
      </c>
      <c r="K23" s="67">
        <v>182</v>
      </c>
      <c r="L23" s="34"/>
      <c r="N23" s="4" t="s">
        <v>10</v>
      </c>
      <c r="O23" s="80">
        <v>4022</v>
      </c>
      <c r="R23" s="4"/>
    </row>
    <row r="24" spans="1:20" x14ac:dyDescent="0.3">
      <c r="A24" s="58" t="s">
        <v>2290</v>
      </c>
      <c r="B24" s="63">
        <v>60</v>
      </c>
      <c r="C24" s="50"/>
      <c r="D24" s="70" t="s">
        <v>8</v>
      </c>
      <c r="E24" s="82">
        <v>965544.10000000009</v>
      </c>
      <c r="G24" s="58" t="s">
        <v>2289</v>
      </c>
      <c r="H24" s="81">
        <v>25286.638190954774</v>
      </c>
      <c r="J24" s="58" t="s">
        <v>2289</v>
      </c>
      <c r="K24" s="67">
        <v>199</v>
      </c>
      <c r="L24" s="34"/>
      <c r="N24" s="4" t="s">
        <v>2247</v>
      </c>
      <c r="O24" s="80">
        <v>11966</v>
      </c>
      <c r="R24" s="4"/>
    </row>
    <row r="25" spans="1:20" x14ac:dyDescent="0.3">
      <c r="A25" s="58" t="s">
        <v>2254</v>
      </c>
      <c r="B25" s="63">
        <v>64</v>
      </c>
      <c r="C25" s="50"/>
      <c r="D25" s="70" t="s">
        <v>2247</v>
      </c>
      <c r="E25" s="83">
        <v>3996604.45</v>
      </c>
      <c r="G25" s="58" t="s">
        <v>2290</v>
      </c>
      <c r="H25" s="81">
        <v>24075.968354430381</v>
      </c>
      <c r="J25" s="58" t="s">
        <v>2290</v>
      </c>
      <c r="K25" s="67">
        <v>158</v>
      </c>
      <c r="L25" s="34"/>
      <c r="R25" s="4"/>
    </row>
    <row r="26" spans="1:20" x14ac:dyDescent="0.3">
      <c r="A26" s="58" t="s">
        <v>2253</v>
      </c>
      <c r="B26" s="63">
        <v>60</v>
      </c>
      <c r="C26" s="50"/>
      <c r="D26" s="50"/>
      <c r="E26" s="50"/>
      <c r="F26" s="50"/>
      <c r="G26" s="58" t="s">
        <v>2254</v>
      </c>
      <c r="H26" s="81">
        <v>24771.302857142859</v>
      </c>
      <c r="J26" s="58" t="s">
        <v>2254</v>
      </c>
      <c r="K26" s="67">
        <v>175</v>
      </c>
      <c r="L26" s="34"/>
      <c r="R26" s="4"/>
    </row>
    <row r="27" spans="1:20" x14ac:dyDescent="0.3">
      <c r="A27" s="58" t="s">
        <v>2274</v>
      </c>
      <c r="B27" s="63">
        <v>74</v>
      </c>
      <c r="C27" s="50"/>
      <c r="D27" s="50"/>
      <c r="E27" s="50"/>
      <c r="F27" s="50"/>
      <c r="G27" s="58" t="s">
        <v>2253</v>
      </c>
      <c r="H27" s="81">
        <v>24145.948571428573</v>
      </c>
      <c r="J27" s="58" t="s">
        <v>2253</v>
      </c>
      <c r="K27" s="67">
        <v>175</v>
      </c>
      <c r="L27" s="34"/>
      <c r="R27" s="4"/>
    </row>
    <row r="28" spans="1:20" x14ac:dyDescent="0.3">
      <c r="A28" s="58" t="s">
        <v>2291</v>
      </c>
      <c r="B28" s="63">
        <v>60</v>
      </c>
      <c r="C28" s="50"/>
      <c r="D28" s="50"/>
      <c r="E28" s="50"/>
      <c r="F28" s="50"/>
      <c r="G28" s="58" t="s">
        <v>2274</v>
      </c>
      <c r="H28" s="81">
        <v>25028.940540540541</v>
      </c>
      <c r="J28" s="58" t="s">
        <v>2274</v>
      </c>
      <c r="K28" s="67">
        <v>185</v>
      </c>
      <c r="L28" s="34"/>
      <c r="R28" s="4"/>
    </row>
    <row r="29" spans="1:20" x14ac:dyDescent="0.3">
      <c r="A29" s="58" t="s">
        <v>2292</v>
      </c>
      <c r="B29" s="63">
        <v>83</v>
      </c>
      <c r="C29" s="50"/>
      <c r="D29" s="50"/>
      <c r="E29" s="50"/>
      <c r="F29" s="50"/>
      <c r="G29" s="58" t="s">
        <v>2291</v>
      </c>
      <c r="H29" s="81">
        <v>25589.788888888888</v>
      </c>
      <c r="J29" s="58" t="s">
        <v>2291</v>
      </c>
      <c r="K29" s="67">
        <v>180</v>
      </c>
      <c r="L29" s="34"/>
      <c r="R29" s="4"/>
    </row>
    <row r="30" spans="1:20" x14ac:dyDescent="0.3">
      <c r="A30" s="58" t="s">
        <v>2293</v>
      </c>
      <c r="B30" s="63">
        <v>65</v>
      </c>
      <c r="C30" s="50"/>
      <c r="D30" s="50"/>
      <c r="E30" s="50"/>
      <c r="F30" s="50"/>
      <c r="G30" s="58" t="s">
        <v>2292</v>
      </c>
      <c r="H30" s="81">
        <v>24720.260869565216</v>
      </c>
      <c r="J30" s="58" t="s">
        <v>2292</v>
      </c>
      <c r="K30" s="67">
        <v>207</v>
      </c>
      <c r="L30" s="34"/>
      <c r="R30" s="4"/>
    </row>
    <row r="31" spans="1:20" x14ac:dyDescent="0.3">
      <c r="A31" s="58" t="s">
        <v>2294</v>
      </c>
      <c r="B31" s="63">
        <v>59</v>
      </c>
      <c r="C31" s="50"/>
      <c r="D31" s="50"/>
      <c r="E31" s="50"/>
      <c r="F31" s="50"/>
      <c r="G31" s="58" t="s">
        <v>2293</v>
      </c>
      <c r="H31" s="81">
        <v>24862.235294117647</v>
      </c>
      <c r="J31" s="58" t="s">
        <v>2293</v>
      </c>
      <c r="K31" s="67">
        <v>187</v>
      </c>
      <c r="L31" s="34"/>
      <c r="R31" s="4"/>
    </row>
    <row r="32" spans="1:20" x14ac:dyDescent="0.3">
      <c r="A32" s="58" t="s">
        <v>2295</v>
      </c>
      <c r="B32" s="63">
        <v>64</v>
      </c>
      <c r="C32" s="50"/>
      <c r="D32" s="50"/>
      <c r="E32" s="50"/>
      <c r="F32" s="50"/>
      <c r="G32" s="58" t="s">
        <v>2294</v>
      </c>
      <c r="H32" s="81">
        <v>24654.30857142857</v>
      </c>
      <c r="J32" s="58" t="s">
        <v>2294</v>
      </c>
      <c r="K32" s="67">
        <v>175</v>
      </c>
      <c r="L32" s="34"/>
      <c r="R32" s="4"/>
    </row>
    <row r="33" spans="1:12" x14ac:dyDescent="0.3">
      <c r="A33" s="58" t="s">
        <v>2247</v>
      </c>
      <c r="B33" s="63">
        <v>812</v>
      </c>
      <c r="C33" s="50"/>
      <c r="D33" s="50"/>
      <c r="E33" s="50"/>
      <c r="F33" s="50"/>
      <c r="G33" s="58" t="s">
        <v>2295</v>
      </c>
      <c r="H33" s="81">
        <v>24758.440860215054</v>
      </c>
      <c r="J33" s="58" t="s">
        <v>2295</v>
      </c>
      <c r="K33" s="67">
        <v>186</v>
      </c>
      <c r="L33" s="34"/>
    </row>
    <row r="34" spans="1:12" x14ac:dyDescent="0.3">
      <c r="G34" s="65" t="s">
        <v>2247</v>
      </c>
      <c r="H34" s="66">
        <v>24944.37</v>
      </c>
      <c r="J34" s="58" t="s">
        <v>2247</v>
      </c>
      <c r="K34" s="67">
        <v>2200</v>
      </c>
      <c r="L34" s="34"/>
    </row>
    <row r="35" spans="1:12" ht="15" thickBot="1" x14ac:dyDescent="0.35">
      <c r="A35" s="32"/>
      <c r="B35" s="33"/>
      <c r="C35" s="33"/>
      <c r="D35" s="33"/>
      <c r="E35" s="33"/>
      <c r="F35" s="33"/>
      <c r="G35" s="33"/>
      <c r="H35" s="33"/>
      <c r="I35" s="33"/>
      <c r="J35" s="33"/>
      <c r="K35" s="33"/>
      <c r="L35" s="36"/>
    </row>
    <row r="36" spans="1:12" x14ac:dyDescent="0.3">
      <c r="A36" s="72" t="s">
        <v>2276</v>
      </c>
      <c r="B36" s="73"/>
      <c r="C36" s="73"/>
      <c r="D36" s="73"/>
      <c r="E36" s="73"/>
      <c r="F36" s="73"/>
      <c r="G36" s="73"/>
      <c r="H36" s="73"/>
      <c r="I36" s="74"/>
    </row>
    <row r="37" spans="1:12" x14ac:dyDescent="0.3">
      <c r="A37" s="72"/>
      <c r="B37" s="73"/>
      <c r="C37" s="73"/>
      <c r="D37" s="73"/>
      <c r="E37" s="73"/>
      <c r="F37" s="73"/>
      <c r="G37" s="73"/>
      <c r="H37" s="73"/>
      <c r="I37" s="74"/>
    </row>
    <row r="38" spans="1:12" ht="15" thickBot="1" x14ac:dyDescent="0.35">
      <c r="A38" s="75" t="s">
        <v>2277</v>
      </c>
      <c r="B38" s="76"/>
      <c r="D38" s="76" t="s">
        <v>2278</v>
      </c>
      <c r="E38" s="76"/>
      <c r="F38" s="76"/>
      <c r="H38" s="77" t="s">
        <v>2279</v>
      </c>
      <c r="I38" s="78"/>
    </row>
    <row r="39" spans="1:12" ht="15" thickBot="1" x14ac:dyDescent="0.35">
      <c r="A39" s="42" t="s">
        <v>2246</v>
      </c>
      <c r="B39" s="46" t="s">
        <v>2240</v>
      </c>
      <c r="D39" s="42" t="s">
        <v>2246</v>
      </c>
      <c r="E39" s="47" t="s">
        <v>2240</v>
      </c>
      <c r="F39" s="48" t="s">
        <v>2239</v>
      </c>
      <c r="H39" s="42" t="s">
        <v>2246</v>
      </c>
      <c r="I39" s="46" t="s">
        <v>2240</v>
      </c>
    </row>
    <row r="40" spans="1:12" x14ac:dyDescent="0.3">
      <c r="A40" s="43" t="s">
        <v>14</v>
      </c>
      <c r="B40" s="39">
        <v>1019254.3300000007</v>
      </c>
      <c r="D40" s="43" t="s">
        <v>2256</v>
      </c>
      <c r="E40" s="86">
        <v>749378.44000000041</v>
      </c>
      <c r="F40" s="87">
        <v>11486858</v>
      </c>
      <c r="H40" s="43" t="s">
        <v>80</v>
      </c>
      <c r="I40" s="90">
        <v>-9029.27</v>
      </c>
    </row>
    <row r="41" spans="1:12" x14ac:dyDescent="0.3">
      <c r="A41" s="44" t="s">
        <v>25</v>
      </c>
      <c r="B41" s="40">
        <v>1013037.3700000005</v>
      </c>
      <c r="D41" s="44" t="s">
        <v>2258</v>
      </c>
      <c r="E41" s="88">
        <v>1012340.0000000006</v>
      </c>
      <c r="F41" s="84">
        <v>11236804</v>
      </c>
      <c r="H41" s="44" t="s">
        <v>341</v>
      </c>
      <c r="I41" s="91">
        <v>-9083.17</v>
      </c>
    </row>
    <row r="42" spans="1:12" x14ac:dyDescent="0.3">
      <c r="A42" s="44" t="s">
        <v>8</v>
      </c>
      <c r="B42" s="40">
        <v>965544.10000000009</v>
      </c>
      <c r="D42" s="44" t="s">
        <v>2257</v>
      </c>
      <c r="E42" s="88">
        <v>827231.89000000013</v>
      </c>
      <c r="F42" s="84">
        <v>11183948</v>
      </c>
      <c r="H42" s="44" t="s">
        <v>664</v>
      </c>
      <c r="I42" s="91">
        <v>-8683.6</v>
      </c>
    </row>
    <row r="43" spans="1:12" ht="15" thickBot="1" x14ac:dyDescent="0.35">
      <c r="A43" s="45" t="s">
        <v>19</v>
      </c>
      <c r="B43" s="40">
        <v>998768.64999999886</v>
      </c>
      <c r="D43" s="44" t="s">
        <v>2259</v>
      </c>
      <c r="E43" s="88">
        <v>701237.21999999939</v>
      </c>
      <c r="F43" s="84">
        <v>11025179</v>
      </c>
      <c r="H43" s="44" t="s">
        <v>710</v>
      </c>
      <c r="I43" s="91">
        <v>-8705</v>
      </c>
    </row>
    <row r="44" spans="1:12" ht="15" thickBot="1" x14ac:dyDescent="0.35">
      <c r="A44" s="37" t="s">
        <v>2247</v>
      </c>
      <c r="B44" s="41">
        <v>3996604.45</v>
      </c>
      <c r="D44" s="45" t="s">
        <v>2255</v>
      </c>
      <c r="E44" s="88">
        <v>706416.90000000014</v>
      </c>
      <c r="F44" s="84">
        <v>9944825</v>
      </c>
      <c r="H44" s="44" t="s">
        <v>857</v>
      </c>
      <c r="I44" s="91">
        <v>-8738.25</v>
      </c>
    </row>
    <row r="45" spans="1:12" ht="15" thickBot="1" x14ac:dyDescent="0.35">
      <c r="A45" s="35"/>
      <c r="D45" s="37" t="s">
        <v>2247</v>
      </c>
      <c r="E45" s="89">
        <v>3996604.45</v>
      </c>
      <c r="F45" s="85">
        <v>54877614</v>
      </c>
      <c r="H45" s="44" t="s">
        <v>1122</v>
      </c>
      <c r="I45" s="91">
        <v>-9163.51</v>
      </c>
    </row>
    <row r="46" spans="1:12" x14ac:dyDescent="0.3">
      <c r="A46" s="35"/>
      <c r="H46" s="44" t="s">
        <v>1250</v>
      </c>
      <c r="I46" s="91">
        <v>-8817.2000000000007</v>
      </c>
    </row>
    <row r="47" spans="1:12" x14ac:dyDescent="0.3">
      <c r="A47" s="35"/>
      <c r="H47" s="44" t="s">
        <v>1841</v>
      </c>
      <c r="I47" s="91">
        <v>-8694.59</v>
      </c>
    </row>
    <row r="48" spans="1:12" x14ac:dyDescent="0.3">
      <c r="A48" s="35"/>
      <c r="H48" s="44" t="s">
        <v>2018</v>
      </c>
      <c r="I48" s="91">
        <v>-8782.7900000000009</v>
      </c>
    </row>
    <row r="49" spans="1:9" ht="15" thickBot="1" x14ac:dyDescent="0.35">
      <c r="A49" s="35"/>
      <c r="H49" s="45" t="s">
        <v>2030</v>
      </c>
      <c r="I49" s="91">
        <v>-8849.1200000000008</v>
      </c>
    </row>
    <row r="50" spans="1:9" ht="15" thickBot="1" x14ac:dyDescent="0.35">
      <c r="A50" s="32"/>
      <c r="B50" s="33"/>
      <c r="C50" s="33"/>
      <c r="D50" s="33"/>
      <c r="E50" s="33"/>
      <c r="F50" s="33"/>
      <c r="G50" s="33"/>
      <c r="H50" s="37" t="s">
        <v>2247</v>
      </c>
      <c r="I50" s="92">
        <v>-88546.5</v>
      </c>
    </row>
  </sheetData>
  <mergeCells count="6">
    <mergeCell ref="A1:K2"/>
    <mergeCell ref="A36:I37"/>
    <mergeCell ref="A38:B38"/>
    <mergeCell ref="D38:F38"/>
    <mergeCell ref="H38:I38"/>
    <mergeCell ref="A4:B5"/>
  </mergeCells>
  <conditionalFormatting pivot="1" sqref="E21:E2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09148-C72E-4528-801E-E00AC72ECB8B}">
  <dimension ref="A1:AO537"/>
  <sheetViews>
    <sheetView tabSelected="1" zoomScale="125" zoomScaleNormal="115" workbookViewId="0">
      <selection activeCell="S17" sqref="S17"/>
    </sheetView>
  </sheetViews>
  <sheetFormatPr defaultRowHeight="14.4" x14ac:dyDescent="0.3"/>
  <cols>
    <col min="1" max="1" width="8.88671875" customWidth="1"/>
    <col min="3" max="10" width="8.88671875" customWidth="1"/>
    <col min="12" max="12" width="8.88671875" customWidth="1"/>
  </cols>
  <sheetData>
    <row r="1" spans="1:41" x14ac:dyDescent="0.3">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row>
    <row r="2" spans="1:41" x14ac:dyDescent="0.3">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row>
    <row r="3" spans="1:41" x14ac:dyDescent="0.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row>
    <row r="4" spans="1:41" x14ac:dyDescent="0.3">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row>
    <row r="5" spans="1:41" x14ac:dyDescent="0.3">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row>
    <row r="6" spans="1:41" x14ac:dyDescent="0.3">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row>
    <row r="7" spans="1:41" x14ac:dyDescent="0.3">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row>
    <row r="8" spans="1:41" x14ac:dyDescent="0.3">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row>
    <row r="9" spans="1:41" x14ac:dyDescent="0.3">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row>
    <row r="10" spans="1:41"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row>
    <row r="11" spans="1:41"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row>
    <row r="12" spans="1:41" x14ac:dyDescent="0.3">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row>
    <row r="13" spans="1:41" x14ac:dyDescent="0.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row>
    <row r="14" spans="1:41" x14ac:dyDescent="0.3">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row>
    <row r="15" spans="1:41"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row>
    <row r="16" spans="1:41" x14ac:dyDescent="0.3">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row>
    <row r="17" spans="1:41"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row>
    <row r="18" spans="1:41"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row>
    <row r="19" spans="1:41" x14ac:dyDescent="0.3">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row>
    <row r="20" spans="1:41" x14ac:dyDescent="0.3">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row>
    <row r="21" spans="1:41"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row>
    <row r="22" spans="1:41"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row>
    <row r="23" spans="1:41"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row>
    <row r="24" spans="1:41"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row>
    <row r="25" spans="1:41"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row>
    <row r="26" spans="1:41"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row>
    <row r="27" spans="1:41" x14ac:dyDescent="0.3">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row>
    <row r="28" spans="1:41"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row>
    <row r="29" spans="1:41" x14ac:dyDescent="0.3">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row>
    <row r="30" spans="1:41" x14ac:dyDescent="0.3">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row>
    <row r="31" spans="1:41"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row>
    <row r="32" spans="1:41" x14ac:dyDescent="0.3">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row>
    <row r="33" spans="1:41" x14ac:dyDescent="0.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row>
    <row r="34" spans="1:41" x14ac:dyDescent="0.3">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row>
    <row r="35" spans="1:41" x14ac:dyDescent="0.3">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row>
    <row r="36" spans="1:41" x14ac:dyDescent="0.3">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row>
    <row r="37" spans="1:41" x14ac:dyDescent="0.3">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row>
    <row r="38" spans="1:41" x14ac:dyDescent="0.3">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row>
    <row r="39" spans="1:41" x14ac:dyDescent="0.3">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row>
    <row r="40" spans="1:41" x14ac:dyDescent="0.3">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row>
    <row r="41" spans="1:41" x14ac:dyDescent="0.3">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row>
    <row r="42" spans="1:41" x14ac:dyDescent="0.3">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row>
    <row r="43" spans="1:41" x14ac:dyDescent="0.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row>
    <row r="44" spans="1:41" x14ac:dyDescent="0.3">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row>
    <row r="45" spans="1:41" x14ac:dyDescent="0.3">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row>
    <row r="46" spans="1:41" x14ac:dyDescent="0.3">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row>
    <row r="47" spans="1:41" x14ac:dyDescent="0.3">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row>
    <row r="48" spans="1:41" x14ac:dyDescent="0.3">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row>
    <row r="49" spans="1:41" x14ac:dyDescent="0.3">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row>
    <row r="50" spans="1:41" x14ac:dyDescent="0.3">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row>
    <row r="51" spans="1:41" x14ac:dyDescent="0.3">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row>
    <row r="52" spans="1:41" x14ac:dyDescent="0.3">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row>
    <row r="53" spans="1:41" x14ac:dyDescent="0.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row>
    <row r="54" spans="1:41" x14ac:dyDescent="0.3">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row>
    <row r="55" spans="1:41" x14ac:dyDescent="0.3">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row>
    <row r="56" spans="1:41" x14ac:dyDescent="0.3">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row>
    <row r="57" spans="1:41" x14ac:dyDescent="0.3">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row>
    <row r="58" spans="1:41" x14ac:dyDescent="0.3">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row>
    <row r="59" spans="1:41" x14ac:dyDescent="0.3">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row>
    <row r="60" spans="1:41" x14ac:dyDescent="0.3">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row>
    <row r="61" spans="1:41" x14ac:dyDescent="0.3">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row>
    <row r="62" spans="1:41" x14ac:dyDescent="0.3">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row>
    <row r="63" spans="1:41" x14ac:dyDescent="0.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row>
    <row r="64" spans="1:41" x14ac:dyDescent="0.3">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row>
    <row r="65" spans="1:41" x14ac:dyDescent="0.3">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row>
    <row r="66" spans="1:41" x14ac:dyDescent="0.3">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row>
    <row r="67" spans="1:41" x14ac:dyDescent="0.3">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row>
    <row r="68" spans="1:41" x14ac:dyDescent="0.3">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row>
    <row r="69" spans="1:41" x14ac:dyDescent="0.3">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row>
    <row r="70" spans="1:41" x14ac:dyDescent="0.3">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row>
    <row r="71" spans="1:41" x14ac:dyDescent="0.3">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row>
    <row r="72" spans="1:41" x14ac:dyDescent="0.3">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row>
    <row r="73" spans="1:41" x14ac:dyDescent="0.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row>
    <row r="74" spans="1:41" x14ac:dyDescent="0.3">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row>
    <row r="75" spans="1:41" x14ac:dyDescent="0.3">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row>
    <row r="76" spans="1:41" x14ac:dyDescent="0.3">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row>
    <row r="77" spans="1:41" x14ac:dyDescent="0.3">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row>
    <row r="78" spans="1:41" x14ac:dyDescent="0.3">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row>
    <row r="79" spans="1:41" x14ac:dyDescent="0.3">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row>
    <row r="80" spans="1:41" x14ac:dyDescent="0.3">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row>
    <row r="81" spans="1:41" x14ac:dyDescent="0.3">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row>
    <row r="82" spans="1:41" x14ac:dyDescent="0.3">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row>
    <row r="83" spans="1:41" x14ac:dyDescent="0.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row>
    <row r="84" spans="1:41" x14ac:dyDescent="0.3">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row>
    <row r="85" spans="1:41" x14ac:dyDescent="0.3">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row>
    <row r="86" spans="1:41" x14ac:dyDescent="0.3">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row>
    <row r="87" spans="1:41" x14ac:dyDescent="0.3">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row>
    <row r="88" spans="1:41" x14ac:dyDescent="0.3">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row>
    <row r="89" spans="1:41" x14ac:dyDescent="0.3">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row>
    <row r="90" spans="1:41" x14ac:dyDescent="0.3">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row>
    <row r="91" spans="1:41" x14ac:dyDescent="0.3">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row>
    <row r="92" spans="1:41" x14ac:dyDescent="0.3">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row>
    <row r="93" spans="1:41" x14ac:dyDescent="0.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row>
    <row r="94" spans="1:41" x14ac:dyDescent="0.3">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row>
    <row r="95" spans="1:41" x14ac:dyDescent="0.3">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row>
    <row r="96" spans="1:41" x14ac:dyDescent="0.3">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row>
    <row r="97" spans="1:41" x14ac:dyDescent="0.3">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row>
    <row r="98" spans="1:41" x14ac:dyDescent="0.3">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row>
    <row r="99" spans="1:41" x14ac:dyDescent="0.3">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row>
    <row r="100" spans="1:4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row>
    <row r="101" spans="1:4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row>
    <row r="102" spans="1:4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row>
    <row r="103" spans="1:4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row>
    <row r="104" spans="1:4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row>
    <row r="105" spans="1:4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row>
    <row r="106" spans="1:41" x14ac:dyDescent="0.3">
      <c r="A106" s="2">
        <f>GETPIVOTDATA("Order ID",'Pivot Table'!$J$21)</f>
        <v>2200</v>
      </c>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row>
    <row r="107" spans="1:4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row>
    <row r="108" spans="1:4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row>
    <row r="109" spans="1:4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row>
    <row r="110" spans="1:4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row>
    <row r="111" spans="1:4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row>
    <row r="112" spans="1:4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row>
    <row r="113" spans="1:4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row>
    <row r="114" spans="1:4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row>
    <row r="115" spans="1:4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row>
    <row r="116" spans="1:4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row>
    <row r="117" spans="1:4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row>
    <row r="118" spans="1:4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row>
    <row r="119" spans="1:4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row>
    <row r="120" spans="1:4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row>
    <row r="121" spans="1:4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row>
    <row r="122" spans="1:4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row>
    <row r="123" spans="1:4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row>
    <row r="124" spans="1:4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row>
    <row r="125" spans="1:4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row>
    <row r="126" spans="1:4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row>
    <row r="127" spans="1:4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row>
    <row r="128" spans="1:4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row>
    <row r="129" spans="1:4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row>
    <row r="130" spans="1:4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row>
    <row r="131" spans="1:4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row>
    <row r="132" spans="1:4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row>
    <row r="133" spans="1:4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row>
    <row r="134" spans="1:4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row>
    <row r="135" spans="1:4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row>
    <row r="136" spans="1:4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row>
    <row r="137" spans="1:4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row>
    <row r="138" spans="1:4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row>
    <row r="139" spans="1:4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row>
    <row r="140" spans="1:4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row>
    <row r="141" spans="1:4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row>
    <row r="142" spans="1:4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row>
    <row r="143" spans="1:4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row>
    <row r="144" spans="1:4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row>
    <row r="145" spans="1:4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row>
    <row r="146" spans="1:4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row>
    <row r="147" spans="1:4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row>
    <row r="148" spans="1:4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row>
    <row r="149" spans="1:4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row>
    <row r="150" spans="1:4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row>
    <row r="151" spans="1:4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row>
    <row r="152" spans="1:4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row>
    <row r="153" spans="1:4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row>
    <row r="154" spans="1:4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row>
    <row r="155" spans="1:4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row>
    <row r="156" spans="1:4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row>
    <row r="157" spans="1:4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row>
    <row r="158" spans="1:4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row>
    <row r="159" spans="1:4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row>
    <row r="160" spans="1:4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row>
    <row r="161" spans="1:4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row>
    <row r="162" spans="1:4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row>
    <row r="163" spans="1:4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row>
    <row r="164" spans="1:4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row>
    <row r="165" spans="1:4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row>
    <row r="166" spans="1:4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row>
    <row r="167" spans="1:4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row>
    <row r="168" spans="1:4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row>
    <row r="169" spans="1:4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row>
    <row r="170" spans="1:4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row>
    <row r="171" spans="1:4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row>
    <row r="172" spans="1:4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row>
    <row r="173" spans="1:4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row>
    <row r="174" spans="1:4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row>
    <row r="175" spans="1:4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row>
    <row r="176" spans="1:4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row>
    <row r="177" spans="1:4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row>
    <row r="178" spans="1:4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row>
    <row r="179" spans="1:4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row>
    <row r="180" spans="1:4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row>
    <row r="181" spans="1:4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row>
    <row r="182" spans="1:4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row>
    <row r="183" spans="1:4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row>
    <row r="184" spans="1:4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row>
    <row r="185" spans="1:4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row>
    <row r="186" spans="1:4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row>
    <row r="187" spans="1:4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row>
    <row r="188" spans="1:4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row>
    <row r="189" spans="1:4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row>
    <row r="190" spans="1:4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row>
    <row r="191" spans="1:4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row>
    <row r="192" spans="1:4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row>
    <row r="193" spans="1:4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row>
    <row r="194" spans="1:4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row>
    <row r="195" spans="1:4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row>
    <row r="196" spans="1:4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row>
    <row r="197" spans="1:4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row>
    <row r="198" spans="1:4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row>
    <row r="199" spans="1:4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row>
    <row r="200" spans="1:4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row>
    <row r="201" spans="1:4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row>
    <row r="202" spans="1:4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row>
    <row r="203" spans="1:4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row>
    <row r="204" spans="1:4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row>
    <row r="205" spans="1:4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row>
    <row r="206" spans="1:4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row>
    <row r="207" spans="1:4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row>
    <row r="208" spans="1:4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row>
    <row r="209" spans="1:4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row>
    <row r="210" spans="1:4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row>
    <row r="211" spans="1:4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row>
    <row r="212" spans="1:4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row>
    <row r="213" spans="1:4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row>
    <row r="214" spans="1:4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row>
    <row r="215" spans="1:4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row>
    <row r="216" spans="1:4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row>
    <row r="217" spans="1:4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row>
    <row r="218" spans="1:4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row>
    <row r="219" spans="1:4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row>
    <row r="220" spans="1:4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row>
    <row r="221" spans="1:4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row>
    <row r="222" spans="1:4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row>
    <row r="223" spans="1:4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row>
    <row r="224" spans="1:4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row>
    <row r="225" spans="1:4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row>
    <row r="226" spans="1:4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row>
    <row r="227" spans="1:4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row>
    <row r="228" spans="1:4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row>
    <row r="229" spans="1:4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row>
    <row r="230" spans="1:4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row>
    <row r="231" spans="1:4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row>
    <row r="232" spans="1:4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row>
    <row r="233" spans="1:4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row>
    <row r="234" spans="1:4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row>
    <row r="235" spans="1:4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row>
    <row r="236" spans="1:4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row>
    <row r="237" spans="1:4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row>
    <row r="238" spans="1:4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row>
    <row r="239" spans="1:4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row>
    <row r="240" spans="1:4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row>
    <row r="241" spans="1:4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row>
    <row r="242" spans="1:4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row>
    <row r="243" spans="1:4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row>
    <row r="244" spans="1:4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row>
    <row r="245" spans="1:4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row>
    <row r="246" spans="1:4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row>
    <row r="247" spans="1:4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row>
    <row r="248" spans="1:4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row>
    <row r="249" spans="1:4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row>
    <row r="250" spans="1:4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row>
    <row r="251" spans="1:4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row>
    <row r="252" spans="1:4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row>
    <row r="253" spans="1:4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row>
    <row r="254" spans="1:4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row>
    <row r="255" spans="1:4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row>
    <row r="256" spans="1:4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row>
    <row r="257" spans="1:4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row>
    <row r="258" spans="1:4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row>
    <row r="259" spans="1:4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row>
    <row r="260" spans="1:4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row>
    <row r="261" spans="1:4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row>
    <row r="262" spans="1:4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row>
    <row r="263" spans="1:4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row>
    <row r="264" spans="1:4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row>
    <row r="265" spans="1:4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row>
    <row r="266" spans="1:4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row>
    <row r="267" spans="1:4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row>
    <row r="268" spans="1:4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row>
    <row r="269" spans="1:4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row>
    <row r="270" spans="1:4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row>
    <row r="271" spans="1:4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row>
    <row r="272" spans="1:4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row>
    <row r="273" spans="1:4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row>
    <row r="274" spans="1:4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row>
    <row r="275" spans="1:4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row>
    <row r="276" spans="1:4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row>
    <row r="277" spans="1:4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row>
    <row r="278" spans="1:4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row>
    <row r="279" spans="1:4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row>
    <row r="280" spans="1:4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row>
    <row r="281" spans="1:4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row>
    <row r="282" spans="1:4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row>
    <row r="283" spans="1:4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row>
    <row r="284" spans="1:4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row>
    <row r="285" spans="1:4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row>
    <row r="286" spans="1:4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row>
    <row r="287" spans="1:4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row>
    <row r="288" spans="1:4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row>
    <row r="289" spans="1:4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row>
    <row r="290" spans="1:4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row>
    <row r="291" spans="1:4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row>
    <row r="292" spans="1:4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row>
    <row r="293" spans="1:4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row>
    <row r="294" spans="1:4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row>
    <row r="295" spans="1:4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row>
    <row r="296" spans="1:4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row>
    <row r="297" spans="1:4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row>
    <row r="298" spans="1:4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row>
    <row r="299" spans="1:4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row>
    <row r="300" spans="1:4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row>
    <row r="301" spans="1:4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row>
    <row r="302" spans="1:4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row>
    <row r="303" spans="1:4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row>
    <row r="304" spans="1:4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row>
    <row r="305" spans="1:4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row>
    <row r="306" spans="1:4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row>
    <row r="307" spans="1:4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row>
    <row r="308" spans="1:4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row>
    <row r="309" spans="1:4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row>
    <row r="310" spans="1:4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row>
    <row r="311" spans="1:4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row>
    <row r="312" spans="1:4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row>
    <row r="313" spans="1:4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row>
    <row r="314" spans="1:4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row>
    <row r="315" spans="1:4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row>
    <row r="316" spans="1:4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row>
    <row r="317" spans="1:4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row>
    <row r="318" spans="1:4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row>
    <row r="319" spans="1:4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row>
    <row r="320" spans="1:4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row>
    <row r="321" spans="1:4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row>
    <row r="322" spans="1:4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row>
    <row r="323" spans="1:4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row>
    <row r="324" spans="1:4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row>
    <row r="325" spans="1:4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row>
    <row r="326" spans="1:4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row>
    <row r="327" spans="1:4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row>
    <row r="328" spans="1:4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row>
    <row r="329" spans="1:4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row>
    <row r="330" spans="1:4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row>
    <row r="331" spans="1:4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row>
    <row r="332" spans="1:4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row>
    <row r="333" spans="1:4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row>
    <row r="334" spans="1:4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row>
    <row r="335" spans="1:4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row>
    <row r="336" spans="1:4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row>
    <row r="337" spans="1:4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row>
    <row r="338" spans="1:4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row>
    <row r="339" spans="1:4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row>
    <row r="340" spans="1:4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row>
    <row r="341" spans="1:4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row>
    <row r="342" spans="1:4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row>
    <row r="343" spans="1:4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row>
    <row r="344" spans="1:4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row>
    <row r="345" spans="1:4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row>
    <row r="346" spans="1:4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row>
    <row r="347" spans="1:4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row>
    <row r="348" spans="1:4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row>
    <row r="349" spans="1:4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row>
    <row r="350" spans="1:4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row>
    <row r="351" spans="1:4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row>
    <row r="352" spans="1:4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row>
    <row r="353" spans="1:4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row>
    <row r="354" spans="1:4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row>
    <row r="355" spans="1:4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row>
    <row r="356" spans="1:4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row>
    <row r="357" spans="1:4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row>
    <row r="358" spans="1:4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row>
    <row r="359" spans="1:4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row>
    <row r="360" spans="1:4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row>
    <row r="361" spans="1:4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row>
    <row r="362" spans="1:4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row>
    <row r="363" spans="1:4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row>
    <row r="364" spans="1:4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row>
    <row r="365" spans="1:4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row>
    <row r="366" spans="1:4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row>
    <row r="367" spans="1:4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row>
    <row r="368" spans="1:4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row>
    <row r="369" spans="1:4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row>
    <row r="370" spans="1:4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row>
    <row r="371" spans="1:4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row>
    <row r="372" spans="1:4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row>
    <row r="373" spans="1:4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row>
    <row r="374" spans="1:4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row>
    <row r="375" spans="1:4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row>
    <row r="376" spans="1:4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row>
    <row r="377" spans="1:4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row>
    <row r="378" spans="1:4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row>
    <row r="379" spans="1:4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row>
    <row r="380" spans="1:4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row>
    <row r="381" spans="1:4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row>
    <row r="382" spans="1:4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row>
    <row r="383" spans="1:4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row>
    <row r="384" spans="1:4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row>
    <row r="385" spans="1:4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row>
    <row r="386" spans="1:4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row>
    <row r="387" spans="1:4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row>
    <row r="388" spans="1:4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row>
    <row r="389" spans="1:4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row>
    <row r="390" spans="1:4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row>
    <row r="391" spans="1:4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row>
    <row r="392" spans="1:4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row>
    <row r="393" spans="1:4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row>
    <row r="394" spans="1:4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row>
    <row r="395" spans="1:4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row>
    <row r="396" spans="1:4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row>
    <row r="397" spans="1:4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row>
    <row r="398" spans="1:4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row>
    <row r="399" spans="1:4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row>
    <row r="400" spans="1:4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row>
    <row r="401" spans="1:4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row>
    <row r="402" spans="1:4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row>
    <row r="403" spans="1:4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row>
    <row r="404" spans="1:4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row>
    <row r="405" spans="1:4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row>
    <row r="406" spans="1:4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row>
    <row r="407" spans="1:4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row>
    <row r="408" spans="1:4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row>
    <row r="409" spans="1:4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row>
    <row r="410" spans="1:4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row>
    <row r="411" spans="1:4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row>
    <row r="412" spans="1:4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row>
    <row r="413" spans="1:4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row>
    <row r="414" spans="1:4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row>
    <row r="415" spans="1:4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row>
    <row r="416" spans="1:4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row>
    <row r="417" spans="1:4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row>
    <row r="418" spans="1:4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row>
    <row r="419" spans="1:4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row>
    <row r="420" spans="1:4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row>
    <row r="421" spans="1:4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row>
    <row r="422" spans="1:4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row>
    <row r="423" spans="1:4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row>
    <row r="424" spans="1:4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row>
    <row r="425" spans="1:4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row>
    <row r="426" spans="1:4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row>
    <row r="427" spans="1:4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row>
    <row r="428" spans="1:4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row>
    <row r="429" spans="1:4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row>
    <row r="430" spans="1:4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row>
    <row r="431" spans="1:4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row>
    <row r="432" spans="1:4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row>
    <row r="433" spans="1:4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row>
    <row r="434" spans="1:4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row>
    <row r="435" spans="1:4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row>
    <row r="436" spans="1:4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row>
    <row r="437" spans="1:4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row>
    <row r="438" spans="1:4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row>
    <row r="439" spans="1:4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row>
    <row r="440" spans="1:4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row>
    <row r="441" spans="1:4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row>
    <row r="442" spans="1:4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row>
    <row r="443" spans="1:4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row>
    <row r="444" spans="1:4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row>
    <row r="445" spans="1:4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row>
    <row r="446" spans="1:4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row>
    <row r="447" spans="1:4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row>
    <row r="448" spans="1:4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row>
    <row r="449" spans="1:4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row>
    <row r="450" spans="1:4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row>
    <row r="451" spans="1:4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row>
    <row r="452" spans="1:4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row>
    <row r="453" spans="1:4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row>
    <row r="454" spans="1:4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row>
    <row r="455" spans="1:4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row>
    <row r="456" spans="1:4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row>
    <row r="457" spans="1:4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row>
    <row r="458" spans="1:4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row>
    <row r="459" spans="1:4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row>
    <row r="460" spans="1:4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row>
    <row r="461" spans="1:4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row>
    <row r="462" spans="1:4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row>
    <row r="463" spans="1:4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row>
    <row r="464" spans="1:4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row>
    <row r="465" spans="1:4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row>
    <row r="466" spans="1:4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row>
    <row r="467" spans="1:4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row>
    <row r="468" spans="1:4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row>
    <row r="469" spans="1:4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row>
    <row r="470" spans="1:4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row>
    <row r="471" spans="1:4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row>
    <row r="472" spans="1:4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row>
    <row r="473" spans="1:4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row>
    <row r="474" spans="1:4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row>
    <row r="475" spans="1:4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row>
    <row r="476" spans="1:4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row>
    <row r="477" spans="1:4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row>
    <row r="478" spans="1:4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row>
    <row r="479" spans="1:4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row>
    <row r="480" spans="1:4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row>
    <row r="481" spans="1:4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row>
    <row r="482" spans="1:4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row>
    <row r="483" spans="1:4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row>
    <row r="484" spans="1:4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row>
    <row r="485" spans="1:4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row>
    <row r="486" spans="1:4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row>
    <row r="487" spans="1:4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row>
    <row r="488" spans="1:4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row>
    <row r="489" spans="1:4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row>
    <row r="490" spans="1:4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row>
    <row r="491" spans="1:4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row>
    <row r="492" spans="1:4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row>
    <row r="493" spans="1:4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row>
    <row r="494" spans="1:4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row>
    <row r="495" spans="1:4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row>
    <row r="496" spans="1:4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row>
    <row r="497" spans="1:4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row>
    <row r="498" spans="1:4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row>
    <row r="499" spans="1:4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row>
    <row r="500" spans="1:4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row>
    <row r="501" spans="1:4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row>
    <row r="502" spans="1:4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row>
    <row r="503" spans="1:4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row>
    <row r="504" spans="1:4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row>
    <row r="505" spans="1:4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row>
    <row r="506" spans="1:4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row>
    <row r="507" spans="1:4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row>
    <row r="508" spans="1:4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row>
    <row r="509" spans="1:4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row>
    <row r="510" spans="1:4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row>
    <row r="511" spans="1:4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row>
    <row r="512" spans="1:4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row>
    <row r="513" spans="1:4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row>
    <row r="514" spans="1:4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row>
    <row r="515" spans="1:4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row>
    <row r="516" spans="1:4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row>
    <row r="517" spans="1:4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row>
    <row r="518" spans="1:4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row>
    <row r="519" spans="1:4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row>
    <row r="520" spans="1:4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row>
    <row r="521" spans="1:4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row>
    <row r="522" spans="1:4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row>
    <row r="523" spans="1:4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row>
    <row r="524" spans="1:4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row>
    <row r="525" spans="1:4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row>
    <row r="526" spans="1:4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row>
    <row r="527" spans="1:4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row>
    <row r="528" spans="1:4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row>
    <row r="529" spans="1:4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row>
    <row r="530" spans="1:4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row>
    <row r="531" spans="1:4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row>
    <row r="532" spans="1:4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row>
    <row r="533" spans="1:4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row>
    <row r="534" spans="1:4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row>
    <row r="535" spans="1:4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row>
    <row r="536" spans="1:4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row>
    <row r="537" spans="1:4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3FFF2-69BB-4B12-B744-A423B7A05279}">
  <dimension ref="A1:O32"/>
  <sheetViews>
    <sheetView topLeftCell="B14" zoomScale="103" zoomScaleNormal="115" workbookViewId="0">
      <selection activeCell="J24" sqref="J24"/>
    </sheetView>
  </sheetViews>
  <sheetFormatPr defaultRowHeight="14.4" x14ac:dyDescent="0.3"/>
  <cols>
    <col min="5" max="5" width="13.21875" customWidth="1"/>
    <col min="6" max="6" width="15.88671875" customWidth="1"/>
    <col min="7" max="7" width="16.44140625" customWidth="1"/>
    <col min="9" max="9" width="12.5546875" bestFit="1" customWidth="1"/>
    <col min="10" max="10" width="11.6640625" bestFit="1" customWidth="1"/>
    <col min="11" max="11" width="12.109375" bestFit="1" customWidth="1"/>
    <col min="12" max="12" width="8.6640625" bestFit="1" customWidth="1"/>
    <col min="13" max="13" width="13.5546875" bestFit="1" customWidth="1"/>
    <col min="14" max="14" width="10.77734375" bestFit="1" customWidth="1"/>
    <col min="15" max="15" width="11" bestFit="1" customWidth="1"/>
    <col min="16" max="16" width="10" bestFit="1" customWidth="1"/>
    <col min="17" max="17" width="13.5546875" bestFit="1" customWidth="1"/>
    <col min="18" max="18" width="16.44140625" bestFit="1" customWidth="1"/>
    <col min="19" max="19" width="16.88671875" bestFit="1" customWidth="1"/>
    <col min="20" max="21" width="8.33203125" bestFit="1" customWidth="1"/>
    <col min="22" max="22" width="10.88671875" bestFit="1" customWidth="1"/>
  </cols>
  <sheetData>
    <row r="1" spans="1:9" x14ac:dyDescent="0.3">
      <c r="A1" s="23">
        <v>4</v>
      </c>
    </row>
    <row r="3" spans="1:9" x14ac:dyDescent="0.3">
      <c r="A3" s="4" t="s">
        <v>24</v>
      </c>
      <c r="B3">
        <v>1090365</v>
      </c>
    </row>
    <row r="4" spans="1:9" x14ac:dyDescent="0.3">
      <c r="A4" s="4" t="s">
        <v>42</v>
      </c>
      <c r="B4">
        <v>359178</v>
      </c>
    </row>
    <row r="5" spans="1:9" x14ac:dyDescent="0.3">
      <c r="A5" s="4" t="s">
        <v>33</v>
      </c>
      <c r="B5">
        <v>726455</v>
      </c>
    </row>
    <row r="6" spans="1:9" x14ac:dyDescent="0.3">
      <c r="A6" s="4" t="s">
        <v>13</v>
      </c>
      <c r="B6">
        <v>1003250</v>
      </c>
    </row>
    <row r="7" spans="1:9" x14ac:dyDescent="0.3">
      <c r="A7" s="4" t="s">
        <v>7</v>
      </c>
      <c r="B7">
        <v>1051620</v>
      </c>
    </row>
    <row r="12" spans="1:9" x14ac:dyDescent="0.3">
      <c r="E12" s="28" t="s">
        <v>0</v>
      </c>
      <c r="F12" s="28" t="s">
        <v>2260</v>
      </c>
      <c r="G12" s="28" t="s">
        <v>2261</v>
      </c>
    </row>
    <row r="13" spans="1:9" ht="50.4" customHeight="1" x14ac:dyDescent="0.3">
      <c r="E13" s="29" t="s">
        <v>2255</v>
      </c>
      <c r="F13" s="29" t="s">
        <v>2262</v>
      </c>
      <c r="G13" s="29" t="s">
        <v>2263</v>
      </c>
      <c r="I13" s="30" t="s">
        <v>2272</v>
      </c>
    </row>
    <row r="14" spans="1:9" x14ac:dyDescent="0.3">
      <c r="E14" s="29" t="s">
        <v>2257</v>
      </c>
      <c r="F14" s="29" t="s">
        <v>2264</v>
      </c>
      <c r="G14" s="29" t="s">
        <v>2265</v>
      </c>
    </row>
    <row r="15" spans="1:9" x14ac:dyDescent="0.3">
      <c r="E15" s="29" t="s">
        <v>2259</v>
      </c>
      <c r="F15" s="29" t="s">
        <v>2266</v>
      </c>
      <c r="G15" s="29" t="s">
        <v>2267</v>
      </c>
    </row>
    <row r="16" spans="1:9" ht="15.6" customHeight="1" x14ac:dyDescent="0.3">
      <c r="E16" s="29" t="s">
        <v>2256</v>
      </c>
      <c r="F16" s="29" t="s">
        <v>2268</v>
      </c>
      <c r="G16" s="29" t="s">
        <v>2269</v>
      </c>
    </row>
    <row r="17" spans="5:15" x14ac:dyDescent="0.3">
      <c r="E17" s="29" t="s">
        <v>2258</v>
      </c>
      <c r="F17" s="29" t="s">
        <v>2270</v>
      </c>
      <c r="G17" s="29" t="s">
        <v>2271</v>
      </c>
    </row>
    <row r="19" spans="5:15" x14ac:dyDescent="0.3">
      <c r="E19" s="31" t="s">
        <v>0</v>
      </c>
      <c r="F19" s="31" t="s">
        <v>1</v>
      </c>
      <c r="G19" s="31" t="s">
        <v>3</v>
      </c>
      <c r="I19" s="3" t="s">
        <v>2246</v>
      </c>
      <c r="J19" t="s">
        <v>2239</v>
      </c>
      <c r="M19" s="49" t="s">
        <v>2246</v>
      </c>
      <c r="N19" s="49" t="s">
        <v>2239</v>
      </c>
      <c r="O19" s="49" t="s">
        <v>2240</v>
      </c>
    </row>
    <row r="20" spans="5:15" x14ac:dyDescent="0.3">
      <c r="E20" s="4" t="s">
        <v>2259</v>
      </c>
      <c r="F20" s="27" t="s">
        <v>2266</v>
      </c>
      <c r="G20">
        <v>531995</v>
      </c>
      <c r="I20" s="4" t="s">
        <v>2287</v>
      </c>
      <c r="J20" s="80">
        <v>5197487</v>
      </c>
      <c r="M20" t="str" cm="1">
        <f t="array" ref="M20:M31">I20:I31</f>
        <v>Jan</v>
      </c>
      <c r="N20">
        <f t="shared" ref="N20:N31" si="0">GETPIVOTDATA("Sum of Sales",$I$19,"Month",I20)</f>
        <v>5197487</v>
      </c>
      <c r="O20" cm="1">
        <f t="array" ref="O20:O31">K20:K31</f>
        <v>0</v>
      </c>
    </row>
    <row r="21" spans="5:15" x14ac:dyDescent="0.3">
      <c r="E21" s="4" t="s">
        <v>2259</v>
      </c>
      <c r="F21" s="27" t="s">
        <v>2267</v>
      </c>
      <c r="G21">
        <v>519625</v>
      </c>
      <c r="I21" s="4" t="s">
        <v>2288</v>
      </c>
      <c r="J21" s="80">
        <v>4361142</v>
      </c>
      <c r="M21" t="str">
        <v>Feb</v>
      </c>
      <c r="N21">
        <f t="shared" si="0"/>
        <v>4361142</v>
      </c>
      <c r="O21">
        <v>0</v>
      </c>
    </row>
    <row r="22" spans="5:15" x14ac:dyDescent="0.3">
      <c r="E22" s="4" t="s">
        <v>2258</v>
      </c>
      <c r="F22" s="27" t="s">
        <v>2270</v>
      </c>
      <c r="G22">
        <v>577053</v>
      </c>
      <c r="I22" s="4" t="s">
        <v>2289</v>
      </c>
      <c r="J22" s="80">
        <v>5032041</v>
      </c>
      <c r="M22" t="str">
        <v>Mar</v>
      </c>
      <c r="N22">
        <f t="shared" si="0"/>
        <v>5032041</v>
      </c>
      <c r="O22">
        <v>0</v>
      </c>
    </row>
    <row r="23" spans="5:15" x14ac:dyDescent="0.3">
      <c r="E23" s="4" t="s">
        <v>2258</v>
      </c>
      <c r="F23" s="27" t="s">
        <v>2271</v>
      </c>
      <c r="G23">
        <v>426197</v>
      </c>
      <c r="I23" s="4" t="s">
        <v>2290</v>
      </c>
      <c r="J23" s="80">
        <v>3804003</v>
      </c>
      <c r="M23" t="str">
        <v>Apr</v>
      </c>
      <c r="N23">
        <f t="shared" si="0"/>
        <v>3804003</v>
      </c>
      <c r="O23">
        <v>0</v>
      </c>
    </row>
    <row r="24" spans="5:15" x14ac:dyDescent="0.3">
      <c r="E24" s="4" t="s">
        <v>2256</v>
      </c>
      <c r="F24" s="27" t="s">
        <v>2268</v>
      </c>
      <c r="G24">
        <v>361236</v>
      </c>
      <c r="I24" s="4" t="s">
        <v>2254</v>
      </c>
      <c r="J24" s="80">
        <v>4334978</v>
      </c>
      <c r="M24" t="str">
        <v>May</v>
      </c>
      <c r="N24">
        <f t="shared" si="0"/>
        <v>4334978</v>
      </c>
      <c r="O24">
        <v>0</v>
      </c>
    </row>
    <row r="25" spans="5:15" x14ac:dyDescent="0.3">
      <c r="E25" s="4" t="s">
        <v>2256</v>
      </c>
      <c r="F25" s="27" t="s">
        <v>2269</v>
      </c>
      <c r="G25">
        <v>729129</v>
      </c>
      <c r="I25" s="4" t="s">
        <v>2253</v>
      </c>
      <c r="J25" s="80">
        <v>4225541</v>
      </c>
      <c r="M25" t="str">
        <v>Jun</v>
      </c>
      <c r="N25">
        <f t="shared" si="0"/>
        <v>4225541</v>
      </c>
      <c r="O25">
        <v>0</v>
      </c>
    </row>
    <row r="26" spans="5:15" x14ac:dyDescent="0.3">
      <c r="E26" s="4" t="s">
        <v>2257</v>
      </c>
      <c r="F26" s="27" t="s">
        <v>2264</v>
      </c>
      <c r="G26">
        <v>350958</v>
      </c>
      <c r="I26" s="4" t="s">
        <v>2274</v>
      </c>
      <c r="J26" s="80">
        <v>4630354</v>
      </c>
      <c r="M26" t="str">
        <v>Jul</v>
      </c>
      <c r="N26">
        <f t="shared" si="0"/>
        <v>4630354</v>
      </c>
      <c r="O26">
        <v>0</v>
      </c>
    </row>
    <row r="27" spans="5:15" x14ac:dyDescent="0.3">
      <c r="E27" s="4" t="s">
        <v>2257</v>
      </c>
      <c r="F27" s="27" t="s">
        <v>2265</v>
      </c>
      <c r="G27">
        <v>375497</v>
      </c>
      <c r="I27" s="4" t="s">
        <v>2291</v>
      </c>
      <c r="J27" s="80">
        <v>4606162</v>
      </c>
      <c r="M27" t="str">
        <v>Aug</v>
      </c>
      <c r="N27">
        <f t="shared" si="0"/>
        <v>4606162</v>
      </c>
      <c r="O27">
        <v>0</v>
      </c>
    </row>
    <row r="28" spans="5:15" x14ac:dyDescent="0.3">
      <c r="E28" s="4" t="s">
        <v>2255</v>
      </c>
      <c r="F28" s="27" t="s">
        <v>2263</v>
      </c>
      <c r="G28">
        <v>217119</v>
      </c>
      <c r="I28" s="4" t="s">
        <v>2292</v>
      </c>
      <c r="J28" s="80">
        <v>5117094</v>
      </c>
      <c r="M28" t="str">
        <v>Sep</v>
      </c>
      <c r="N28">
        <f t="shared" si="0"/>
        <v>5117094</v>
      </c>
      <c r="O28">
        <v>0</v>
      </c>
    </row>
    <row r="29" spans="5:15" x14ac:dyDescent="0.3">
      <c r="E29" s="4" t="s">
        <v>2255</v>
      </c>
      <c r="F29" s="27" t="s">
        <v>2262</v>
      </c>
      <c r="G29">
        <v>142059</v>
      </c>
      <c r="I29" s="4" t="s">
        <v>2293</v>
      </c>
      <c r="J29" s="80">
        <v>4649238</v>
      </c>
      <c r="M29" t="str">
        <v>Oct</v>
      </c>
      <c r="N29">
        <f t="shared" si="0"/>
        <v>4649238</v>
      </c>
      <c r="O29">
        <v>0</v>
      </c>
    </row>
    <row r="30" spans="5:15" x14ac:dyDescent="0.3">
      <c r="I30" s="4" t="s">
        <v>2294</v>
      </c>
      <c r="J30" s="80">
        <v>4314504</v>
      </c>
      <c r="M30" t="str">
        <v>Nov</v>
      </c>
      <c r="N30">
        <f t="shared" si="0"/>
        <v>4314504</v>
      </c>
      <c r="O30">
        <v>0</v>
      </c>
    </row>
    <row r="31" spans="5:15" x14ac:dyDescent="0.3">
      <c r="I31" s="4" t="s">
        <v>2295</v>
      </c>
      <c r="J31" s="80">
        <v>4605070</v>
      </c>
      <c r="M31" t="str">
        <v>Dec</v>
      </c>
      <c r="N31">
        <f t="shared" si="0"/>
        <v>4605070</v>
      </c>
      <c r="O31">
        <v>0</v>
      </c>
    </row>
    <row r="32" spans="5:15" x14ac:dyDescent="0.3">
      <c r="I32" s="4" t="s">
        <v>2247</v>
      </c>
      <c r="J32" s="80">
        <v>54877614</v>
      </c>
    </row>
  </sheetData>
  <pageMargins left="0.7" right="0.7" top="0.75" bottom="0.75" header="0.3" footer="0.3"/>
  <pageSetup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3073" r:id="rId5" name="Option Button 1">
              <controlPr defaultSize="0" autoFill="0" autoLine="0" autoPict="0">
                <anchor moveWithCells="1">
                  <from>
                    <xdr:col>3</xdr:col>
                    <xdr:colOff>251460</xdr:colOff>
                    <xdr:row>2</xdr:row>
                    <xdr:rowOff>121920</xdr:rowOff>
                  </from>
                  <to>
                    <xdr:col>4</xdr:col>
                    <xdr:colOff>655320</xdr:colOff>
                    <xdr:row>3</xdr:row>
                    <xdr:rowOff>160020</xdr:rowOff>
                  </to>
                </anchor>
              </controlPr>
            </control>
          </mc:Choice>
        </mc:AlternateContent>
        <mc:AlternateContent xmlns:mc="http://schemas.openxmlformats.org/markup-compatibility/2006">
          <mc:Choice Requires="x14">
            <control shapeId="3074" r:id="rId6" name="Option Button 2">
              <controlPr defaultSize="0" autoFill="0" autoLine="0" autoPict="0">
                <anchor moveWithCells="1">
                  <from>
                    <xdr:col>5</xdr:col>
                    <xdr:colOff>251460</xdr:colOff>
                    <xdr:row>2</xdr:row>
                    <xdr:rowOff>83820</xdr:rowOff>
                  </from>
                  <to>
                    <xdr:col>6</xdr:col>
                    <xdr:colOff>373380</xdr:colOff>
                    <xdr:row>4</xdr:row>
                    <xdr:rowOff>7620</xdr:rowOff>
                  </to>
                </anchor>
              </controlPr>
            </control>
          </mc:Choice>
        </mc:AlternateContent>
        <mc:AlternateContent xmlns:mc="http://schemas.openxmlformats.org/markup-compatibility/2006">
          <mc:Choice Requires="x14">
            <control shapeId="3079" r:id="rId7" name="Option Button 7">
              <controlPr defaultSize="0" autoFill="0" autoLine="0" autoPict="0">
                <anchor moveWithCells="1">
                  <from>
                    <xdr:col>7</xdr:col>
                    <xdr:colOff>289560</xdr:colOff>
                    <xdr:row>2</xdr:row>
                    <xdr:rowOff>30480</xdr:rowOff>
                  </from>
                  <to>
                    <xdr:col>8</xdr:col>
                    <xdr:colOff>716280</xdr:colOff>
                    <xdr:row>4</xdr:row>
                    <xdr:rowOff>76200</xdr:rowOff>
                  </to>
                </anchor>
              </controlPr>
            </control>
          </mc:Choice>
        </mc:AlternateContent>
        <mc:AlternateContent xmlns:mc="http://schemas.openxmlformats.org/markup-compatibility/2006">
          <mc:Choice Requires="x14">
            <control shapeId="3081" r:id="rId8" name="Option Button 9">
              <controlPr defaultSize="0" autoFill="0" autoLine="0" autoPict="0">
                <anchor moveWithCells="1">
                  <from>
                    <xdr:col>10</xdr:col>
                    <xdr:colOff>7620</xdr:colOff>
                    <xdr:row>2</xdr:row>
                    <xdr:rowOff>45720</xdr:rowOff>
                  </from>
                  <to>
                    <xdr:col>11</xdr:col>
                    <xdr:colOff>213360</xdr:colOff>
                    <xdr:row>4</xdr:row>
                    <xdr:rowOff>91440</xdr:rowOff>
                  </to>
                </anchor>
              </controlPr>
            </control>
          </mc:Choice>
        </mc:AlternateContent>
        <mc:AlternateContent xmlns:mc="http://schemas.openxmlformats.org/markup-compatibility/2006">
          <mc:Choice Requires="x14">
            <control shapeId="3082" r:id="rId9" name="Drop Down 10">
              <controlPr defaultSize="0" autoLine="0" autoPict="0">
                <anchor moveWithCells="1">
                  <from>
                    <xdr:col>6</xdr:col>
                    <xdr:colOff>160020</xdr:colOff>
                    <xdr:row>6</xdr:row>
                    <xdr:rowOff>121920</xdr:rowOff>
                  </from>
                  <to>
                    <xdr:col>8</xdr:col>
                    <xdr:colOff>419100</xdr:colOff>
                    <xdr:row>7</xdr:row>
                    <xdr:rowOff>144780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1EB95-CA7A-4F1B-BEC4-5D32FBD0C7F0}">
  <dimension ref="A1:F10"/>
  <sheetViews>
    <sheetView zoomScale="175" zoomScaleNormal="175" workbookViewId="0">
      <selection activeCell="C3" sqref="C3"/>
    </sheetView>
  </sheetViews>
  <sheetFormatPr defaultRowHeight="14.4" x14ac:dyDescent="0.3"/>
  <cols>
    <col min="1" max="1" width="13.109375" bestFit="1" customWidth="1"/>
    <col min="3" max="3" width="10.44140625" bestFit="1" customWidth="1"/>
    <col min="4" max="4" width="13.109375" bestFit="1" customWidth="1"/>
    <col min="5" max="5" width="9.88671875" bestFit="1" customWidth="1"/>
  </cols>
  <sheetData>
    <row r="1" spans="1:6" x14ac:dyDescent="0.3">
      <c r="A1" s="4"/>
      <c r="C1" s="4" t="s">
        <v>8</v>
      </c>
      <c r="D1" s="4" t="s">
        <v>19</v>
      </c>
      <c r="E1" s="4" t="s">
        <v>25</v>
      </c>
      <c r="F1" s="4" t="s">
        <v>14</v>
      </c>
    </row>
    <row r="2" spans="1:6" x14ac:dyDescent="0.3">
      <c r="A2" s="4"/>
    </row>
    <row r="3" spans="1:6" x14ac:dyDescent="0.3">
      <c r="A3" s="4"/>
      <c r="C3" t="str" cm="1">
        <f t="array" ref="C3:C5">_xlfn.UNIQUE(_xlfn._xlws.FILTER(Sales_Data!F3:F2201,Sales_Data!E3:E2201=C$1,"NA"))</f>
        <v>Chair</v>
      </c>
      <c r="D3" t="str" cm="1">
        <f t="array" ref="D3:D5">_xlfn.UNIQUE(_xlfn._xlws.FILTER(Sales_Data!F3:F2201,Sales_Data!E3:E2201=D$1,"NA"))</f>
        <v>Pen</v>
      </c>
      <c r="E3" t="str" cm="1">
        <f t="array" ref="E3:E5">_xlfn.UNIQUE(_xlfn._xlws.FILTER(Sales_Data!F3:F2201,Sales_Data!E3:E2201=E$1,"NA"))</f>
        <v>Accessories</v>
      </c>
      <c r="F3" t="str" cm="1">
        <f t="array" ref="F3:F5">_xlfn.UNIQUE(_xlfn._xlws.FILTER(Sales_Data!F3:F2201,Sales_Data!E3:E2201=F$1,"NA"))</f>
        <v>Jacket</v>
      </c>
    </row>
    <row r="4" spans="1:6" x14ac:dyDescent="0.3">
      <c r="A4" s="4"/>
      <c r="C4" t="str">
        <v>Sofa</v>
      </c>
      <c r="D4" t="str">
        <v>Notebook</v>
      </c>
      <c r="E4" t="str">
        <v>Laptop</v>
      </c>
      <c r="F4" t="str">
        <v>Jeans</v>
      </c>
    </row>
    <row r="5" spans="1:6" x14ac:dyDescent="0.3">
      <c r="C5" t="str">
        <v>Table</v>
      </c>
      <c r="D5" t="str">
        <v>Stapler</v>
      </c>
      <c r="E5" t="str">
        <v>Mobile</v>
      </c>
      <c r="F5" t="str">
        <v>Shirt</v>
      </c>
    </row>
    <row r="8" spans="1:6" x14ac:dyDescent="0.3">
      <c r="E8" t="str" cm="1">
        <f t="array" ref="E8:E10">CHOOSE(Sheet1!A1,Furniture,Clothing,Office_Supplies,Electronics)</f>
        <v>Accessories</v>
      </c>
    </row>
    <row r="9" spans="1:6" x14ac:dyDescent="0.3">
      <c r="E9" t="str">
        <v>Laptop</v>
      </c>
    </row>
    <row r="10" spans="1:6" x14ac:dyDescent="0.3">
      <c r="E10" t="str">
        <v>Mobile</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F0CF07F6-5F75-47B7-9C70-2702686DF44E}">
  <ds:schemaRefs>
    <ds:schemaRef ds:uri="http://www.w3.org/2001/XMLSchema"/>
    <ds:schemaRef ds:uri="http://microsoft.data.visualization.Client.Excel.LState/1.0"/>
  </ds:schemaRefs>
</ds:datastoreItem>
</file>

<file path=customXml/itemProps2.xml><?xml version="1.0" encoding="utf-8"?>
<ds:datastoreItem xmlns:ds="http://schemas.openxmlformats.org/officeDocument/2006/customXml" ds:itemID="{F1F503E1-3A06-48B7-8782-C613ED77848C}">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985BB2E3-58D4-4843-B99B-1BFAA5326353}">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Sales_Data</vt:lpstr>
      <vt:lpstr>Pivot Table</vt:lpstr>
      <vt:lpstr>Dashboard</vt:lpstr>
      <vt:lpstr>Sheet1</vt:lpstr>
      <vt:lpstr>Sheet3</vt:lpstr>
      <vt:lpstr>Clothing</vt:lpstr>
      <vt:lpstr>Electronics</vt:lpstr>
      <vt:lpstr>Furniture</vt:lpstr>
      <vt:lpstr>Office_Supplies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ssglion ff</cp:lastModifiedBy>
  <dcterms:created xsi:type="dcterms:W3CDTF">2026-02-13T07:14:28Z</dcterms:created>
  <dcterms:modified xsi:type="dcterms:W3CDTF">2026-02-17T10:30:47Z</dcterms:modified>
</cp:coreProperties>
</file>