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minimized="1" xWindow="0" yWindow="0" windowWidth="24000" windowHeight="9735" firstSheet="6" activeTab="10"/>
  </bookViews>
  <sheets>
    <sheet name="Sheet5" sheetId="10" r:id="rId1"/>
    <sheet name="Sheet6" sheetId="11" r:id="rId2"/>
    <sheet name="Loan amount approved by region" sheetId="2" r:id="rId3"/>
    <sheet name="Dashboard" sheetId="3" r:id="rId4"/>
    <sheet name="Average intrest rate VS loan ty" sheetId="4" r:id="rId5"/>
    <sheet name="customer count by age group" sheetId="6" r:id="rId6"/>
    <sheet name="Sheet7" sheetId="12" r:id="rId7"/>
    <sheet name="Pending loan VS loan type" sheetId="7" r:id="rId8"/>
    <sheet name="Loan amount VS start year" sheetId="8" r:id="rId9"/>
    <sheet name="Average loan VS age group" sheetId="9" r:id="rId10"/>
    <sheet name="Sheet12" sheetId="17" r:id="rId11"/>
    <sheet name="Loan Datasets" sheetId="1" r:id="rId12"/>
  </sheets>
  <definedNames>
    <definedName name="Slicer_Age_group">#N/A</definedName>
    <definedName name="Slicer_Extract_Year">#N/A</definedName>
    <definedName name="Slicer_Loan_Status">#N/A</definedName>
    <definedName name="Slicer_Loan_Type">#N/A</definedName>
    <definedName name="Slicer_Region">#N/A</definedName>
  </definedNames>
  <calcPr calcId="152511"/>
  <pivotCaches>
    <pivotCache cacheId="26"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alcChain>
</file>

<file path=xl/sharedStrings.xml><?xml version="1.0" encoding="utf-8"?>
<sst xmlns="http://schemas.openxmlformats.org/spreadsheetml/2006/main" count="377" uniqueCount="139">
  <si>
    <t>Loan_ID</t>
  </si>
  <si>
    <t>Customer_Name</t>
  </si>
  <si>
    <t>Loan_Amount</t>
  </si>
  <si>
    <t>Loan_Type</t>
  </si>
  <si>
    <t>Interest_Rate</t>
  </si>
  <si>
    <t>Loan_Term_Years</t>
  </si>
  <si>
    <t>Start_Date</t>
  </si>
  <si>
    <t>Loan_Status</t>
  </si>
  <si>
    <t>Region</t>
  </si>
  <si>
    <t>Customer_Age</t>
  </si>
  <si>
    <t>L1000</t>
  </si>
  <si>
    <t>David Scott</t>
  </si>
  <si>
    <t>Education</t>
  </si>
  <si>
    <t>Rejected</t>
  </si>
  <si>
    <t>South</t>
  </si>
  <si>
    <t>L1001</t>
  </si>
  <si>
    <t>Dan Christian</t>
  </si>
  <si>
    <t>Personal</t>
  </si>
  <si>
    <t>Approved</t>
  </si>
  <si>
    <t>North</t>
  </si>
  <si>
    <t>L1002</t>
  </si>
  <si>
    <t>Kristi Ewing</t>
  </si>
  <si>
    <t>Business</t>
  </si>
  <si>
    <t>West</t>
  </si>
  <si>
    <t>L1003</t>
  </si>
  <si>
    <t>Sarah Velasquez</t>
  </si>
  <si>
    <t>Pending</t>
  </si>
  <si>
    <t>Central</t>
  </si>
  <si>
    <t>L1004</t>
  </si>
  <si>
    <t>Nicole Turner</t>
  </si>
  <si>
    <t>L1005</t>
  </si>
  <si>
    <t>Maria King</t>
  </si>
  <si>
    <t>L1006</t>
  </si>
  <si>
    <t>Patricia Henson</t>
  </si>
  <si>
    <t>Home</t>
  </si>
  <si>
    <t>L1007</t>
  </si>
  <si>
    <t>Kristopher Warren</t>
  </si>
  <si>
    <t>L1008</t>
  </si>
  <si>
    <t>Danielle Alexander</t>
  </si>
  <si>
    <t>East</t>
  </si>
  <si>
    <t>L1009</t>
  </si>
  <si>
    <t>Deborah King</t>
  </si>
  <si>
    <t>L1010</t>
  </si>
  <si>
    <t>Steven Webb MD</t>
  </si>
  <si>
    <t>L1011</t>
  </si>
  <si>
    <t>James Ford</t>
  </si>
  <si>
    <t>L1012</t>
  </si>
  <si>
    <t>John Parker Jr.</t>
  </si>
  <si>
    <t>L1013</t>
  </si>
  <si>
    <t>Joseph Perez</t>
  </si>
  <si>
    <t>L1014</t>
  </si>
  <si>
    <t>Victoria Evans</t>
  </si>
  <si>
    <t>L1015</t>
  </si>
  <si>
    <t>Joseph Phelps</t>
  </si>
  <si>
    <t>L1016</t>
  </si>
  <si>
    <t>Angela Stewart</t>
  </si>
  <si>
    <t>L1017</t>
  </si>
  <si>
    <t>Joy Sanchez</t>
  </si>
  <si>
    <t>L1018</t>
  </si>
  <si>
    <t>Taylor Lowe</t>
  </si>
  <si>
    <t>L1019</t>
  </si>
  <si>
    <t>Mr. Erik Guerrero</t>
  </si>
  <si>
    <t>L1020</t>
  </si>
  <si>
    <t>Mr. David Munoz</t>
  </si>
  <si>
    <t>L1021</t>
  </si>
  <si>
    <t>Eric Francis</t>
  </si>
  <si>
    <t>Car</t>
  </si>
  <si>
    <t>L1022</t>
  </si>
  <si>
    <t>Dakota Mendoza</t>
  </si>
  <si>
    <t>L1023</t>
  </si>
  <si>
    <t>Matthew Perez</t>
  </si>
  <si>
    <t>L1024</t>
  </si>
  <si>
    <t>Christopher Christensen</t>
  </si>
  <si>
    <t>L1025</t>
  </si>
  <si>
    <t>Craig Taylor</t>
  </si>
  <si>
    <t>L1026</t>
  </si>
  <si>
    <t>Christopher Mcpherson</t>
  </si>
  <si>
    <t>L1027</t>
  </si>
  <si>
    <t>John Watson</t>
  </si>
  <si>
    <t>L1028</t>
  </si>
  <si>
    <t>Taylor Abbott</t>
  </si>
  <si>
    <t>L1029</t>
  </si>
  <si>
    <t>David Conley</t>
  </si>
  <si>
    <t>L1030</t>
  </si>
  <si>
    <t>Bethany Ball</t>
  </si>
  <si>
    <t>L1031</t>
  </si>
  <si>
    <t>Allison Rowe</t>
  </si>
  <si>
    <t>L1032</t>
  </si>
  <si>
    <t>Carlos Cordova</t>
  </si>
  <si>
    <t>L1033</t>
  </si>
  <si>
    <t>David Ballard</t>
  </si>
  <si>
    <t>L1034</t>
  </si>
  <si>
    <t>Andrea Sweeney</t>
  </si>
  <si>
    <t>L1035</t>
  </si>
  <si>
    <t>Andrea Perkins</t>
  </si>
  <si>
    <t>L1036</t>
  </si>
  <si>
    <t>Carrie Bates</t>
  </si>
  <si>
    <t>L1037</t>
  </si>
  <si>
    <t>Christine Boyd</t>
  </si>
  <si>
    <t>L1038</t>
  </si>
  <si>
    <t>Brandi James</t>
  </si>
  <si>
    <t>L1039</t>
  </si>
  <si>
    <t>Joseph Patrick</t>
  </si>
  <si>
    <t>L1040</t>
  </si>
  <si>
    <t>Michael Benton</t>
  </si>
  <si>
    <t>L1041</t>
  </si>
  <si>
    <t>Samantha Coleman</t>
  </si>
  <si>
    <t>L1042</t>
  </si>
  <si>
    <t>Ricardo Baker</t>
  </si>
  <si>
    <t>L1043</t>
  </si>
  <si>
    <t>Amy Norton</t>
  </si>
  <si>
    <t>L1044</t>
  </si>
  <si>
    <t>Susan Hamilton</t>
  </si>
  <si>
    <t>L1045</t>
  </si>
  <si>
    <t>Michael Delgado</t>
  </si>
  <si>
    <t>L1046</t>
  </si>
  <si>
    <t>Melanie Dunlap</t>
  </si>
  <si>
    <t>L1047</t>
  </si>
  <si>
    <t>Kelly Knox</t>
  </si>
  <si>
    <t>L1048</t>
  </si>
  <si>
    <t>Matthew Barrett</t>
  </si>
  <si>
    <t>L1049</t>
  </si>
  <si>
    <t>Heather Garcia</t>
  </si>
  <si>
    <t>Extract Year</t>
  </si>
  <si>
    <t>Age group</t>
  </si>
  <si>
    <t>Row Labels</t>
  </si>
  <si>
    <t>Grand Total</t>
  </si>
  <si>
    <t>Sum of Loan_Amount</t>
  </si>
  <si>
    <t>Average of Interest_Rate</t>
  </si>
  <si>
    <t>Count of Customer_Name</t>
  </si>
  <si>
    <t>Count of Loan_Status</t>
  </si>
  <si>
    <t>Column Labels</t>
  </si>
  <si>
    <t>Average of Loan_Amount</t>
  </si>
  <si>
    <t>Loan Analysis Dashboard</t>
  </si>
  <si>
    <t>(All)</t>
  </si>
  <si>
    <t xml:space="preserve">1- Bar Chart- Total loan amount by region </t>
  </si>
  <si>
    <t>2- Column Charts- Interest rate VS loan Type</t>
  </si>
  <si>
    <t xml:space="preserve">3- </t>
  </si>
  <si>
    <t>1-What is the total loan amount approved by the region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</si>
</sst>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6" x14ac:knownFonts="1">
    <font>
      <sz val="11"/>
      <color theme="1"/>
      <name val="Calibri"/>
      <family val="2"/>
      <scheme val="minor"/>
    </font>
    <font>
      <b/>
      <sz val="11"/>
      <color theme="1"/>
      <name val="Calibri"/>
      <family val="2"/>
      <scheme val="minor"/>
    </font>
    <font>
      <b/>
      <sz val="11"/>
      <color theme="1"/>
      <name val="Calibri"/>
      <scheme val="minor"/>
    </font>
    <font>
      <b/>
      <i/>
      <sz val="20"/>
      <color theme="0"/>
      <name val="Calibri"/>
      <family val="2"/>
      <scheme val="minor"/>
    </font>
    <font>
      <i/>
      <sz val="20"/>
      <color theme="0"/>
      <name val="Calibri"/>
      <family val="2"/>
      <scheme val="minor"/>
    </font>
    <font>
      <b/>
      <sz val="14"/>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bgColor indexed="64"/>
      </patternFill>
    </fill>
    <fill>
      <patternFill patternType="solid">
        <fgColor theme="7" tint="0.39997558519241921"/>
        <bgColor indexed="64"/>
      </patternFill>
    </fill>
  </fills>
  <borders count="5">
    <border>
      <left/>
      <right/>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1" xfId="0" applyFont="1" applyBorder="1" applyAlignment="1">
      <alignment horizontal="center" vertical="top"/>
    </xf>
    <xf numFmtId="0" fontId="2" fillId="0" borderId="1" xfId="0" applyFont="1" applyBorder="1" applyAlignment="1">
      <alignment horizontal="center" vertical="top"/>
    </xf>
    <xf numFmtId="165" fontId="0" fillId="0" borderId="0" xfId="0" applyNumberFormat="1"/>
    <xf numFmtId="1" fontId="1" fillId="0" borderId="1" xfId="0" applyNumberFormat="1" applyFont="1" applyBorder="1" applyAlignment="1">
      <alignment horizontal="center" vertical="top"/>
    </xf>
    <xf numFmtId="1" fontId="0" fillId="0" borderId="0" xfId="0" applyNumberFormat="1" applyAlignment="1">
      <alignment horizontal="center"/>
    </xf>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0" xfId="0" applyAlignment="1">
      <alignment horizontal="left" indent="1"/>
    </xf>
    <xf numFmtId="3" fontId="0" fillId="0" borderId="0" xfId="0" applyNumberFormat="1"/>
    <xf numFmtId="0" fontId="0" fillId="2" borderId="0" xfId="0" applyFill="1"/>
    <xf numFmtId="0" fontId="3"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5" fillId="4" borderId="0" xfId="0" applyFont="1" applyFill="1" applyAlignment="1">
      <alignment horizontal="center"/>
    </xf>
  </cellXfs>
  <cellStyles count="1">
    <cellStyle name="Normal" xfId="0" builtinId="0"/>
  </cellStyles>
  <dxfs count="25">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9" formatCode="m/d/yyyy"/>
    </dxf>
    <dxf>
      <numFmt numFmtId="19" formatCode="m/d/yyyy"/>
    </dxf>
    <dxf>
      <numFmt numFmtId="3" formatCode="#,##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border outline="0">
        <top style="thin">
          <color auto="1"/>
        </top>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loan dataset.xlsx]Loan amount approved by region!PivotTable1</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Total lone amount approved by the region</a:t>
            </a:r>
            <a:endParaRPr lang="en-US" sz="2000"/>
          </a:p>
        </c:rich>
      </c:tx>
      <c:layout>
        <c:manualLayout>
          <c:xMode val="edge"/>
          <c:yMode val="edge"/>
          <c:x val="0.26480104808023358"/>
          <c:y val="5.4163324250520853E-2"/>
        </c:manualLayout>
      </c:layout>
      <c:overlay val="0"/>
      <c:spPr>
        <a:solidFill>
          <a:schemeClr val="accent2"/>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560002683370652"/>
          <c:y val="0.17712056819889624"/>
          <c:w val="0.70605770924001909"/>
          <c:h val="0.689400345469799"/>
        </c:manualLayout>
      </c:layout>
      <c:barChart>
        <c:barDir val="bar"/>
        <c:grouping val="clustered"/>
        <c:varyColors val="0"/>
        <c:ser>
          <c:idx val="0"/>
          <c:order val="0"/>
          <c:tx>
            <c:strRef>
              <c:f>'Loan amount approved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'Loan amount approved by region'!$A$4:$A$9</c:f>
              <c:strCache>
                <c:ptCount val="5"/>
                <c:pt idx="0">
                  <c:v>Central</c:v>
                </c:pt>
                <c:pt idx="1">
                  <c:v>East</c:v>
                </c:pt>
                <c:pt idx="2">
                  <c:v>North</c:v>
                </c:pt>
                <c:pt idx="3">
                  <c:v>South</c:v>
                </c:pt>
                <c:pt idx="4">
                  <c:v>West</c:v>
                </c:pt>
              </c:strCache>
            </c:strRef>
          </c:cat>
          <c:val>
            <c:numRef>
              <c:f>'Loan amount approved by region'!$B$4:$B$9</c:f>
              <c:numCache>
                <c:formatCode>General</c:formatCode>
                <c:ptCount val="5"/>
                <c:pt idx="0">
                  <c:v>2892623</c:v>
                </c:pt>
                <c:pt idx="1">
                  <c:v>2197131</c:v>
                </c:pt>
                <c:pt idx="2">
                  <c:v>702896</c:v>
                </c:pt>
                <c:pt idx="3">
                  <c:v>1970639</c:v>
                </c:pt>
                <c:pt idx="4">
                  <c:v>3074378</c:v>
                </c:pt>
              </c:numCache>
            </c:numRef>
          </c:val>
        </c:ser>
        <c:dLbls>
          <c:showLegendKey val="0"/>
          <c:showVal val="0"/>
          <c:showCatName val="0"/>
          <c:showSerName val="0"/>
          <c:showPercent val="0"/>
          <c:showBubbleSize val="0"/>
        </c:dLbls>
        <c:gapWidth val="92"/>
        <c:axId val="265994496"/>
        <c:axId val="265994880"/>
      </c:barChart>
      <c:catAx>
        <c:axId val="26599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94880"/>
        <c:crosses val="autoZero"/>
        <c:auto val="1"/>
        <c:lblAlgn val="ctr"/>
        <c:lblOffset val="100"/>
        <c:noMultiLvlLbl val="0"/>
      </c:catAx>
      <c:valAx>
        <c:axId val="265994880"/>
        <c:scaling>
          <c:orientation val="minMax"/>
        </c:scaling>
        <c:delete val="1"/>
        <c:axPos val="b"/>
        <c:numFmt formatCode="General" sourceLinked="1"/>
        <c:majorTickMark val="none"/>
        <c:minorTickMark val="none"/>
        <c:tickLblPos val="nextTo"/>
        <c:crossAx val="265994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loan dataset.xlsx]Average loan VS age group!PivotTable2</c:name>
    <c:fmtId val="0"/>
  </c:pivotSource>
  <c:chart>
    <c:title>
      <c:tx>
        <c:rich>
          <a:bodyPr rot="0" spcFirstLastPara="1" vertOverflow="ellipsis" vert="horz" wrap="square" anchor="ctr" anchorCtr="1"/>
          <a:lstStyle/>
          <a:p>
            <a:pPr>
              <a:defRPr sz="1650" b="0" i="0" u="none" strike="noStrike" kern="1200" spc="0" baseline="0">
                <a:solidFill>
                  <a:schemeClr val="bg1"/>
                </a:solidFill>
                <a:latin typeface="+mn-lt"/>
                <a:ea typeface="+mn-ea"/>
                <a:cs typeface="+mn-cs"/>
              </a:defRPr>
            </a:pPr>
            <a:r>
              <a:rPr lang="en-US" sz="1650" baseline="0">
                <a:solidFill>
                  <a:schemeClr val="bg1"/>
                </a:solidFill>
              </a:rPr>
              <a:t>Age Group VS loan amount</a:t>
            </a:r>
          </a:p>
        </c:rich>
      </c:tx>
      <c:layout>
        <c:manualLayout>
          <c:xMode val="edge"/>
          <c:yMode val="edge"/>
          <c:x val="0.34433333333333332"/>
          <c:y val="7.3053368328958895E-2"/>
        </c:manualLayout>
      </c:layout>
      <c:overlay val="0"/>
      <c:spPr>
        <a:solidFill>
          <a:schemeClr val="accent2"/>
        </a:solidFill>
        <a:ln>
          <a:noFill/>
        </a:ln>
        <a:effectLst/>
      </c:spPr>
      <c:txPr>
        <a:bodyPr rot="0" spcFirstLastPara="1" vertOverflow="ellipsis" vert="horz" wrap="square" anchor="ctr" anchorCtr="1"/>
        <a:lstStyle/>
        <a:p>
          <a:pPr>
            <a:defRPr sz="165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'Average loan VS age group'!$B$3:$B$4</c:f>
              <c:strCache>
                <c:ptCount val="1"/>
                <c:pt idx="0">
                  <c:v>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loan VS age group'!$A$5</c:f>
              <c:strCache>
                <c:ptCount val="1"/>
                <c:pt idx="0">
                  <c:v>Total</c:v>
                </c:pt>
              </c:strCache>
            </c:strRef>
          </c:cat>
          <c:val>
            <c:numRef>
              <c:f>'Average loan VS age group'!$B$5</c:f>
              <c:numCache>
                <c:formatCode>#,##0</c:formatCode>
                <c:ptCount val="1"/>
                <c:pt idx="0">
                  <c:v>702896</c:v>
                </c:pt>
              </c:numCache>
            </c:numRef>
          </c:val>
        </c:ser>
        <c:ser>
          <c:idx val="1"/>
          <c:order val="1"/>
          <c:tx>
            <c:strRef>
              <c:f>'Average loan VS age group'!$C$3:$C$4</c:f>
              <c:strCache>
                <c:ptCount val="1"/>
                <c:pt idx="0">
                  <c:v>30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loan VS age group'!$A$5</c:f>
              <c:strCache>
                <c:ptCount val="1"/>
                <c:pt idx="0">
                  <c:v>Total</c:v>
                </c:pt>
              </c:strCache>
            </c:strRef>
          </c:cat>
          <c:val>
            <c:numRef>
              <c:f>'Average loan VS age group'!$C$5</c:f>
              <c:numCache>
                <c:formatCode>#,##0</c:formatCode>
                <c:ptCount val="1"/>
                <c:pt idx="0">
                  <c:v>417268.55555555556</c:v>
                </c:pt>
              </c:numCache>
            </c:numRef>
          </c:val>
        </c:ser>
        <c:ser>
          <c:idx val="2"/>
          <c:order val="2"/>
          <c:tx>
            <c:strRef>
              <c:f>'Average loan VS age group'!$D$3:$D$4</c:f>
              <c:strCache>
                <c:ptCount val="1"/>
                <c:pt idx="0">
                  <c:v>40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loan VS age group'!$A$5</c:f>
              <c:strCache>
                <c:ptCount val="1"/>
                <c:pt idx="0">
                  <c:v>Total</c:v>
                </c:pt>
              </c:strCache>
            </c:strRef>
          </c:cat>
          <c:val>
            <c:numRef>
              <c:f>'Average loan VS age group'!$D$5</c:f>
              <c:numCache>
                <c:formatCode>#,##0</c:formatCode>
                <c:ptCount val="1"/>
                <c:pt idx="0">
                  <c:v>574320.83333333337</c:v>
                </c:pt>
              </c:numCache>
            </c:numRef>
          </c:val>
        </c:ser>
        <c:ser>
          <c:idx val="3"/>
          <c:order val="3"/>
          <c:tx>
            <c:strRef>
              <c:f>'Average loan VS age group'!$E$3:$E$4</c:f>
              <c:strCache>
                <c:ptCount val="1"/>
                <c:pt idx="0">
                  <c:v>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loan VS age group'!$A$5</c:f>
              <c:strCache>
                <c:ptCount val="1"/>
                <c:pt idx="0">
                  <c:v>Total</c:v>
                </c:pt>
              </c:strCache>
            </c:strRef>
          </c:cat>
          <c:val>
            <c:numRef>
              <c:f>'Average loan VS age group'!$E$5</c:f>
              <c:numCache>
                <c:formatCode>#,##0</c:formatCode>
                <c:ptCount val="1"/>
                <c:pt idx="0">
                  <c:v>678345.33333333337</c:v>
                </c:pt>
              </c:numCache>
            </c:numRef>
          </c:val>
        </c:ser>
        <c:ser>
          <c:idx val="4"/>
          <c:order val="4"/>
          <c:tx>
            <c:strRef>
              <c:f>'Average loan VS age group'!$F$3:$F$4</c:f>
              <c:strCache>
                <c:ptCount val="1"/>
                <c:pt idx="0">
                  <c:v>60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loan VS age group'!$A$5</c:f>
              <c:strCache>
                <c:ptCount val="1"/>
                <c:pt idx="0">
                  <c:v>Total</c:v>
                </c:pt>
              </c:strCache>
            </c:strRef>
          </c:cat>
          <c:val>
            <c:numRef>
              <c:f>'Average loan VS age group'!$F$5</c:f>
              <c:numCache>
                <c:formatCode>#,##0</c:formatCode>
                <c:ptCount val="1"/>
                <c:pt idx="0">
                  <c:v>898393</c:v>
                </c:pt>
              </c:numCache>
            </c:numRef>
          </c:val>
        </c:ser>
        <c:dLbls>
          <c:showLegendKey val="0"/>
          <c:showVal val="0"/>
          <c:showCatName val="0"/>
          <c:showSerName val="0"/>
          <c:showPercent val="0"/>
          <c:showBubbleSize val="0"/>
        </c:dLbls>
        <c:gapWidth val="129"/>
        <c:overlap val="-27"/>
        <c:axId val="340364344"/>
        <c:axId val="340370224"/>
      </c:barChart>
      <c:catAx>
        <c:axId val="34036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70224"/>
        <c:crosses val="autoZero"/>
        <c:auto val="1"/>
        <c:lblAlgn val="ctr"/>
        <c:lblOffset val="100"/>
        <c:noMultiLvlLbl val="0"/>
      </c:catAx>
      <c:valAx>
        <c:axId val="3403702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64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loan dataset.xlsx]Loan amount approved by region!PivotTable1</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Total lone amount approved by the region</a:t>
            </a:r>
            <a:endParaRPr lang="en-US" sz="2000" b="1"/>
          </a:p>
        </c:rich>
      </c:tx>
      <c:layout>
        <c:manualLayout>
          <c:xMode val="edge"/>
          <c:yMode val="edge"/>
          <c:x val="0.26480104808023358"/>
          <c:y val="5.4163324250520853E-2"/>
        </c:manualLayout>
      </c:layout>
      <c:overlay val="0"/>
      <c:spPr>
        <a:solidFill>
          <a:schemeClr val="accent2"/>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lumMod val="75000"/>
            </a:schemeClr>
          </a:solidFill>
          <a:ln>
            <a:noFill/>
          </a:ln>
          <a:effectLst/>
        </c:spPr>
      </c:pivotFmt>
      <c:pivotFmt>
        <c:idx val="4"/>
        <c:spPr>
          <a:solidFill>
            <a:schemeClr val="accent2"/>
          </a:solidFill>
          <a:ln>
            <a:noFill/>
          </a:ln>
          <a:effectLst/>
        </c:spPr>
      </c:pivotFmt>
      <c:pivotFmt>
        <c:idx val="5"/>
        <c:spPr>
          <a:solidFill>
            <a:schemeClr val="accent3">
              <a:lumMod val="60000"/>
              <a:lumOff val="40000"/>
            </a:schemeClr>
          </a:solidFill>
          <a:ln>
            <a:noFill/>
          </a:ln>
          <a:effectLst/>
        </c:spPr>
      </c:pivotFmt>
      <c:pivotFmt>
        <c:idx val="6"/>
        <c:spPr>
          <a:solidFill>
            <a:schemeClr val="accent4">
              <a:lumMod val="60000"/>
              <a:lumOff val="40000"/>
            </a:schemeClr>
          </a:solidFill>
          <a:ln>
            <a:noFill/>
          </a:ln>
          <a:effectLst/>
        </c:spPr>
      </c:pivotFmt>
    </c:pivotFmts>
    <c:plotArea>
      <c:layout>
        <c:manualLayout>
          <c:layoutTarget val="inner"/>
          <c:xMode val="edge"/>
          <c:yMode val="edge"/>
          <c:x val="0.18312170086545873"/>
          <c:y val="0.22041074411153147"/>
          <c:w val="0.70605770924001909"/>
          <c:h val="0.689400345469799"/>
        </c:manualLayout>
      </c:layout>
      <c:barChart>
        <c:barDir val="bar"/>
        <c:grouping val="clustered"/>
        <c:varyColors val="0"/>
        <c:ser>
          <c:idx val="0"/>
          <c:order val="0"/>
          <c:tx>
            <c:strRef>
              <c:f>'Loan amount approved by region'!$B$3</c:f>
              <c:strCache>
                <c:ptCount val="1"/>
                <c:pt idx="0">
                  <c:v>Total</c:v>
                </c:pt>
              </c:strCache>
            </c:strRef>
          </c:tx>
          <c:spPr>
            <a:solidFill>
              <a:schemeClr val="accent1"/>
            </a:solidFill>
            <a:ln>
              <a:noFill/>
            </a:ln>
            <a:effectLst/>
          </c:spPr>
          <c:invertIfNegative val="0"/>
          <c:dPt>
            <c:idx val="1"/>
            <c:invertIfNegative val="0"/>
            <c:bubble3D val="0"/>
            <c:spPr>
              <a:solidFill>
                <a:schemeClr val="accent4">
                  <a:lumMod val="60000"/>
                  <a:lumOff val="40000"/>
                </a:schemeClr>
              </a:solidFill>
              <a:ln>
                <a:noFill/>
              </a:ln>
              <a:effectLst/>
            </c:spPr>
          </c:dPt>
          <c:dPt>
            <c:idx val="2"/>
            <c:invertIfNegative val="0"/>
            <c:bubble3D val="0"/>
            <c:spPr>
              <a:solidFill>
                <a:schemeClr val="accent3">
                  <a:lumMod val="60000"/>
                  <a:lumOff val="40000"/>
                </a:schemeClr>
              </a:solidFill>
              <a:ln>
                <a:noFill/>
              </a:ln>
              <a:effectLst/>
            </c:spPr>
          </c:dPt>
          <c:dPt>
            <c:idx val="3"/>
            <c:invertIfNegative val="0"/>
            <c:bubble3D val="0"/>
            <c:spPr>
              <a:solidFill>
                <a:schemeClr val="accent2"/>
              </a:solidFill>
              <a:ln>
                <a:noFill/>
              </a:ln>
              <a:effectLst/>
            </c:spPr>
          </c:dPt>
          <c:dPt>
            <c:idx val="4"/>
            <c:invertIfNegative val="0"/>
            <c:bubble3D val="0"/>
            <c:spPr>
              <a:solidFill>
                <a:schemeClr val="accent1">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'Loan amount approved by region'!$A$4:$A$9</c:f>
              <c:strCache>
                <c:ptCount val="5"/>
                <c:pt idx="0">
                  <c:v>Central</c:v>
                </c:pt>
                <c:pt idx="1">
                  <c:v>East</c:v>
                </c:pt>
                <c:pt idx="2">
                  <c:v>North</c:v>
                </c:pt>
                <c:pt idx="3">
                  <c:v>South</c:v>
                </c:pt>
                <c:pt idx="4">
                  <c:v>West</c:v>
                </c:pt>
              </c:strCache>
            </c:strRef>
          </c:cat>
          <c:val>
            <c:numRef>
              <c:f>'Loan amount approved by region'!$B$4:$B$9</c:f>
              <c:numCache>
                <c:formatCode>General</c:formatCode>
                <c:ptCount val="5"/>
                <c:pt idx="0">
                  <c:v>2892623</c:v>
                </c:pt>
                <c:pt idx="1">
                  <c:v>2197131</c:v>
                </c:pt>
                <c:pt idx="2">
                  <c:v>702896</c:v>
                </c:pt>
                <c:pt idx="3">
                  <c:v>1970639</c:v>
                </c:pt>
                <c:pt idx="4">
                  <c:v>3074378</c:v>
                </c:pt>
              </c:numCache>
            </c:numRef>
          </c:val>
        </c:ser>
        <c:dLbls>
          <c:showLegendKey val="0"/>
          <c:showVal val="0"/>
          <c:showCatName val="0"/>
          <c:showSerName val="0"/>
          <c:showPercent val="0"/>
          <c:showBubbleSize val="0"/>
        </c:dLbls>
        <c:gapWidth val="52"/>
        <c:overlap val="10"/>
        <c:axId val="266051024"/>
        <c:axId val="266051408"/>
      </c:barChart>
      <c:catAx>
        <c:axId val="26605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051408"/>
        <c:crosses val="autoZero"/>
        <c:auto val="1"/>
        <c:lblAlgn val="ctr"/>
        <c:lblOffset val="100"/>
        <c:noMultiLvlLbl val="0"/>
      </c:catAx>
      <c:valAx>
        <c:axId val="266051408"/>
        <c:scaling>
          <c:orientation val="minMax"/>
        </c:scaling>
        <c:delete val="1"/>
        <c:axPos val="b"/>
        <c:numFmt formatCode="General" sourceLinked="1"/>
        <c:majorTickMark val="none"/>
        <c:minorTickMark val="none"/>
        <c:tickLblPos val="nextTo"/>
        <c:crossAx val="26605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loan dataset.xlsx]Average intrest rate VS loan ty!PivotTable2</c:name>
    <c:fmtId val="1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Intrest rate VS loan type</a:t>
            </a:r>
          </a:p>
        </c:rich>
      </c:tx>
      <c:layout>
        <c:manualLayout>
          <c:xMode val="edge"/>
          <c:yMode val="edge"/>
          <c:x val="0.34092530325601189"/>
          <c:y val="0.10953251325512021"/>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3877757150274906E-2"/>
          <c:y val="0.30506167415768309"/>
          <c:w val="0.7690815070880368"/>
          <c:h val="0.41466481925810778"/>
        </c:manualLayout>
      </c:layout>
      <c:barChart>
        <c:barDir val="col"/>
        <c:grouping val="stacked"/>
        <c:varyColors val="0"/>
        <c:ser>
          <c:idx val="0"/>
          <c:order val="0"/>
          <c:tx>
            <c:strRef>
              <c:f>'Average intrest rate VS loan 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'Average intrest rate VS loan ty'!$A$4:$A$8</c:f>
              <c:strCache>
                <c:ptCount val="4"/>
                <c:pt idx="0">
                  <c:v>Car</c:v>
                </c:pt>
                <c:pt idx="1">
                  <c:v>Education</c:v>
                </c:pt>
                <c:pt idx="2">
                  <c:v>Home</c:v>
                </c:pt>
                <c:pt idx="3">
                  <c:v>Personal</c:v>
                </c:pt>
              </c:strCache>
            </c:strRef>
          </c:cat>
          <c:val>
            <c:numRef>
              <c:f>'Average intrest rate VS loan ty'!$B$4:$B$8</c:f>
              <c:numCache>
                <c:formatCode>0.0</c:formatCode>
                <c:ptCount val="4"/>
                <c:pt idx="0">
                  <c:v>10.55</c:v>
                </c:pt>
                <c:pt idx="1">
                  <c:v>10.52</c:v>
                </c:pt>
                <c:pt idx="2">
                  <c:v>7.5720000000000001</c:v>
                </c:pt>
                <c:pt idx="3">
                  <c:v>12.125999999999999</c:v>
                </c:pt>
              </c:numCache>
            </c:numRef>
          </c:val>
        </c:ser>
        <c:dLbls>
          <c:showLegendKey val="0"/>
          <c:showVal val="0"/>
          <c:showCatName val="0"/>
          <c:showSerName val="0"/>
          <c:showPercent val="0"/>
          <c:showBubbleSize val="0"/>
        </c:dLbls>
        <c:gapWidth val="130"/>
        <c:overlap val="80"/>
        <c:axId val="266090384"/>
        <c:axId val="266159424"/>
      </c:barChart>
      <c:catAx>
        <c:axId val="2660903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6159424"/>
        <c:crosses val="autoZero"/>
        <c:auto val="1"/>
        <c:lblAlgn val="ctr"/>
        <c:lblOffset val="100"/>
        <c:noMultiLvlLbl val="0"/>
      </c:catAx>
      <c:valAx>
        <c:axId val="266159424"/>
        <c:scaling>
          <c:orientation val="minMax"/>
        </c:scaling>
        <c:delete val="1"/>
        <c:axPos val="l"/>
        <c:numFmt formatCode="0.0" sourceLinked="1"/>
        <c:majorTickMark val="none"/>
        <c:minorTickMark val="none"/>
        <c:tickLblPos val="nextTo"/>
        <c:crossAx val="26609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loan dataset.xlsx]Pending loan VS loan type!PivotTable4</c:name>
    <c:fmtId val="5"/>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1">
                <a:solidFill>
                  <a:schemeClr val="lt1"/>
                </a:solidFill>
                <a:latin typeface="+mn-lt"/>
                <a:ea typeface="+mn-ea"/>
                <a:cs typeface="+mn-cs"/>
              </a:rPr>
              <a:t>Pending</a:t>
            </a:r>
            <a:r>
              <a:rPr lang="en-US" b="1" baseline="0">
                <a:solidFill>
                  <a:schemeClr val="lt1"/>
                </a:solidFill>
                <a:latin typeface="+mn-lt"/>
                <a:ea typeface="+mn-ea"/>
                <a:cs typeface="+mn-cs"/>
              </a:rPr>
              <a:t> loan VS loan Type</a:t>
            </a:r>
            <a:endParaRPr lang="en-US" b="1">
              <a:solidFill>
                <a:schemeClr val="bg1"/>
              </a:solidFill>
            </a:endParaRPr>
          </a:p>
        </c:rich>
      </c:tx>
      <c:layout>
        <c:manualLayout>
          <c:xMode val="edge"/>
          <c:yMode val="edge"/>
          <c:x val="0.34156565098701341"/>
          <c:y val="5.2151470196660214E-2"/>
        </c:manualLayout>
      </c:layout>
      <c:overlay val="0"/>
      <c:spPr>
        <a:solidFill>
          <a:schemeClr val="accent2"/>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1031241391855718"/>
          <c:y val="0.18315778846770664"/>
          <c:w val="0.45757667420285336"/>
          <c:h val="0.77154010341647339"/>
        </c:manualLayout>
      </c:layout>
      <c:pieChart>
        <c:varyColors val="1"/>
        <c:ser>
          <c:idx val="0"/>
          <c:order val="0"/>
          <c:tx>
            <c:strRef>
              <c:f>'Pending loan VS loan type'!$B$3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'Pending loan VS loan type'!$A$4:$A$9</c:f>
              <c:multiLvlStrCache>
                <c:ptCount val="4"/>
                <c:lvl>
                  <c:pt idx="0">
                    <c:v>Car</c:v>
                  </c:pt>
                  <c:pt idx="1">
                    <c:v>Education</c:v>
                  </c:pt>
                  <c:pt idx="2">
                    <c:v>Home</c:v>
                  </c:pt>
                  <c:pt idx="3">
                    <c:v>Personal</c:v>
                  </c:pt>
                </c:lvl>
                <c:lvl>
                  <c:pt idx="0">
                    <c:v>Pending</c:v>
                  </c:pt>
                </c:lvl>
              </c:multiLvlStrCache>
            </c:multiLvlStrRef>
          </c:cat>
          <c:val>
            <c:numRef>
              <c:f>'Pending loan VS loan type'!$B$4:$B$9</c:f>
              <c:numCache>
                <c:formatCode>General</c:formatCode>
                <c:ptCount val="4"/>
                <c:pt idx="0">
                  <c:v>5</c:v>
                </c:pt>
                <c:pt idx="1">
                  <c:v>5</c:v>
                </c:pt>
                <c:pt idx="2">
                  <c:v>5</c:v>
                </c:pt>
                <c:pt idx="3">
                  <c:v>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ln>
                  <a:noFill/>
                </a:ln>
                <a:solidFill>
                  <a:schemeClr val="bg1"/>
                </a:solidFill>
                <a:latin typeface="+mn-lt"/>
                <a:ea typeface="+mn-ea"/>
                <a:cs typeface="+mn-cs"/>
              </a:defRPr>
            </a:pPr>
            <a:r>
              <a:rPr lang="en-US" baseline="0">
                <a:ln>
                  <a:noFill/>
                </a:ln>
                <a:solidFill>
                  <a:schemeClr val="bg1"/>
                </a:solidFill>
              </a:rPr>
              <a:t>Loan amount VS Start years</a:t>
            </a:r>
          </a:p>
        </c:rich>
      </c:tx>
      <c:layout>
        <c:manualLayout>
          <c:xMode val="edge"/>
          <c:yMode val="edge"/>
          <c:x val="0.2960443352492268"/>
          <c:y val="4.0875768271912721E-2"/>
        </c:manualLayout>
      </c:layout>
      <c:overlay val="0"/>
      <c:spPr>
        <a:solidFill>
          <a:schemeClr val="accent2"/>
        </a:solidFill>
        <a:ln>
          <a:solidFill>
            <a:schemeClr val="accent1"/>
          </a:solidFill>
        </a:ln>
        <a:effectLst/>
      </c:spPr>
      <c:txPr>
        <a:bodyPr rot="0" spcFirstLastPara="1" vertOverflow="ellipsis" vert="horz" wrap="square" anchor="ctr" anchorCtr="1"/>
        <a:lstStyle/>
        <a:p>
          <a:pPr>
            <a:defRPr sz="1600" b="1" i="0" u="none" strike="noStrike" kern="1200" baseline="0">
              <a:ln>
                <a:noFill/>
              </a:ln>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0325" cap="rnd">
            <a:solidFill>
              <a:schemeClr val="accent1">
                <a:alpha val="9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0325" cap="rnd">
            <a:solidFill>
              <a:schemeClr val="accent1">
                <a:alpha val="9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0793640636192352E-3"/>
              <c:y val="-6.2695924764890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0325" cap="rnd">
            <a:solidFill>
              <a:schemeClr val="accent1">
                <a:alpha val="9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2698410159048087E-2"/>
              <c:y val="3.7617554858934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0325" cap="rnd">
            <a:solidFill>
              <a:schemeClr val="accent1">
                <a:alpha val="9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5396820318096175E-2"/>
              <c:y val="-4.5977011494252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0325" cap="rnd">
            <a:solidFill>
              <a:schemeClr val="accent1">
                <a:alpha val="9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0325" cap="rnd">
            <a:solidFill>
              <a:schemeClr val="accent1">
                <a:alpha val="9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2698410159048087E-2"/>
              <c:y val="3.7617554858934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0325" cap="rnd">
            <a:solidFill>
              <a:schemeClr val="accent1">
                <a:alpha val="9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0793640636192352E-3"/>
              <c:y val="-6.2695924764890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0325" cap="rnd">
            <a:solidFill>
              <a:schemeClr val="accent1">
                <a:alpha val="9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5396820318096175E-2"/>
              <c:y val="-4.5977011494252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60325" cap="rnd">
            <a:solidFill>
              <a:schemeClr val="accent1">
                <a:alpha val="9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manualLayout>
              <c:x val="-1.2698410159048087E-2"/>
              <c:y val="3.7617554858934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dLbl>
          <c:idx val="0"/>
          <c:layout>
            <c:manualLayout>
              <c:x val="-5.0793640636192352E-3"/>
              <c:y val="-6.2695924764890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dLbl>
          <c:idx val="0"/>
          <c:layout>
            <c:manualLayout>
              <c:x val="-2.5396820318096175E-2"/>
              <c:y val="-4.5977011494252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v>Series1</c:v>
          </c:tx>
          <c:spPr>
            <a:ln w="60325" cap="rnd">
              <a:solidFill>
                <a:schemeClr val="accent1">
                  <a:alpha val="9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1"/>
              <c:layout>
                <c:manualLayout>
                  <c:x val="-1.2698410159048087E-2"/>
                  <c:y val="3.761755485893417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0793640636192352E-3"/>
                  <c:y val="-6.269592476489035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5396820318096175E-2"/>
                  <c:y val="-4.5977011494252915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6"/>
              <c:pt idx="0">
                <c:v>1</c:v>
              </c:pt>
              <c:pt idx="1">
                <c:v>2</c:v>
              </c:pt>
              <c:pt idx="2">
                <c:v>3</c:v>
              </c:pt>
              <c:pt idx="3">
                <c:v>4</c:v>
              </c:pt>
              <c:pt idx="4">
                <c:v>5</c:v>
              </c:pt>
              <c:pt idx="5">
                <c:v>6</c:v>
              </c:pt>
            </c:numLit>
          </c:cat>
          <c:val>
            <c:numLit>
              <c:formatCode>General</c:formatCode>
              <c:ptCount val="6"/>
              <c:pt idx="0">
                <c:v>251995</c:v>
              </c:pt>
              <c:pt idx="1">
                <c:v>155982</c:v>
              </c:pt>
              <c:pt idx="2">
                <c:v>1388451</c:v>
              </c:pt>
              <c:pt idx="3">
                <c:v>2013733</c:v>
              </c:pt>
              <c:pt idx="4">
                <c:v>4776562</c:v>
              </c:pt>
              <c:pt idx="5">
                <c:v>2250944</c:v>
              </c:pt>
            </c:numLit>
          </c:val>
          <c:smooth val="0"/>
        </c:ser>
        <c:dLbls>
          <c:showLegendKey val="0"/>
          <c:showVal val="0"/>
          <c:showCatName val="0"/>
          <c:showSerName val="0"/>
          <c:showPercent val="0"/>
          <c:showBubbleSize val="0"/>
        </c:dLbls>
        <c:marker val="1"/>
        <c:smooth val="0"/>
        <c:axId val="340276912"/>
        <c:axId val="287353376"/>
      </c:lineChart>
      <c:catAx>
        <c:axId val="340276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353376"/>
        <c:crosses val="autoZero"/>
        <c:auto val="1"/>
        <c:lblAlgn val="ctr"/>
        <c:lblOffset val="100"/>
        <c:noMultiLvlLbl val="0"/>
      </c:catAx>
      <c:valAx>
        <c:axId val="287353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7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loan dataset.xlsx]Average loan VS age group!PivotTable2</c:name>
    <c:fmtId val="6"/>
  </c:pivotSource>
  <c:chart>
    <c:title>
      <c:tx>
        <c:rich>
          <a:bodyPr rot="0" spcFirstLastPara="1" vertOverflow="ellipsis" vert="horz" wrap="square" anchor="ctr" anchorCtr="1"/>
          <a:lstStyle/>
          <a:p>
            <a:pPr>
              <a:defRPr sz="1650" b="0" i="0" u="none" strike="noStrike" kern="1200" spc="0" baseline="0">
                <a:solidFill>
                  <a:schemeClr val="bg1"/>
                </a:solidFill>
                <a:latin typeface="+mn-lt"/>
                <a:ea typeface="+mn-ea"/>
                <a:cs typeface="+mn-cs"/>
              </a:defRPr>
            </a:pPr>
            <a:r>
              <a:rPr lang="en-US" sz="1650" b="1" baseline="0">
                <a:solidFill>
                  <a:schemeClr val="bg1"/>
                </a:solidFill>
              </a:rPr>
              <a:t>Age Group VS loan amount</a:t>
            </a:r>
          </a:p>
        </c:rich>
      </c:tx>
      <c:layout>
        <c:manualLayout>
          <c:xMode val="edge"/>
          <c:yMode val="edge"/>
          <c:x val="0.34433333333333332"/>
          <c:y val="7.3053368328958895E-2"/>
        </c:manualLayout>
      </c:layout>
      <c:overlay val="0"/>
      <c:spPr>
        <a:solidFill>
          <a:schemeClr val="accent2"/>
        </a:solidFill>
        <a:ln>
          <a:noFill/>
        </a:ln>
        <a:effectLst/>
      </c:spPr>
      <c:txPr>
        <a:bodyPr rot="0" spcFirstLastPara="1" vertOverflow="ellipsis" vert="horz" wrap="square" anchor="ctr" anchorCtr="1"/>
        <a:lstStyle/>
        <a:p>
          <a:pPr>
            <a:defRPr sz="165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177481488421493"/>
          <c:y val="0.22697226109243021"/>
          <c:w val="0.72578902345217955"/>
          <c:h val="0.51262378379346041"/>
        </c:manualLayout>
      </c:layout>
      <c:barChart>
        <c:barDir val="col"/>
        <c:grouping val="clustered"/>
        <c:varyColors val="0"/>
        <c:ser>
          <c:idx val="0"/>
          <c:order val="0"/>
          <c:tx>
            <c:strRef>
              <c:f>'Average loan VS age group'!$B$3:$B$4</c:f>
              <c:strCache>
                <c:ptCount val="1"/>
                <c:pt idx="0">
                  <c:v>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loan VS age group'!$A$5</c:f>
              <c:strCache>
                <c:ptCount val="1"/>
                <c:pt idx="0">
                  <c:v>Total</c:v>
                </c:pt>
              </c:strCache>
            </c:strRef>
          </c:cat>
          <c:val>
            <c:numRef>
              <c:f>'Average loan VS age group'!$B$5</c:f>
              <c:numCache>
                <c:formatCode>#,##0</c:formatCode>
                <c:ptCount val="1"/>
                <c:pt idx="0">
                  <c:v>702896</c:v>
                </c:pt>
              </c:numCache>
            </c:numRef>
          </c:val>
        </c:ser>
        <c:ser>
          <c:idx val="1"/>
          <c:order val="1"/>
          <c:tx>
            <c:strRef>
              <c:f>'Average loan VS age group'!$C$3:$C$4</c:f>
              <c:strCache>
                <c:ptCount val="1"/>
                <c:pt idx="0">
                  <c:v>30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loan VS age group'!$A$5</c:f>
              <c:strCache>
                <c:ptCount val="1"/>
                <c:pt idx="0">
                  <c:v>Total</c:v>
                </c:pt>
              </c:strCache>
            </c:strRef>
          </c:cat>
          <c:val>
            <c:numRef>
              <c:f>'Average loan VS age group'!$C$5</c:f>
              <c:numCache>
                <c:formatCode>#,##0</c:formatCode>
                <c:ptCount val="1"/>
                <c:pt idx="0">
                  <c:v>417268.55555555556</c:v>
                </c:pt>
              </c:numCache>
            </c:numRef>
          </c:val>
        </c:ser>
        <c:ser>
          <c:idx val="2"/>
          <c:order val="2"/>
          <c:tx>
            <c:strRef>
              <c:f>'Average loan VS age group'!$D$3:$D$4</c:f>
              <c:strCache>
                <c:ptCount val="1"/>
                <c:pt idx="0">
                  <c:v>40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loan VS age group'!$A$5</c:f>
              <c:strCache>
                <c:ptCount val="1"/>
                <c:pt idx="0">
                  <c:v>Total</c:v>
                </c:pt>
              </c:strCache>
            </c:strRef>
          </c:cat>
          <c:val>
            <c:numRef>
              <c:f>'Average loan VS age group'!$D$5</c:f>
              <c:numCache>
                <c:formatCode>#,##0</c:formatCode>
                <c:ptCount val="1"/>
                <c:pt idx="0">
                  <c:v>574320.83333333337</c:v>
                </c:pt>
              </c:numCache>
            </c:numRef>
          </c:val>
        </c:ser>
        <c:ser>
          <c:idx val="3"/>
          <c:order val="3"/>
          <c:tx>
            <c:strRef>
              <c:f>'Average loan VS age group'!$E$3:$E$4</c:f>
              <c:strCache>
                <c:ptCount val="1"/>
                <c:pt idx="0">
                  <c:v>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loan VS age group'!$A$5</c:f>
              <c:strCache>
                <c:ptCount val="1"/>
                <c:pt idx="0">
                  <c:v>Total</c:v>
                </c:pt>
              </c:strCache>
            </c:strRef>
          </c:cat>
          <c:val>
            <c:numRef>
              <c:f>'Average loan VS age group'!$E$5</c:f>
              <c:numCache>
                <c:formatCode>#,##0</c:formatCode>
                <c:ptCount val="1"/>
                <c:pt idx="0">
                  <c:v>678345.33333333337</c:v>
                </c:pt>
              </c:numCache>
            </c:numRef>
          </c:val>
        </c:ser>
        <c:ser>
          <c:idx val="4"/>
          <c:order val="4"/>
          <c:tx>
            <c:strRef>
              <c:f>'Average loan VS age group'!$F$3:$F$4</c:f>
              <c:strCache>
                <c:ptCount val="1"/>
                <c:pt idx="0">
                  <c:v>60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loan VS age group'!$A$5</c:f>
              <c:strCache>
                <c:ptCount val="1"/>
                <c:pt idx="0">
                  <c:v>Total</c:v>
                </c:pt>
              </c:strCache>
            </c:strRef>
          </c:cat>
          <c:val>
            <c:numRef>
              <c:f>'Average loan VS age group'!$F$5</c:f>
              <c:numCache>
                <c:formatCode>#,##0</c:formatCode>
                <c:ptCount val="1"/>
                <c:pt idx="0">
                  <c:v>898393</c:v>
                </c:pt>
              </c:numCache>
            </c:numRef>
          </c:val>
        </c:ser>
        <c:dLbls>
          <c:showLegendKey val="0"/>
          <c:showVal val="0"/>
          <c:showCatName val="0"/>
          <c:showSerName val="0"/>
          <c:showPercent val="0"/>
          <c:showBubbleSize val="0"/>
        </c:dLbls>
        <c:gapWidth val="129"/>
        <c:overlap val="-27"/>
        <c:axId val="129411768"/>
        <c:axId val="129414512"/>
      </c:barChart>
      <c:catAx>
        <c:axId val="12941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14512"/>
        <c:crosses val="autoZero"/>
        <c:auto val="1"/>
        <c:lblAlgn val="ctr"/>
        <c:lblOffset val="100"/>
        <c:noMultiLvlLbl val="0"/>
      </c:catAx>
      <c:valAx>
        <c:axId val="1294145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11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loan dataset.xlsx]Average intrest rate VS loan ty!PivotTable2</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Intrest rate VS loan type</a:t>
            </a:r>
          </a:p>
        </c:rich>
      </c:tx>
      <c:layout>
        <c:manualLayout>
          <c:xMode val="edge"/>
          <c:yMode val="edge"/>
          <c:x val="0.35173600174978126"/>
          <c:y val="4.5275590551181105E-2"/>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barChart>
        <c:barDir val="col"/>
        <c:grouping val="stacked"/>
        <c:varyColors val="0"/>
        <c:ser>
          <c:idx val="0"/>
          <c:order val="0"/>
          <c:tx>
            <c:strRef>
              <c:f>'Average intrest rate VS loan 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'Average intrest rate VS loan ty'!$A$4:$A$8</c:f>
              <c:strCache>
                <c:ptCount val="4"/>
                <c:pt idx="0">
                  <c:v>Car</c:v>
                </c:pt>
                <c:pt idx="1">
                  <c:v>Education</c:v>
                </c:pt>
                <c:pt idx="2">
                  <c:v>Home</c:v>
                </c:pt>
                <c:pt idx="3">
                  <c:v>Personal</c:v>
                </c:pt>
              </c:strCache>
            </c:strRef>
          </c:cat>
          <c:val>
            <c:numRef>
              <c:f>'Average intrest rate VS loan ty'!$B$4:$B$8</c:f>
              <c:numCache>
                <c:formatCode>0.0</c:formatCode>
                <c:ptCount val="4"/>
                <c:pt idx="0">
                  <c:v>10.55</c:v>
                </c:pt>
                <c:pt idx="1">
                  <c:v>10.52</c:v>
                </c:pt>
                <c:pt idx="2">
                  <c:v>7.5720000000000001</c:v>
                </c:pt>
                <c:pt idx="3">
                  <c:v>12.125999999999999</c:v>
                </c:pt>
              </c:numCache>
            </c:numRef>
          </c:val>
        </c:ser>
        <c:dLbls>
          <c:showLegendKey val="0"/>
          <c:showVal val="0"/>
          <c:showCatName val="0"/>
          <c:showSerName val="0"/>
          <c:showPercent val="0"/>
          <c:showBubbleSize val="0"/>
        </c:dLbls>
        <c:gapWidth val="150"/>
        <c:overlap val="80"/>
        <c:axId val="265644920"/>
        <c:axId val="265496704"/>
      </c:barChart>
      <c:catAx>
        <c:axId val="2656449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5496704"/>
        <c:crosses val="autoZero"/>
        <c:auto val="1"/>
        <c:lblAlgn val="ctr"/>
        <c:lblOffset val="100"/>
        <c:noMultiLvlLbl val="0"/>
      </c:catAx>
      <c:valAx>
        <c:axId val="265496704"/>
        <c:scaling>
          <c:orientation val="minMax"/>
        </c:scaling>
        <c:delete val="1"/>
        <c:axPos val="l"/>
        <c:numFmt formatCode="0.0" sourceLinked="1"/>
        <c:majorTickMark val="none"/>
        <c:minorTickMark val="none"/>
        <c:tickLblPos val="nextTo"/>
        <c:crossAx val="265644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loan dataset.xlsx]Pending loan VS loan type!PivotTable4</c:name>
    <c:fmtId val="0"/>
  </c:pivotSource>
  <c:chart>
    <c:title>
      <c:tx>
        <c:rich>
          <a:bodyPr rot="0" spcFirstLastPara="1" vertOverflow="ellipsis" vert="horz" wrap="square" anchor="ctr" anchorCtr="1"/>
          <a:lstStyle/>
          <a:p>
            <a:pPr>
              <a:defRPr sz="1510" b="0" i="0" u="none" strike="noStrike" kern="1200" spc="0" baseline="0">
                <a:solidFill>
                  <a:schemeClr val="lt1"/>
                </a:solidFill>
                <a:latin typeface="+mn-lt"/>
                <a:ea typeface="+mn-ea"/>
                <a:cs typeface="+mn-cs"/>
              </a:defRPr>
            </a:pPr>
            <a:r>
              <a:rPr lang="en-US" sz="1510" b="1" baseline="0">
                <a:solidFill>
                  <a:schemeClr val="lt1"/>
                </a:solidFill>
                <a:latin typeface="+mn-lt"/>
                <a:ea typeface="+mn-ea"/>
                <a:cs typeface="+mn-cs"/>
              </a:rPr>
              <a:t>Pending loan VS loan type</a:t>
            </a:r>
            <a:endParaRPr lang="en-US" sz="1510" b="1" baseline="0">
              <a:solidFill>
                <a:schemeClr val="bg1"/>
              </a:solidFill>
            </a:endParaRPr>
          </a:p>
        </c:rich>
      </c:tx>
      <c:layout>
        <c:manualLayout>
          <c:xMode val="edge"/>
          <c:yMode val="edge"/>
          <c:x val="0.35654998570723206"/>
          <c:y val="5.2909539154853732E-2"/>
        </c:manualLayout>
      </c:layout>
      <c:overlay val="0"/>
      <c:spPr>
        <a:solidFill>
          <a:schemeClr val="accent2"/>
        </a:solidFill>
        <a:ln w="19050" cap="flat" cmpd="sng" algn="ctr">
          <a:solidFill>
            <a:schemeClr val="lt1"/>
          </a:solidFill>
          <a:prstDash val="solid"/>
          <a:miter lim="800000"/>
        </a:ln>
        <a:effectLst/>
      </c:spPr>
      <c:txPr>
        <a:bodyPr rot="0" spcFirstLastPara="1" vertOverflow="ellipsis" vert="horz" wrap="square" anchor="ctr" anchorCtr="1"/>
        <a:lstStyle/>
        <a:p>
          <a:pPr>
            <a:defRPr sz="151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21031241391855718"/>
          <c:y val="0.18315778846770664"/>
          <c:w val="0.45757667420285336"/>
          <c:h val="0.77154010341647339"/>
        </c:manualLayout>
      </c:layout>
      <c:pieChart>
        <c:varyColors val="1"/>
        <c:ser>
          <c:idx val="0"/>
          <c:order val="0"/>
          <c:tx>
            <c:strRef>
              <c:f>'Pending loan VS loan type'!$B$3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'Pending loan VS loan type'!$A$4:$A$9</c:f>
              <c:multiLvlStrCache>
                <c:ptCount val="4"/>
                <c:lvl>
                  <c:pt idx="0">
                    <c:v>Car</c:v>
                  </c:pt>
                  <c:pt idx="1">
                    <c:v>Education</c:v>
                  </c:pt>
                  <c:pt idx="2">
                    <c:v>Home</c:v>
                  </c:pt>
                  <c:pt idx="3">
                    <c:v>Personal</c:v>
                  </c:pt>
                </c:lvl>
                <c:lvl>
                  <c:pt idx="0">
                    <c:v>Pending</c:v>
                  </c:pt>
                </c:lvl>
              </c:multiLvlStrCache>
            </c:multiLvlStrRef>
          </c:cat>
          <c:val>
            <c:numRef>
              <c:f>'Pending loan VS loan type'!$B$4:$B$9</c:f>
              <c:numCache>
                <c:formatCode>General</c:formatCode>
                <c:ptCount val="4"/>
                <c:pt idx="0">
                  <c:v>5</c:v>
                </c:pt>
                <c:pt idx="1">
                  <c:v>5</c:v>
                </c:pt>
                <c:pt idx="2">
                  <c:v>5</c:v>
                </c:pt>
                <c:pt idx="3">
                  <c:v>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10" b="1" i="0" u="none" strike="noStrike" kern="1200" baseline="0">
                <a:ln>
                  <a:noFill/>
                </a:ln>
                <a:solidFill>
                  <a:schemeClr val="bg1"/>
                </a:solidFill>
                <a:latin typeface="+mn-lt"/>
                <a:ea typeface="+mn-ea"/>
                <a:cs typeface="+mn-cs"/>
              </a:defRPr>
            </a:pPr>
            <a:r>
              <a:rPr lang="en-US" sz="2010" baseline="0">
                <a:ln>
                  <a:noFill/>
                </a:ln>
                <a:solidFill>
                  <a:schemeClr val="bg1"/>
                </a:solidFill>
              </a:rPr>
              <a:t>Loan amount VS Start years</a:t>
            </a:r>
          </a:p>
        </c:rich>
      </c:tx>
      <c:layout>
        <c:manualLayout>
          <c:xMode val="edge"/>
          <c:yMode val="edge"/>
          <c:x val="0.2833459250901787"/>
          <c:y val="5.3414953224890774E-2"/>
        </c:manualLayout>
      </c:layout>
      <c:overlay val="0"/>
      <c:spPr>
        <a:solidFill>
          <a:schemeClr val="accent2"/>
        </a:solidFill>
        <a:ln>
          <a:solidFill>
            <a:schemeClr val="accent1"/>
          </a:solidFill>
        </a:ln>
        <a:effectLst/>
      </c:spPr>
      <c:txPr>
        <a:bodyPr rot="0" spcFirstLastPara="1" vertOverflow="ellipsis" vert="horz" wrap="square" anchor="ctr" anchorCtr="1"/>
        <a:lstStyle/>
        <a:p>
          <a:pPr>
            <a:defRPr sz="2010" b="1" i="0" u="none" strike="noStrike" kern="1200" baseline="0">
              <a:ln>
                <a:noFill/>
              </a:ln>
              <a:solidFill>
                <a:schemeClr val="bg1"/>
              </a:solidFill>
              <a:latin typeface="+mn-lt"/>
              <a:ea typeface="+mn-ea"/>
              <a:cs typeface="+mn-cs"/>
            </a:defRPr>
          </a:pPr>
          <a:endParaRPr lang="en-US"/>
        </a:p>
      </c:txPr>
    </c:title>
    <c:autoTitleDeleted val="0"/>
    <c:pivotFmts>
      <c:pivotFmt>
        <c:idx val="0"/>
        <c:spPr>
          <a:ln w="60325" cap="rnd">
            <a:solidFill>
              <a:schemeClr val="accent1">
                <a:alpha val="97000"/>
              </a:schemeClr>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
        <c:dLbl>
          <c:idx val="0"/>
          <c:layout>
            <c:manualLayout>
              <c:x val="-5.0793640636192352E-3"/>
              <c:y val="-6.2695924764890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layout>
            <c:manualLayout>
              <c:x val="-1.2698410159048087E-2"/>
              <c:y val="3.7617554858934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2.5396820318096175E-2"/>
              <c:y val="-4.5977011494252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v>Total</c:v>
          </c:tx>
          <c:spPr>
            <a:ln w="60325" cap="rnd">
              <a:solidFill>
                <a:schemeClr val="accent1">
                  <a:alpha val="9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1"/>
              <c:layout>
                <c:manualLayout>
                  <c:x val="-1.2698410159048087E-2"/>
                  <c:y val="3.761755485893417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0793640636192352E-3"/>
                  <c:y val="-6.269592476489035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5396820318096175E-2"/>
                  <c:y val="-4.5977011494252915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6"/>
              <c:pt idx="0">
                <c:v>2020</c:v>
              </c:pt>
              <c:pt idx="1">
                <c:v>2021</c:v>
              </c:pt>
              <c:pt idx="2">
                <c:v>2022</c:v>
              </c:pt>
              <c:pt idx="3">
                <c:v>2023</c:v>
              </c:pt>
              <c:pt idx="4">
                <c:v>2024</c:v>
              </c:pt>
              <c:pt idx="5">
                <c:v>2025</c:v>
              </c:pt>
            </c:strLit>
          </c:cat>
          <c:val>
            <c:numLit>
              <c:formatCode>General</c:formatCode>
              <c:ptCount val="6"/>
              <c:pt idx="0">
                <c:v>251995</c:v>
              </c:pt>
              <c:pt idx="1">
                <c:v>155982</c:v>
              </c:pt>
              <c:pt idx="2">
                <c:v>1388451</c:v>
              </c:pt>
              <c:pt idx="3">
                <c:v>2013733</c:v>
              </c:pt>
              <c:pt idx="4">
                <c:v>4776562</c:v>
              </c:pt>
              <c:pt idx="5">
                <c:v>2250944</c:v>
              </c:pt>
            </c:numLit>
          </c:val>
          <c:smooth val="0"/>
        </c:ser>
        <c:dLbls>
          <c:showLegendKey val="0"/>
          <c:showVal val="0"/>
          <c:showCatName val="0"/>
          <c:showSerName val="0"/>
          <c:showPercent val="0"/>
          <c:showBubbleSize val="0"/>
        </c:dLbls>
        <c:marker val="1"/>
        <c:smooth val="0"/>
        <c:axId val="289475680"/>
        <c:axId val="289474896"/>
      </c:lineChart>
      <c:catAx>
        <c:axId val="289475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74896"/>
        <c:crosses val="autoZero"/>
        <c:auto val="1"/>
        <c:lblAlgn val="ctr"/>
        <c:lblOffset val="100"/>
        <c:noMultiLvlLbl val="0"/>
      </c:catAx>
      <c:valAx>
        <c:axId val="289474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75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847726</xdr:colOff>
      <xdr:row>10</xdr:row>
      <xdr:rowOff>61912</xdr:rowOff>
    </xdr:from>
    <xdr:to>
      <xdr:col>8</xdr:col>
      <xdr:colOff>828675</xdr:colOff>
      <xdr:row>28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428626</xdr:colOff>
      <xdr:row>1</xdr:row>
      <xdr:rowOff>123825</xdr:rowOff>
    </xdr:from>
    <xdr:to>
      <xdr:col>10</xdr:col>
      <xdr:colOff>200025</xdr:colOff>
      <xdr:row>16</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361950</xdr:colOff>
      <xdr:row>1</xdr:row>
      <xdr:rowOff>152399</xdr:rowOff>
    </xdr:from>
    <xdr:to>
      <xdr:col>16</xdr:col>
      <xdr:colOff>200026</xdr:colOff>
      <xdr:row>16</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542924</xdr:colOff>
      <xdr:row>17</xdr:row>
      <xdr:rowOff>142874</xdr:rowOff>
    </xdr:from>
    <xdr:to>
      <xdr:col>11</xdr:col>
      <xdr:colOff>171450</xdr:colOff>
      <xdr:row>33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523875</xdr:colOff>
      <xdr:row>18</xdr:row>
      <xdr:rowOff>1</xdr:rowOff>
    </xdr:from>
    <xdr:to>
      <xdr:col>22</xdr:col>
      <xdr:colOff>285750</xdr:colOff>
      <xdr:row>32</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352425</xdr:colOff>
      <xdr:row>1</xdr:row>
      <xdr:rowOff>180975</xdr:rowOff>
    </xdr:from>
    <xdr:to>
      <xdr:col>24</xdr:col>
      <xdr:colOff>300038</xdr:colOff>
      <xdr:row>16</xdr:row>
      <xdr:rowOff>4763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47624</xdr:colOff>
      <xdr:row>1</xdr:row>
      <xdr:rowOff>47626</xdr:rowOff>
    </xdr:from>
    <xdr:to>
      <xdr:col>2</xdr:col>
      <xdr:colOff>361949</xdr:colOff>
      <xdr:row>9</xdr:row>
      <xdr:rowOff>180976</xdr:rowOff>
    </xdr:to>
    <mc:AlternateContent xmlns:mc="http://schemas.openxmlformats.org/markup-compatibility/2006">
      <mc:Choice xmlns:a14="http://schemas.microsoft.com/office/drawing/2010/main" Requires="a14">
        <xdr:graphicFrame macro="">
          <xdr:nvGraphicFramePr>
            <xdr:cNvPr id="7" name="Loan_Type"/>
            <xdr:cNvGraphicFramePr/>
          </xdr:nvGraphicFramePr>
          <xdr:xfrm>
            <a:off x="0" y="0"/>
            <a:ext cx="0" cy="0"/>
          </xdr:xfrm>
          <a:graphic>
            <a:graphicData uri="http://schemas.microsoft.com/office/drawing/2010/slicer">
              <sle:slicer xmlns:sle="http://schemas.microsoft.com/office/drawing/2010/slicer" name="Loan_Type"/>
            </a:graphicData>
          </a:graphic>
        </xdr:graphicFrame>
      </mc:Choice>
      <mc:Fallback>
        <xdr:sp macro="" textlink="">
          <xdr:nvSpPr>
            <xdr:cNvPr id="0" name=""/>
            <xdr:cNvSpPr>
              <a:spLocks noTextEdit="1"/>
            </xdr:cNvSpPr>
          </xdr:nvSpPr>
          <xdr:spPr>
            <a:xfrm>
              <a:off x="47624" y="390526"/>
              <a:ext cx="1533525"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161924</xdr:rowOff>
    </xdr:from>
    <xdr:to>
      <xdr:col>2</xdr:col>
      <xdr:colOff>314325</xdr:colOff>
      <xdr:row>34</xdr:row>
      <xdr:rowOff>171449</xdr:rowOff>
    </xdr:to>
    <mc:AlternateContent xmlns:mc="http://schemas.openxmlformats.org/markup-compatibility/2006">
      <mc:Choice xmlns:a14="http://schemas.microsoft.com/office/drawing/2010/main" Requires="a14">
        <xdr:graphicFrame macro="">
          <xdr:nvGraphicFramePr>
            <xdr:cNvPr id="8" name="Extract Year"/>
            <xdr:cNvGraphicFramePr/>
          </xdr:nvGraphicFramePr>
          <xdr:xfrm>
            <a:off x="0" y="0"/>
            <a:ext cx="0" cy="0"/>
          </xdr:xfrm>
          <a:graphic>
            <a:graphicData uri="http://schemas.microsoft.com/office/drawing/2010/slicer">
              <sle:slicer xmlns:sle="http://schemas.microsoft.com/office/drawing/2010/slicer" name="Extract Year"/>
            </a:graphicData>
          </a:graphic>
        </xdr:graphicFrame>
      </mc:Choice>
      <mc:Fallback>
        <xdr:sp macro="" textlink="">
          <xdr:nvSpPr>
            <xdr:cNvPr id="0" name=""/>
            <xdr:cNvSpPr>
              <a:spLocks noTextEdit="1"/>
            </xdr:cNvSpPr>
          </xdr:nvSpPr>
          <xdr:spPr>
            <a:xfrm>
              <a:off x="0" y="4886324"/>
              <a:ext cx="1533525"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123825</xdr:rowOff>
    </xdr:from>
    <xdr:to>
      <xdr:col>2</xdr:col>
      <xdr:colOff>342900</xdr:colOff>
      <xdr:row>24</xdr:row>
      <xdr:rowOff>114300</xdr:rowOff>
    </xdr:to>
    <mc:AlternateContent xmlns:mc="http://schemas.openxmlformats.org/markup-compatibility/2006">
      <mc:Choice xmlns:a14="http://schemas.microsoft.com/office/drawing/2010/main" Requires="a14">
        <xdr:graphicFrame macro="">
          <xdr:nvGraphicFramePr>
            <xdr:cNvPr id="9" name="Loan_Status"/>
            <xdr:cNvGraphicFramePr/>
          </xdr:nvGraphicFramePr>
          <xdr:xfrm>
            <a:off x="0" y="0"/>
            <a:ext cx="0" cy="0"/>
          </xdr:xfrm>
          <a:graphic>
            <a:graphicData uri="http://schemas.microsoft.com/office/drawing/2010/slicer">
              <sle:slicer xmlns:sle="http://schemas.microsoft.com/office/drawing/2010/slicer" name="Loan_Status"/>
            </a:graphicData>
          </a:graphic>
        </xdr:graphicFrame>
      </mc:Choice>
      <mc:Fallback>
        <xdr:sp macro="" textlink="">
          <xdr:nvSpPr>
            <xdr:cNvPr id="0" name=""/>
            <xdr:cNvSpPr>
              <a:spLocks noTextEdit="1"/>
            </xdr:cNvSpPr>
          </xdr:nvSpPr>
          <xdr:spPr>
            <a:xfrm>
              <a:off x="0" y="3705225"/>
              <a:ext cx="15621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xdr:rowOff>
    </xdr:from>
    <xdr:to>
      <xdr:col>2</xdr:col>
      <xdr:colOff>352425</xdr:colOff>
      <xdr:row>18</xdr:row>
      <xdr:rowOff>57150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925"/>
              <a:ext cx="1571625"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8</xdr:row>
      <xdr:rowOff>119062</xdr:rowOff>
    </xdr:from>
    <xdr:to>
      <xdr:col>11</xdr:col>
      <xdr:colOff>323850</xdr:colOff>
      <xdr:row>23</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85725</xdr:colOff>
      <xdr:row>2</xdr:row>
      <xdr:rowOff>85726</xdr:rowOff>
    </xdr:from>
    <xdr:to>
      <xdr:col>5</xdr:col>
      <xdr:colOff>276225</xdr:colOff>
      <xdr:row>11</xdr:row>
      <xdr:rowOff>28576</xdr:rowOff>
    </xdr:to>
    <mc:AlternateContent xmlns:mc="http://schemas.openxmlformats.org/markup-compatibility/2006" xmlns:a14="http://schemas.microsoft.com/office/drawing/2010/main">
      <mc:Choice Requires="a14">
        <xdr:graphicFrame macro="">
          <xdr:nvGraphicFramePr>
            <xdr:cNvPr id="3"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3190875" y="466726"/>
              <a:ext cx="14097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609600</xdr:colOff>
      <xdr:row>4</xdr:row>
      <xdr:rowOff>100013</xdr:rowOff>
    </xdr:from>
    <xdr:to>
      <xdr:col>11</xdr:col>
      <xdr:colOff>581025</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381000</xdr:colOff>
      <xdr:row>5</xdr:row>
      <xdr:rowOff>152400</xdr:rowOff>
    </xdr:from>
    <xdr:to>
      <xdr:col>11</xdr:col>
      <xdr:colOff>514351</xdr:colOff>
      <xdr:row>21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33336</xdr:colOff>
      <xdr:row>8</xdr:row>
      <xdr:rowOff>100012</xdr:rowOff>
    </xdr:from>
    <xdr:to>
      <xdr:col>13</xdr:col>
      <xdr:colOff>276224</xdr:colOff>
      <xdr:row>22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60.974601504633" createdVersion="5" refreshedVersion="5" minRefreshableVersion="3" recordCount="50">
  <cacheSource type="worksheet">
    <worksheetSource name="Table1"/>
  </cacheSource>
  <cacheFields count="12">
    <cacheField name="Loan_ID" numFmtId="0">
      <sharedItems/>
    </cacheField>
    <cacheField name="Customer_Name" numFmtId="0">
      <sharedItems/>
    </cacheField>
    <cacheField name="Loan_Amount" numFmtId="0">
      <sharedItems containsSemiMixedTypes="0" containsString="0" containsNumber="1" containsInteger="1" minValue="59769" maxValue="992836"/>
    </cacheField>
    <cacheField name="Loan_Type" numFmtId="0">
      <sharedItems count="5">
        <s v="Education"/>
        <s v="Personal"/>
        <s v="Business"/>
        <s v="Home"/>
        <s v="Car"/>
      </sharedItems>
    </cacheField>
    <cacheField name="Interest_Rate" numFmtId="0">
      <sharedItems containsSemiMixedTypes="0" containsString="0" containsNumber="1" minValue="6.06" maxValue="14.67"/>
    </cacheField>
    <cacheField name="Loan_Term_Years" numFmtId="0">
      <sharedItems containsSemiMixedTypes="0" containsString="0" containsNumber="1" containsInteger="1" minValue="5" maxValue="25"/>
    </cacheField>
    <cacheField name="Start_Date" numFmtId="164">
      <sharedItems containsSemiMixedTypes="0" containsNonDate="0" containsDate="1" containsString="0" minDate="2020-07-21T00:00:00" maxDate="2025-06-26T00:00:00"/>
    </cacheField>
    <cacheField name="Extract Year" numFmtId="1">
      <sharedItems containsSemiMixedTypes="0" containsString="0" containsNumber="1" containsInteger="1" minValue="2020" maxValue="2025" count="6">
        <n v="2021"/>
        <n v="2024"/>
        <n v="2023"/>
        <n v="2025"/>
        <n v="2020"/>
        <n v="2022"/>
      </sharedItems>
    </cacheField>
    <cacheField name="Loan_Status" numFmtId="0">
      <sharedItems count="3">
        <s v="Rejected"/>
        <s v="Approved"/>
        <s v="Pending"/>
      </sharedItems>
    </cacheField>
    <cacheField name="Region" numFmtId="0">
      <sharedItems count="5">
        <s v="South"/>
        <s v="North"/>
        <s v="West"/>
        <s v="Central"/>
        <s v="East"/>
      </sharedItems>
    </cacheField>
    <cacheField name="Customer_Age" numFmtId="0">
      <sharedItems containsSemiMixedTypes="0" containsString="0" containsNumber="1" containsInteger="1" minValue="21" maxValue="60"/>
    </cacheField>
    <cacheField name="Age group" numFmtId="0">
      <sharedItems containsSemiMixedTypes="0" containsString="0" containsNumber="1" containsInteger="1" minValue="20" maxValue="60" count="5">
        <n v="50"/>
        <n v="20"/>
        <n v="40"/>
        <n v="30"/>
        <n v="6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s v="L1000"/>
    <s v="David Scott"/>
    <n v="489737"/>
    <x v="0"/>
    <n v="11.51"/>
    <n v="10"/>
    <d v="2021-06-27T00:00:00"/>
    <x v="0"/>
    <x v="0"/>
    <x v="0"/>
    <n v="51"/>
    <x v="0"/>
  </r>
  <r>
    <s v="L1001"/>
    <s v="Dan Christian"/>
    <n v="531730"/>
    <x v="1"/>
    <n v="9.07"/>
    <n v="15"/>
    <d v="2024-04-03T00:00:00"/>
    <x v="1"/>
    <x v="1"/>
    <x v="1"/>
    <n v="29"/>
    <x v="1"/>
  </r>
  <r>
    <s v="L1002"/>
    <s v="Kristi Ewing"/>
    <n v="453383"/>
    <x v="2"/>
    <n v="13.8"/>
    <n v="20"/>
    <d v="2023-10-15T00:00:00"/>
    <x v="2"/>
    <x v="1"/>
    <x v="2"/>
    <n v="25"/>
    <x v="1"/>
  </r>
  <r>
    <s v="L1003"/>
    <s v="Sarah Velasquez"/>
    <n v="531110"/>
    <x v="0"/>
    <n v="8.4600000000000009"/>
    <n v="15"/>
    <d v="2025-02-08T00:00:00"/>
    <x v="3"/>
    <x v="2"/>
    <x v="3"/>
    <n v="44"/>
    <x v="2"/>
  </r>
  <r>
    <s v="L1004"/>
    <s v="Nicole Turner"/>
    <n v="566910"/>
    <x v="1"/>
    <n v="11.12"/>
    <n v="15"/>
    <d v="2025-05-28T00:00:00"/>
    <x v="3"/>
    <x v="2"/>
    <x v="0"/>
    <n v="31"/>
    <x v="3"/>
  </r>
  <r>
    <s v="L1005"/>
    <s v="Maria King"/>
    <n v="856694"/>
    <x v="1"/>
    <n v="6.8"/>
    <n v="10"/>
    <d v="2024-06-27T00:00:00"/>
    <x v="1"/>
    <x v="0"/>
    <x v="0"/>
    <n v="25"/>
    <x v="1"/>
  </r>
  <r>
    <s v="L1006"/>
    <s v="Patricia Henson"/>
    <n v="432558"/>
    <x v="3"/>
    <n v="9.51"/>
    <n v="10"/>
    <d v="2024-12-13T00:00:00"/>
    <x v="1"/>
    <x v="1"/>
    <x v="3"/>
    <n v="22"/>
    <x v="1"/>
  </r>
  <r>
    <s v="L1007"/>
    <s v="Kristopher Warren"/>
    <n v="251995"/>
    <x v="0"/>
    <n v="11.18"/>
    <n v="20"/>
    <d v="2020-07-21T00:00:00"/>
    <x v="4"/>
    <x v="2"/>
    <x v="2"/>
    <n v="34"/>
    <x v="3"/>
  </r>
  <r>
    <s v="L1008"/>
    <s v="Danielle Alexander"/>
    <n v="543755"/>
    <x v="1"/>
    <n v="14.63"/>
    <n v="5"/>
    <d v="2023-03-19T00:00:00"/>
    <x v="2"/>
    <x v="2"/>
    <x v="4"/>
    <n v="49"/>
    <x v="2"/>
  </r>
  <r>
    <s v="L1009"/>
    <s v="Deborah King"/>
    <n v="992836"/>
    <x v="1"/>
    <n v="10.44"/>
    <n v="25"/>
    <d v="2024-12-15T00:00:00"/>
    <x v="1"/>
    <x v="2"/>
    <x v="4"/>
    <n v="55"/>
    <x v="0"/>
  </r>
  <r>
    <s v="L1010"/>
    <s v="Steven Webb MD"/>
    <n v="647054"/>
    <x v="1"/>
    <n v="11.93"/>
    <n v="15"/>
    <d v="2024-04-12T00:00:00"/>
    <x v="1"/>
    <x v="2"/>
    <x v="2"/>
    <n v="39"/>
    <x v="3"/>
  </r>
  <r>
    <s v="L1011"/>
    <s v="James Ford"/>
    <n v="886218"/>
    <x v="0"/>
    <n v="6.95"/>
    <n v="5"/>
    <d v="2024-04-02T00:00:00"/>
    <x v="1"/>
    <x v="2"/>
    <x v="3"/>
    <n v="56"/>
    <x v="0"/>
  </r>
  <r>
    <s v="L1012"/>
    <s v="John Parker Jr."/>
    <n v="783528"/>
    <x v="2"/>
    <n v="11.82"/>
    <n v="5"/>
    <d v="2025-06-25T00:00:00"/>
    <x v="3"/>
    <x v="1"/>
    <x v="4"/>
    <n v="22"/>
    <x v="1"/>
  </r>
  <r>
    <s v="L1013"/>
    <s v="Joseph Perez"/>
    <n v="479059"/>
    <x v="3"/>
    <n v="8.86"/>
    <n v="10"/>
    <d v="2023-06-14T00:00:00"/>
    <x v="2"/>
    <x v="2"/>
    <x v="2"/>
    <n v="35"/>
    <x v="3"/>
  </r>
  <r>
    <s v="L1014"/>
    <s v="Victoria Evans"/>
    <n v="475981"/>
    <x v="1"/>
    <n v="10.32"/>
    <n v="15"/>
    <d v="2021-06-19T00:00:00"/>
    <x v="0"/>
    <x v="0"/>
    <x v="4"/>
    <n v="54"/>
    <x v="0"/>
  </r>
  <r>
    <s v="L1015"/>
    <s v="Joseph Phelps"/>
    <n v="827526"/>
    <x v="2"/>
    <n v="7.01"/>
    <n v="15"/>
    <d v="2020-10-12T00:00:00"/>
    <x v="4"/>
    <x v="0"/>
    <x v="4"/>
    <n v="38"/>
    <x v="3"/>
  </r>
  <r>
    <s v="L1016"/>
    <s v="Angela Stewart"/>
    <n v="438038"/>
    <x v="2"/>
    <n v="8.7799999999999994"/>
    <n v="10"/>
    <d v="2021-11-22T00:00:00"/>
    <x v="0"/>
    <x v="0"/>
    <x v="4"/>
    <n v="33"/>
    <x v="3"/>
  </r>
  <r>
    <s v="L1017"/>
    <s v="Joy Sanchez"/>
    <n v="895425"/>
    <x v="1"/>
    <n v="13.97"/>
    <n v="5"/>
    <d v="2023-07-25T00:00:00"/>
    <x v="2"/>
    <x v="0"/>
    <x v="1"/>
    <n v="25"/>
    <x v="1"/>
  </r>
  <r>
    <s v="L1018"/>
    <s v="Taylor Lowe"/>
    <n v="490058"/>
    <x v="3"/>
    <n v="6.98"/>
    <n v="25"/>
    <d v="2022-10-14T00:00:00"/>
    <x v="5"/>
    <x v="2"/>
    <x v="2"/>
    <n v="32"/>
    <x v="3"/>
  </r>
  <r>
    <s v="L1019"/>
    <s v="Mr. Erik Guerrero"/>
    <n v="807918"/>
    <x v="3"/>
    <n v="12.98"/>
    <n v="10"/>
    <d v="2022-02-17T00:00:00"/>
    <x v="5"/>
    <x v="0"/>
    <x v="4"/>
    <n v="27"/>
    <x v="1"/>
  </r>
  <r>
    <s v="L1020"/>
    <s v="Mr. David Munoz"/>
    <n v="398493"/>
    <x v="3"/>
    <n v="13.48"/>
    <n v="5"/>
    <d v="2022-01-24T00:00:00"/>
    <x v="5"/>
    <x v="1"/>
    <x v="2"/>
    <n v="33"/>
    <x v="3"/>
  </r>
  <r>
    <s v="L1021"/>
    <s v="Eric Francis"/>
    <n v="470485"/>
    <x v="4"/>
    <n v="10.5"/>
    <n v="10"/>
    <d v="2023-02-26T00:00:00"/>
    <x v="2"/>
    <x v="2"/>
    <x v="4"/>
    <n v="36"/>
    <x v="3"/>
  </r>
  <r>
    <s v="L1022"/>
    <s v="Dakota Mendoza"/>
    <n v="190055"/>
    <x v="4"/>
    <n v="7.93"/>
    <n v="5"/>
    <d v="2024-03-06T00:00:00"/>
    <x v="1"/>
    <x v="2"/>
    <x v="4"/>
    <n v="39"/>
    <x v="3"/>
  </r>
  <r>
    <s v="L1023"/>
    <s v="Matthew Perez"/>
    <n v="560803"/>
    <x v="1"/>
    <n v="6.11"/>
    <n v="10"/>
    <d v="2023-05-01T00:00:00"/>
    <x v="2"/>
    <x v="1"/>
    <x v="4"/>
    <n v="22"/>
    <x v="1"/>
  </r>
  <r>
    <s v="L1024"/>
    <s v="Christopher Christensen"/>
    <n v="734068"/>
    <x v="4"/>
    <n v="7.18"/>
    <n v="25"/>
    <d v="2025-02-18T00:00:00"/>
    <x v="3"/>
    <x v="1"/>
    <x v="2"/>
    <n v="51"/>
    <x v="0"/>
  </r>
  <r>
    <s v="L1025"/>
    <s v="Craig Taylor"/>
    <n v="444209"/>
    <x v="1"/>
    <n v="12.58"/>
    <n v="5"/>
    <d v="2021-09-28T00:00:00"/>
    <x v="0"/>
    <x v="1"/>
    <x v="3"/>
    <n v="32"/>
    <x v="3"/>
  </r>
  <r>
    <s v="L1026"/>
    <s v="Christopher Mcpherson"/>
    <n v="461738"/>
    <x v="4"/>
    <n v="13.49"/>
    <n v="5"/>
    <d v="2024-09-09T00:00:00"/>
    <x v="1"/>
    <x v="2"/>
    <x v="2"/>
    <n v="39"/>
    <x v="3"/>
  </r>
  <r>
    <s v="L1027"/>
    <s v="John Watson"/>
    <n v="172047"/>
    <x v="0"/>
    <n v="14.16"/>
    <n v="15"/>
    <d v="2023-08-21T00:00:00"/>
    <x v="2"/>
    <x v="0"/>
    <x v="2"/>
    <n v="49"/>
    <x v="2"/>
  </r>
  <r>
    <s v="L1028"/>
    <s v="Taylor Abbott"/>
    <n v="427089"/>
    <x v="1"/>
    <n v="12.41"/>
    <n v="25"/>
    <d v="2024-12-14T00:00:00"/>
    <x v="1"/>
    <x v="1"/>
    <x v="1"/>
    <n v="29"/>
    <x v="1"/>
  </r>
  <r>
    <s v="L1029"/>
    <s v="David Conley"/>
    <n v="898393"/>
    <x v="3"/>
    <n v="6.35"/>
    <n v="20"/>
    <d v="2022-04-14T00:00:00"/>
    <x v="5"/>
    <x v="2"/>
    <x v="0"/>
    <n v="60"/>
    <x v="4"/>
  </r>
  <r>
    <s v="L1030"/>
    <s v="Bethany Ball"/>
    <n v="115801"/>
    <x v="2"/>
    <n v="14.67"/>
    <n v="25"/>
    <d v="2022-04-11T00:00:00"/>
    <x v="5"/>
    <x v="0"/>
    <x v="3"/>
    <n v="30"/>
    <x v="3"/>
  </r>
  <r>
    <s v="L1031"/>
    <s v="Allison Rowe"/>
    <n v="356278"/>
    <x v="1"/>
    <n v="10.17"/>
    <n v="20"/>
    <d v="2022-02-24T00:00:00"/>
    <x v="5"/>
    <x v="0"/>
    <x v="2"/>
    <n v="30"/>
    <x v="3"/>
  </r>
  <r>
    <s v="L1032"/>
    <s v="Carlos Cordova"/>
    <n v="954861"/>
    <x v="0"/>
    <n v="14.09"/>
    <n v="25"/>
    <d v="2025-01-06T00:00:00"/>
    <x v="3"/>
    <x v="2"/>
    <x v="3"/>
    <n v="41"/>
    <x v="2"/>
  </r>
  <r>
    <s v="L1033"/>
    <s v="David Ballard"/>
    <n v="198063"/>
    <x v="0"/>
    <n v="11.92"/>
    <n v="20"/>
    <d v="2025-03-03T00:00:00"/>
    <x v="3"/>
    <x v="2"/>
    <x v="0"/>
    <n v="34"/>
    <x v="3"/>
  </r>
  <r>
    <s v="L1034"/>
    <s v="Andrea Sweeney"/>
    <n v="440866"/>
    <x v="3"/>
    <n v="14.19"/>
    <n v="10"/>
    <d v="2022-08-12T00:00:00"/>
    <x v="5"/>
    <x v="0"/>
    <x v="1"/>
    <n v="32"/>
    <x v="3"/>
  </r>
  <r>
    <s v="L1035"/>
    <s v="Andrea Perkins"/>
    <n v="907049"/>
    <x v="4"/>
    <n v="12.23"/>
    <n v="5"/>
    <d v="2024-08-20T00:00:00"/>
    <x v="1"/>
    <x v="1"/>
    <x v="0"/>
    <n v="50"/>
    <x v="0"/>
  </r>
  <r>
    <s v="L1036"/>
    <s v="Carrie Bates"/>
    <n v="59769"/>
    <x v="0"/>
    <n v="10.26"/>
    <n v="20"/>
    <d v="2022-08-29T00:00:00"/>
    <x v="5"/>
    <x v="1"/>
    <x v="3"/>
    <n v="42"/>
    <x v="2"/>
  </r>
  <r>
    <s v="L1037"/>
    <s v="Christine Boyd"/>
    <n v="196150"/>
    <x v="0"/>
    <n v="7.8"/>
    <n v="15"/>
    <d v="2023-05-12T00:00:00"/>
    <x v="2"/>
    <x v="1"/>
    <x v="2"/>
    <n v="21"/>
    <x v="1"/>
  </r>
  <r>
    <s v="L1038"/>
    <s v="Brandi James"/>
    <n v="744474"/>
    <x v="4"/>
    <n v="6.25"/>
    <n v="20"/>
    <d v="2024-09-21T00:00:00"/>
    <x v="1"/>
    <x v="2"/>
    <x v="2"/>
    <n v="45"/>
    <x v="2"/>
  </r>
  <r>
    <s v="L1039"/>
    <s v="Joseph Patrick"/>
    <n v="391574"/>
    <x v="4"/>
    <n v="6.06"/>
    <n v="25"/>
    <d v="2021-02-01T00:00:00"/>
    <x v="0"/>
    <x v="0"/>
    <x v="1"/>
    <n v="36"/>
    <x v="3"/>
  </r>
  <r>
    <s v="L1040"/>
    <s v="Michael Benton"/>
    <n v="246693"/>
    <x v="4"/>
    <n v="13.95"/>
    <n v="10"/>
    <d v="2024-12-30T00:00:00"/>
    <x v="1"/>
    <x v="0"/>
    <x v="2"/>
    <n v="31"/>
    <x v="3"/>
  </r>
  <r>
    <s v="L1041"/>
    <s v="Samantha Coleman"/>
    <n v="817334"/>
    <x v="3"/>
    <n v="10.88"/>
    <n v="25"/>
    <d v="2021-09-04T00:00:00"/>
    <x v="0"/>
    <x v="1"/>
    <x v="1"/>
    <n v="41"/>
    <x v="2"/>
  </r>
  <r>
    <s v="L1042"/>
    <s v="Ricardo Baker"/>
    <n v="520434"/>
    <x v="4"/>
    <n v="14.58"/>
    <n v="5"/>
    <d v="2023-05-27T00:00:00"/>
    <x v="2"/>
    <x v="2"/>
    <x v="3"/>
    <n v="43"/>
    <x v="2"/>
  </r>
  <r>
    <s v="L1043"/>
    <s v="Amy Norton"/>
    <n v="151291"/>
    <x v="3"/>
    <n v="6.68"/>
    <n v="5"/>
    <d v="2024-10-17T00:00:00"/>
    <x v="1"/>
    <x v="2"/>
    <x v="0"/>
    <n v="49"/>
    <x v="2"/>
  </r>
  <r>
    <s v="L1044"/>
    <s v="Susan Hamilton"/>
    <n v="472978"/>
    <x v="2"/>
    <n v="9.52"/>
    <n v="20"/>
    <d v="2024-07-29T00:00:00"/>
    <x v="1"/>
    <x v="1"/>
    <x v="3"/>
    <n v="53"/>
    <x v="0"/>
  </r>
  <r>
    <s v="L1045"/>
    <s v="Michael Delgado"/>
    <n v="155982"/>
    <x v="1"/>
    <n v="12.51"/>
    <n v="20"/>
    <d v="2021-07-10T00:00:00"/>
    <x v="0"/>
    <x v="2"/>
    <x v="0"/>
    <n v="51"/>
    <x v="0"/>
  </r>
  <r>
    <s v="L1046"/>
    <s v="Melanie Dunlap"/>
    <n v="246300"/>
    <x v="4"/>
    <n v="10.36"/>
    <n v="25"/>
    <d v="2023-11-26T00:00:00"/>
    <x v="2"/>
    <x v="0"/>
    <x v="2"/>
    <n v="59"/>
    <x v="0"/>
  </r>
  <r>
    <s v="L1047"/>
    <s v="Kelly Knox"/>
    <n v="702896"/>
    <x v="3"/>
    <n v="8.99"/>
    <n v="20"/>
    <d v="2024-03-15T00:00:00"/>
    <x v="1"/>
    <x v="2"/>
    <x v="1"/>
    <n v="29"/>
    <x v="1"/>
  </r>
  <r>
    <s v="L1048"/>
    <s v="Matthew Barrett"/>
    <n v="868932"/>
    <x v="0"/>
    <n v="13.7"/>
    <n v="10"/>
    <d v="2022-10-25T00:00:00"/>
    <x v="5"/>
    <x v="1"/>
    <x v="4"/>
    <n v="54"/>
    <x v="0"/>
  </r>
  <r>
    <s v="L1049"/>
    <s v="Heather Garcia"/>
    <n v="243311"/>
    <x v="0"/>
    <n v="10.58"/>
    <n v="10"/>
    <d v="2021-03-21T00:00:00"/>
    <x v="0"/>
    <x v="1"/>
    <x v="3"/>
    <n v="5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9" firstHeaderRow="1" firstDataRow="1" firstDataCol="1" rowPageCount="1" colPageCount="1"/>
  <pivotFields count="12">
    <pivotField showAll="0"/>
    <pivotField showAll="0"/>
    <pivotField dataField="1" showAll="0"/>
    <pivotField showAll="0">
      <items count="6">
        <item x="2"/>
        <item x="4"/>
        <item x="0"/>
        <item x="3"/>
        <item x="1"/>
        <item t="default"/>
      </items>
    </pivotField>
    <pivotField showAll="0"/>
    <pivotField showAll="0"/>
    <pivotField numFmtId="164" showAll="0"/>
    <pivotField numFmtId="1" showAll="0">
      <items count="7">
        <item x="4"/>
        <item x="0"/>
        <item x="5"/>
        <item x="2"/>
        <item x="1"/>
        <item x="3"/>
        <item t="default"/>
      </items>
    </pivotField>
    <pivotField axis="axisPage" multipleItemSelectionAllowed="1" showAll="0">
      <items count="4">
        <item h="1" x="1"/>
        <item x="2"/>
        <item h="1" x="0"/>
        <item t="default"/>
      </items>
    </pivotField>
    <pivotField axis="axisRow" showAll="0">
      <items count="6">
        <item x="3"/>
        <item x="4"/>
        <item x="1"/>
        <item x="0"/>
        <item x="2"/>
        <item t="default"/>
      </items>
    </pivotField>
    <pivotField showAll="0"/>
    <pivotField showAll="0"/>
  </pivotFields>
  <rowFields count="1">
    <field x="9"/>
  </rowFields>
  <rowItems count="6">
    <i>
      <x/>
    </i>
    <i>
      <x v="1"/>
    </i>
    <i>
      <x v="2"/>
    </i>
    <i>
      <x v="3"/>
    </i>
    <i>
      <x v="4"/>
    </i>
    <i t="grand">
      <x/>
    </i>
  </rowItems>
  <colItems count="1">
    <i/>
  </colItems>
  <pageFields count="1">
    <pageField fld="8" hier="-1"/>
  </pageFields>
  <dataFields count="1">
    <dataField name="Sum of Loan_Amount" fld="2" baseField="0" baseItem="0"/>
  </dataFields>
  <chartFormats count="6">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9" count="1" selected="0">
            <x v="4"/>
          </reference>
        </references>
      </pivotArea>
    </chartFormat>
    <chartFormat chart="7" format="4">
      <pivotArea type="data" outline="0" fieldPosition="0">
        <references count="2">
          <reference field="4294967294" count="1" selected="0">
            <x v="0"/>
          </reference>
          <reference field="9" count="1" selected="0">
            <x v="3"/>
          </reference>
        </references>
      </pivotArea>
    </chartFormat>
    <chartFormat chart="7" format="5">
      <pivotArea type="data" outline="0" fieldPosition="0">
        <references count="2">
          <reference field="4294967294" count="1" selected="0">
            <x v="0"/>
          </reference>
          <reference field="9" count="1" selected="0">
            <x v="2"/>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B8" firstHeaderRow="1" firstDataRow="1" firstDataCol="1"/>
  <pivotFields count="12">
    <pivotField showAll="0"/>
    <pivotField showAll="0"/>
    <pivotField showAll="0"/>
    <pivotField axis="axisRow" showAll="0">
      <items count="6">
        <item x="2"/>
        <item x="4"/>
        <item x="0"/>
        <item x="3"/>
        <item x="1"/>
        <item t="default"/>
      </items>
    </pivotField>
    <pivotField dataField="1" showAll="0"/>
    <pivotField showAll="0"/>
    <pivotField numFmtId="164" showAll="0"/>
    <pivotField numFmtId="1" showAll="0">
      <items count="7">
        <item x="4"/>
        <item x="0"/>
        <item x="5"/>
        <item x="2"/>
        <item x="1"/>
        <item x="3"/>
        <item t="default"/>
      </items>
    </pivotField>
    <pivotField showAll="0">
      <items count="4">
        <item h="1" x="1"/>
        <item x="2"/>
        <item h="1" x="0"/>
        <item t="default"/>
      </items>
    </pivotField>
    <pivotField showAll="0">
      <items count="6">
        <item x="3"/>
        <item x="4"/>
        <item x="1"/>
        <item x="0"/>
        <item x="2"/>
        <item t="default"/>
      </items>
    </pivotField>
    <pivotField showAll="0"/>
    <pivotField showAll="0"/>
  </pivotFields>
  <rowFields count="1">
    <field x="3"/>
  </rowFields>
  <rowItems count="5">
    <i>
      <x v="1"/>
    </i>
    <i>
      <x v="2"/>
    </i>
    <i>
      <x v="3"/>
    </i>
    <i>
      <x v="4"/>
    </i>
    <i t="grand">
      <x/>
    </i>
  </rowItems>
  <colItems count="1">
    <i/>
  </colItems>
  <dataFields count="1">
    <dataField name="Average of Interest_Rate" fld="4" subtotal="average" baseField="3" baseItem="0" numFmtId="165"/>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1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9" firstHeaderRow="1" firstDataRow="1" firstDataCol="1" rowPageCount="1" colPageCount="1"/>
  <pivotFields count="12">
    <pivotField showAll="0"/>
    <pivotField dataField="1" showAll="0"/>
    <pivotField showAll="0"/>
    <pivotField axis="axisPage" multipleItemSelectionAllowed="1" showAll="0">
      <items count="6">
        <item x="2"/>
        <item x="4"/>
        <item x="0"/>
        <item x="3"/>
        <item x="1"/>
        <item t="default"/>
      </items>
    </pivotField>
    <pivotField showAll="0"/>
    <pivotField showAll="0"/>
    <pivotField numFmtId="164" showAll="0"/>
    <pivotField numFmtId="1" showAll="0">
      <items count="7">
        <item x="4"/>
        <item x="0"/>
        <item x="5"/>
        <item x="2"/>
        <item x="1"/>
        <item x="3"/>
        <item t="default"/>
      </items>
    </pivotField>
    <pivotField showAll="0">
      <items count="4">
        <item h="1" x="1"/>
        <item x="2"/>
        <item h="1" x="0"/>
        <item t="default"/>
      </items>
    </pivotField>
    <pivotField showAll="0">
      <items count="6">
        <item x="3"/>
        <item x="4"/>
        <item x="1"/>
        <item x="0"/>
        <item x="2"/>
        <item t="default"/>
      </items>
    </pivotField>
    <pivotField showAll="0"/>
    <pivotField axis="axisRow" showAll="0">
      <items count="6">
        <item x="1"/>
        <item x="3"/>
        <item x="2"/>
        <item x="0"/>
        <item x="4"/>
        <item t="default"/>
      </items>
    </pivotField>
  </pivotFields>
  <rowFields count="1">
    <field x="11"/>
  </rowFields>
  <rowItems count="6">
    <i>
      <x/>
    </i>
    <i>
      <x v="1"/>
    </i>
    <i>
      <x v="2"/>
    </i>
    <i>
      <x v="3"/>
    </i>
    <i>
      <x v="4"/>
    </i>
    <i t="grand">
      <x/>
    </i>
  </rowItems>
  <colItems count="1">
    <i/>
  </colItems>
  <pageFields count="1">
    <pageField fld="3" hier="-1"/>
  </pageFields>
  <dataFields count="1">
    <dataField name="Count of Customer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9" firstHeaderRow="1" firstDataRow="1" firstDataCol="1"/>
  <pivotFields count="12">
    <pivotField showAll="0"/>
    <pivotField showAll="0"/>
    <pivotField showAll="0"/>
    <pivotField axis="axisRow" multipleItemSelectionAllowed="1" showAll="0">
      <items count="6">
        <item x="2"/>
        <item x="4"/>
        <item x="0"/>
        <item x="3"/>
        <item x="1"/>
        <item t="default"/>
      </items>
    </pivotField>
    <pivotField showAll="0"/>
    <pivotField showAll="0"/>
    <pivotField numFmtId="164" showAll="0"/>
    <pivotField numFmtId="1" showAll="0">
      <items count="7">
        <item x="4"/>
        <item x="0"/>
        <item x="5"/>
        <item x="2"/>
        <item x="1"/>
        <item x="3"/>
        <item t="default"/>
      </items>
    </pivotField>
    <pivotField axis="axisRow" dataField="1" showAll="0">
      <items count="4">
        <item h="1" x="1"/>
        <item x="2"/>
        <item h="1" x="0"/>
        <item t="default"/>
      </items>
    </pivotField>
    <pivotField showAll="0">
      <items count="6">
        <item x="3"/>
        <item x="4"/>
        <item x="1"/>
        <item x="0"/>
        <item x="2"/>
        <item t="default"/>
      </items>
    </pivotField>
    <pivotField showAll="0"/>
    <pivotField showAll="0"/>
  </pivotFields>
  <rowFields count="2">
    <field x="8"/>
    <field x="3"/>
  </rowFields>
  <rowItems count="6">
    <i>
      <x v="1"/>
    </i>
    <i r="1">
      <x v="1"/>
    </i>
    <i r="1">
      <x v="2"/>
    </i>
    <i r="1">
      <x v="3"/>
    </i>
    <i r="1">
      <x v="4"/>
    </i>
    <i t="grand">
      <x/>
    </i>
  </rowItems>
  <colItems count="1">
    <i/>
  </colItems>
  <dataFields count="1">
    <dataField name="Count of Loan_Status" fld="8" subtotal="count" baseField="0" baseItem="0"/>
  </dataFields>
  <chartFormats count="15">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3" count="1" selected="0">
            <x v="1"/>
          </reference>
          <reference field="8" count="1" selected="0">
            <x v="1"/>
          </reference>
        </references>
      </pivotArea>
    </chartFormat>
    <chartFormat chart="4" format="3">
      <pivotArea type="data" outline="0" fieldPosition="0">
        <references count="3">
          <reference field="4294967294" count="1" selected="0">
            <x v="0"/>
          </reference>
          <reference field="3" count="1" selected="0">
            <x v="2"/>
          </reference>
          <reference field="8" count="1" selected="0">
            <x v="1"/>
          </reference>
        </references>
      </pivotArea>
    </chartFormat>
    <chartFormat chart="4" format="4">
      <pivotArea type="data" outline="0" fieldPosition="0">
        <references count="3">
          <reference field="4294967294" count="1" selected="0">
            <x v="0"/>
          </reference>
          <reference field="3" count="1" selected="0">
            <x v="3"/>
          </reference>
          <reference field="8" count="1" selected="0">
            <x v="1"/>
          </reference>
        </references>
      </pivotArea>
    </chartFormat>
    <chartFormat chart="4" format="5">
      <pivotArea type="data" outline="0" fieldPosition="0">
        <references count="3">
          <reference field="4294967294" count="1" selected="0">
            <x v="0"/>
          </reference>
          <reference field="3" count="1" selected="0">
            <x v="4"/>
          </reference>
          <reference field="8"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3">
          <reference field="4294967294" count="1" selected="0">
            <x v="0"/>
          </reference>
          <reference field="3" count="1" selected="0">
            <x v="1"/>
          </reference>
          <reference field="8" count="1" selected="0">
            <x v="1"/>
          </reference>
        </references>
      </pivotArea>
    </chartFormat>
    <chartFormat chart="5" format="8">
      <pivotArea type="data" outline="0" fieldPosition="0">
        <references count="3">
          <reference field="4294967294" count="1" selected="0">
            <x v="0"/>
          </reference>
          <reference field="3" count="1" selected="0">
            <x v="2"/>
          </reference>
          <reference field="8" count="1" selected="0">
            <x v="1"/>
          </reference>
        </references>
      </pivotArea>
    </chartFormat>
    <chartFormat chart="5" format="9">
      <pivotArea type="data" outline="0" fieldPosition="0">
        <references count="3">
          <reference field="4294967294" count="1" selected="0">
            <x v="0"/>
          </reference>
          <reference field="3" count="1" selected="0">
            <x v="3"/>
          </reference>
          <reference field="8" count="1" selected="0">
            <x v="1"/>
          </reference>
        </references>
      </pivotArea>
    </chartFormat>
    <chartFormat chart="5" format="10">
      <pivotArea type="data" outline="0" fieldPosition="0">
        <references count="3">
          <reference field="4294967294" count="1" selected="0">
            <x v="0"/>
          </reference>
          <reference field="3" count="1" selected="0">
            <x v="4"/>
          </reference>
          <reference field="8" count="1" selected="0">
            <x v="1"/>
          </reference>
        </references>
      </pivotArea>
    </chartFormat>
    <chartFormat chart="0" format="1">
      <pivotArea type="data" outline="0" fieldPosition="0">
        <references count="3">
          <reference field="4294967294" count="1" selected="0">
            <x v="0"/>
          </reference>
          <reference field="3" count="1" selected="0">
            <x v="1"/>
          </reference>
          <reference field="8" count="1" selected="0">
            <x v="1"/>
          </reference>
        </references>
      </pivotArea>
    </chartFormat>
    <chartFormat chart="0" format="2">
      <pivotArea type="data" outline="0" fieldPosition="0">
        <references count="3">
          <reference field="4294967294" count="1" selected="0">
            <x v="0"/>
          </reference>
          <reference field="3" count="1" selected="0">
            <x v="2"/>
          </reference>
          <reference field="8" count="1" selected="0">
            <x v="1"/>
          </reference>
        </references>
      </pivotArea>
    </chartFormat>
    <chartFormat chart="0" format="3">
      <pivotArea type="data" outline="0" fieldPosition="0">
        <references count="3">
          <reference field="4294967294" count="1" selected="0">
            <x v="0"/>
          </reference>
          <reference field="3" count="1" selected="0">
            <x v="3"/>
          </reference>
          <reference field="8" count="1" selected="0">
            <x v="1"/>
          </reference>
        </references>
      </pivotArea>
    </chartFormat>
    <chartFormat chart="0" format="4">
      <pivotArea type="data" outline="0" fieldPosition="0">
        <references count="3">
          <reference field="4294967294" count="1" selected="0">
            <x v="0"/>
          </reference>
          <reference field="3" count="1" selected="0">
            <x v="4"/>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G5" firstHeaderRow="1" firstDataRow="2" firstDataCol="1"/>
  <pivotFields count="12">
    <pivotField showAll="0"/>
    <pivotField showAll="0"/>
    <pivotField dataField="1" showAll="0"/>
    <pivotField showAll="0">
      <items count="6">
        <item x="2"/>
        <item x="4"/>
        <item x="0"/>
        <item x="3"/>
        <item x="1"/>
        <item t="default"/>
      </items>
    </pivotField>
    <pivotField showAll="0"/>
    <pivotField showAll="0"/>
    <pivotField numFmtId="164" showAll="0"/>
    <pivotField numFmtId="1" showAll="0">
      <items count="7">
        <item x="4"/>
        <item x="0"/>
        <item x="5"/>
        <item x="2"/>
        <item x="1"/>
        <item x="3"/>
        <item t="default"/>
      </items>
    </pivotField>
    <pivotField showAll="0">
      <items count="4">
        <item h="1" x="1"/>
        <item x="2"/>
        <item h="1" x="0"/>
        <item t="default"/>
      </items>
    </pivotField>
    <pivotField showAll="0">
      <items count="6">
        <item x="3"/>
        <item x="4"/>
        <item x="1"/>
        <item x="0"/>
        <item x="2"/>
        <item t="default"/>
      </items>
    </pivotField>
    <pivotField showAll="0"/>
    <pivotField axis="axisCol" showAll="0" sortType="ascending">
      <items count="6">
        <item x="1"/>
        <item x="3"/>
        <item x="2"/>
        <item x="0"/>
        <item x="4"/>
        <item t="default"/>
      </items>
    </pivotField>
  </pivotFields>
  <rowItems count="1">
    <i/>
  </rowItems>
  <colFields count="1">
    <field x="11"/>
  </colFields>
  <colItems count="6">
    <i>
      <x/>
    </i>
    <i>
      <x v="1"/>
    </i>
    <i>
      <x v="2"/>
    </i>
    <i>
      <x v="3"/>
    </i>
    <i>
      <x v="4"/>
    </i>
    <i t="grand">
      <x/>
    </i>
  </colItems>
  <dataFields count="1">
    <dataField name="Average of Loan_Amount" fld="2" subtotal="average" baseField="11" baseItem="0" numFmtId="3"/>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9" firstHeaderRow="1" firstDataRow="1" firstDataCol="1"/>
  <pivotFields count="12">
    <pivotField showAll="0"/>
    <pivotField showAll="0"/>
    <pivotField dataField="1" showAll="0"/>
    <pivotField showAll="0"/>
    <pivotField showAll="0"/>
    <pivotField showAll="0"/>
    <pivotField numFmtId="164" showAll="0"/>
    <pivotField numFmtId="1" showAll="0"/>
    <pivotField showAll="0"/>
    <pivotField axis="axisRow" showAll="0">
      <items count="6">
        <item x="3"/>
        <item x="4"/>
        <item x="1"/>
        <item x="0"/>
        <item x="2"/>
        <item t="default"/>
      </items>
    </pivotField>
    <pivotField showAll="0"/>
    <pivotField showAll="0"/>
  </pivotFields>
  <rowFields count="1">
    <field x="9"/>
  </rowFields>
  <rowItems count="6">
    <i>
      <x/>
    </i>
    <i>
      <x v="1"/>
    </i>
    <i>
      <x v="2"/>
    </i>
    <i>
      <x v="3"/>
    </i>
    <i>
      <x v="4"/>
    </i>
    <i t="grand">
      <x/>
    </i>
  </rowItems>
  <colItems count="1">
    <i/>
  </colItems>
  <dataFields count="1">
    <dataField name="Sum of Loan_Amount" fld="2" baseField="0" baseItem="0"/>
  </dataFields>
  <formats count="6">
    <format dxfId="5">
      <pivotArea type="all" dataOnly="0" outline="0" fieldPosition="0"/>
    </format>
    <format dxfId="4">
      <pivotArea outline="0" collapsedLevelsAreSubtotals="1" fieldPosition="0"/>
    </format>
    <format dxfId="3">
      <pivotArea field="9" type="button" dataOnly="0" labelOnly="1" outline="0" axis="axisRow" fieldPosition="0"/>
    </format>
    <format dxfId="2">
      <pivotArea dataOnly="0" labelOnly="1" outline="0" axis="axisValues" fieldPosition="0"/>
    </format>
    <format dxfId="1">
      <pivotArea dataOnly="0" labelOnly="1" fieldPosition="0">
        <references count="1">
          <reference field="9"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6" name="PivotTable3"/>
  </pivotTables>
  <data>
    <tabular pivotCacheId="1">
      <items count="5">
        <i x="1" s="1"/>
        <i x="3"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an_Type" sourceName="Loan_Type">
  <pivotTables>
    <pivotTable tabId="2" name="PivotTable1"/>
    <pivotTable tabId="4" name="PivotTable2"/>
    <pivotTable tabId="9" name="PivotTable2"/>
    <pivotTable tabId="6" name="PivotTable3"/>
    <pivotTable tabId="7" name="PivotTable4"/>
  </pivotTables>
  <data>
    <tabular pivotCacheId="1">
      <items count="5">
        <i x="4" s="1"/>
        <i x="0" s="1"/>
        <i x="3"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xtract_Year" sourceName="Extract Year">
  <pivotTables>
    <pivotTable tabId="2" name="PivotTable1"/>
    <pivotTable tabId="4" name="PivotTable2"/>
    <pivotTable tabId="9" name="PivotTable2"/>
    <pivotTable tabId="6" name="PivotTable3"/>
    <pivotTable tabId="7" name="PivotTable4"/>
  </pivotTables>
  <data>
    <tabular pivotCacheId="1">
      <items count="6">
        <i x="4" s="1"/>
        <i x="0" s="1"/>
        <i x="5"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an_Status" sourceName="Loan_Status">
  <pivotTables>
    <pivotTable tabId="2" name="PivotTable1"/>
    <pivotTable tabId="4" name="PivotTable2"/>
    <pivotTable tabId="9" name="PivotTable2"/>
    <pivotTable tabId="6" name="PivotTable3"/>
    <pivotTable tabId="7" name="PivotTable4"/>
  </pivotTables>
  <data>
    <tabular pivotCacheId="1">
      <items count="3">
        <i x="1"/>
        <i x="2" s="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4" name="PivotTable2"/>
    <pivotTable tabId="9" name="PivotTable2"/>
    <pivotTable tabId="6" name="PivotTable3"/>
    <pivotTable tabId="7" name="PivotTable4"/>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an_Type" cache="Slicer_Loan_Type" caption="Loan_Type" rowHeight="241300"/>
  <slicer name="Extract Year" cache="Slicer_Extract_Year" caption="Extract Year" rowHeight="241300"/>
  <slicer name="Loan_Status" cache="Slicer_Loan_Status" caption="Loan_Status" rowHeight="241300"/>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ge group" cache="Slicer_Age_group" caption="Age group" rowHeight="241300"/>
</slicers>
</file>

<file path=xl/tables/table1.xml><?xml version="1.0" encoding="utf-8"?>
<table xmlns="http://schemas.openxmlformats.org/spreadsheetml/2006/main" id="2" name="Table2" displayName="Table2" ref="A1:L6" totalsRowShown="0">
  <autoFilter ref="A1:L6"/>
  <tableColumns count="12">
    <tableColumn id="1" name="Loan_ID"/>
    <tableColumn id="2" name="Customer_Name"/>
    <tableColumn id="3" name="Loan_Amount"/>
    <tableColumn id="4" name="Loan_Type"/>
    <tableColumn id="5" name="Interest_Rate"/>
    <tableColumn id="6" name="Loan_Term_Years"/>
    <tableColumn id="7" name="Start_Date" dataDxfId="7"/>
    <tableColumn id="8" name="Extract Year"/>
    <tableColumn id="9" name="Loan_Status"/>
    <tableColumn id="10" name="Region"/>
    <tableColumn id="11" name="Customer_Age"/>
    <tableColumn id="12" name="Age group"/>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L5" totalsRowShown="0">
  <autoFilter ref="A1:L5"/>
  <tableColumns count="12">
    <tableColumn id="1" name="Loan_ID"/>
    <tableColumn id="2" name="Customer_Name"/>
    <tableColumn id="3" name="Loan_Amount"/>
    <tableColumn id="4" name="Loan_Type"/>
    <tableColumn id="5" name="Interest_Rate"/>
    <tableColumn id="6" name="Loan_Term_Years"/>
    <tableColumn id="7" name="Start_Date" dataDxfId="6"/>
    <tableColumn id="8" name="Extract Year"/>
    <tableColumn id="9" name="Loan_Status"/>
    <tableColumn id="10" name="Region"/>
    <tableColumn id="11" name="Customer_Age"/>
    <tableColumn id="12" name="Age group"/>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L51" totalsRowShown="0" headerRowDxfId="24" dataDxfId="23" headerRowBorderDxfId="21" tableBorderDxfId="22">
  <autoFilter ref="A1:L51"/>
  <tableColumns count="12">
    <tableColumn id="1" name="Loan_ID" dataDxfId="20"/>
    <tableColumn id="2" name="Customer_Name" dataDxfId="19"/>
    <tableColumn id="3" name="Loan_Amount" dataDxfId="18"/>
    <tableColumn id="4" name="Loan_Type" dataDxfId="17"/>
    <tableColumn id="5" name="Interest_Rate" dataDxfId="16"/>
    <tableColumn id="6" name="Loan_Term_Years" dataDxfId="15"/>
    <tableColumn id="7" name="Start_Date" dataDxfId="14"/>
    <tableColumn id="11" name="Extract Year" dataDxfId="13">
      <calculatedColumnFormula>YEAR(Table1[[#This Row],[Start_Date]])</calculatedColumnFormula>
    </tableColumn>
    <tableColumn id="8" name="Loan_Status" dataDxfId="12"/>
    <tableColumn id="9" name="Region" dataDxfId="11"/>
    <tableColumn id="10" name="Customer_Age" dataDxfId="10"/>
    <tableColumn id="12" name="Age group" dataDxfId="9">
      <calculatedColumnFormula>ROUNDDOWN(Table1[[#This Row],[Customer_Age]]/10,0)*10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E14" sqref="E14"/>
    </sheetView>
  </sheetViews>
  <sheetFormatPr defaultRowHeight="15" x14ac:dyDescent="0.25"/>
  <cols>
    <col min="1" max="1" width="10.140625" customWidth="1"/>
    <col min="2" max="2" width="18" customWidth="1"/>
    <col min="3" max="3" width="15.42578125" customWidth="1"/>
    <col min="4" max="4" width="12.5703125" customWidth="1"/>
    <col min="5" max="5" width="15.140625" customWidth="1"/>
    <col min="6" max="6" width="18.7109375" customWidth="1"/>
    <col min="7" max="7" width="12.42578125" customWidth="1"/>
    <col min="8" max="8" width="13.5703125" customWidth="1"/>
    <col min="9" max="9" width="13.7109375" customWidth="1"/>
    <col min="10" max="10" width="9.28515625" customWidth="1"/>
    <col min="11" max="11" width="16.140625" customWidth="1"/>
    <col min="12" max="12" width="12.140625" customWidth="1"/>
  </cols>
  <sheetData>
    <row r="1" spans="1:12" x14ac:dyDescent="0.25">
      <c r="A1" t="s">
        <v>0</v>
      </c>
      <c r="B1" t="s">
        <v>1</v>
      </c>
      <c r="C1" t="s">
        <v>2</v>
      </c>
      <c r="D1" t="s">
        <v>3</v>
      </c>
      <c r="E1" t="s">
        <v>4</v>
      </c>
      <c r="F1" t="s">
        <v>5</v>
      </c>
      <c r="G1" t="s">
        <v>6</v>
      </c>
      <c r="H1" t="s">
        <v>123</v>
      </c>
      <c r="I1" t="s">
        <v>7</v>
      </c>
      <c r="J1" t="s">
        <v>8</v>
      </c>
      <c r="K1" t="s">
        <v>9</v>
      </c>
      <c r="L1" t="s">
        <v>124</v>
      </c>
    </row>
    <row r="2" spans="1:12" x14ac:dyDescent="0.25">
      <c r="A2" t="s">
        <v>113</v>
      </c>
      <c r="B2" t="s">
        <v>114</v>
      </c>
      <c r="C2">
        <v>155982</v>
      </c>
      <c r="D2" t="s">
        <v>17</v>
      </c>
      <c r="E2">
        <v>12.51</v>
      </c>
      <c r="F2">
        <v>20</v>
      </c>
      <c r="G2" s="12">
        <v>44387</v>
      </c>
      <c r="H2">
        <v>2021</v>
      </c>
      <c r="I2" t="s">
        <v>26</v>
      </c>
      <c r="J2" t="s">
        <v>14</v>
      </c>
      <c r="K2">
        <v>51</v>
      </c>
      <c r="L2">
        <v>50</v>
      </c>
    </row>
    <row r="3" spans="1:12" x14ac:dyDescent="0.25">
      <c r="A3" t="s">
        <v>109</v>
      </c>
      <c r="B3" t="s">
        <v>110</v>
      </c>
      <c r="C3">
        <v>151291</v>
      </c>
      <c r="D3" t="s">
        <v>34</v>
      </c>
      <c r="E3">
        <v>6.68</v>
      </c>
      <c r="F3">
        <v>5</v>
      </c>
      <c r="G3" s="12">
        <v>45582</v>
      </c>
      <c r="H3">
        <v>2024</v>
      </c>
      <c r="I3" t="s">
        <v>26</v>
      </c>
      <c r="J3" t="s">
        <v>14</v>
      </c>
      <c r="K3">
        <v>49</v>
      </c>
      <c r="L3">
        <v>40</v>
      </c>
    </row>
    <row r="4" spans="1:12" x14ac:dyDescent="0.25">
      <c r="A4" t="s">
        <v>89</v>
      </c>
      <c r="B4" t="s">
        <v>90</v>
      </c>
      <c r="C4">
        <v>198063</v>
      </c>
      <c r="D4" t="s">
        <v>12</v>
      </c>
      <c r="E4">
        <v>11.92</v>
      </c>
      <c r="F4">
        <v>20</v>
      </c>
      <c r="G4" s="12">
        <v>45719</v>
      </c>
      <c r="H4">
        <v>2025</v>
      </c>
      <c r="I4" t="s">
        <v>26</v>
      </c>
      <c r="J4" t="s">
        <v>14</v>
      </c>
      <c r="K4">
        <v>34</v>
      </c>
      <c r="L4">
        <v>30</v>
      </c>
    </row>
    <row r="5" spans="1:12" x14ac:dyDescent="0.25">
      <c r="A5" t="s">
        <v>81</v>
      </c>
      <c r="B5" t="s">
        <v>82</v>
      </c>
      <c r="C5">
        <v>898393</v>
      </c>
      <c r="D5" t="s">
        <v>34</v>
      </c>
      <c r="E5">
        <v>6.35</v>
      </c>
      <c r="F5">
        <v>20</v>
      </c>
      <c r="G5" s="12">
        <v>44665</v>
      </c>
      <c r="H5">
        <v>2022</v>
      </c>
      <c r="I5" t="s">
        <v>26</v>
      </c>
      <c r="J5" t="s">
        <v>14</v>
      </c>
      <c r="K5">
        <v>60</v>
      </c>
      <c r="L5">
        <v>60</v>
      </c>
    </row>
    <row r="6" spans="1:12" x14ac:dyDescent="0.25">
      <c r="A6" t="s">
        <v>28</v>
      </c>
      <c r="B6" t="s">
        <v>29</v>
      </c>
      <c r="C6">
        <v>566910</v>
      </c>
      <c r="D6" t="s">
        <v>17</v>
      </c>
      <c r="E6">
        <v>11.12</v>
      </c>
      <c r="F6">
        <v>15</v>
      </c>
      <c r="G6" s="12">
        <v>45805</v>
      </c>
      <c r="H6">
        <v>2025</v>
      </c>
      <c r="I6" t="s">
        <v>26</v>
      </c>
      <c r="J6" t="s">
        <v>14</v>
      </c>
      <c r="K6">
        <v>31</v>
      </c>
      <c r="L6">
        <v>30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5"/>
  <sheetViews>
    <sheetView workbookViewId="0">
      <selection activeCell="B5" sqref="B5"/>
    </sheetView>
  </sheetViews>
  <sheetFormatPr defaultRowHeight="15" x14ac:dyDescent="0.25"/>
  <cols>
    <col min="1" max="1" width="23.7109375" customWidth="1"/>
    <col min="2" max="2" width="16.28515625" customWidth="1"/>
    <col min="3" max="6" width="7.5703125" customWidth="1"/>
    <col min="7" max="7" width="11.28515625" bestFit="1" customWidth="1"/>
  </cols>
  <sheetData>
    <row r="3" spans="1:7" x14ac:dyDescent="0.25">
      <c r="B3" s="9" t="s">
        <v>131</v>
      </c>
    </row>
    <row r="4" spans="1:7" x14ac:dyDescent="0.25">
      <c r="B4">
        <v>20</v>
      </c>
      <c r="C4">
        <v>30</v>
      </c>
      <c r="D4">
        <v>40</v>
      </c>
      <c r="E4">
        <v>50</v>
      </c>
      <c r="F4">
        <v>60</v>
      </c>
      <c r="G4" t="s">
        <v>126</v>
      </c>
    </row>
    <row r="5" spans="1:7" x14ac:dyDescent="0.25">
      <c r="A5" t="s">
        <v>132</v>
      </c>
      <c r="B5" s="14">
        <v>702896</v>
      </c>
      <c r="C5" s="14">
        <v>417268.55555555556</v>
      </c>
      <c r="D5" s="14">
        <v>574320.83333333337</v>
      </c>
      <c r="E5" s="14">
        <v>678345.33333333337</v>
      </c>
      <c r="F5" s="14">
        <v>898393</v>
      </c>
      <c r="G5" s="14">
        <v>541883.35</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abSelected="1" workbookViewId="0">
      <selection activeCell="B8" sqref="B8"/>
    </sheetView>
  </sheetViews>
  <sheetFormatPr defaultRowHeight="15" x14ac:dyDescent="0.25"/>
  <cols>
    <col min="1" max="1" width="13.140625" bestFit="1" customWidth="1"/>
    <col min="2" max="2" width="20.140625" bestFit="1" customWidth="1"/>
  </cols>
  <sheetData>
    <row r="1" spans="1:14" ht="18.75" x14ac:dyDescent="0.3">
      <c r="A1" s="21" t="s">
        <v>138</v>
      </c>
      <c r="B1" s="21"/>
      <c r="C1" s="21"/>
      <c r="D1" s="21"/>
      <c r="E1" s="21"/>
      <c r="F1" s="21"/>
      <c r="G1" s="21"/>
      <c r="H1" s="21"/>
      <c r="I1" s="21"/>
      <c r="J1" s="21"/>
      <c r="K1" s="21"/>
      <c r="L1" s="21"/>
      <c r="M1" s="21"/>
      <c r="N1" s="21"/>
    </row>
    <row r="3" spans="1:14" x14ac:dyDescent="0.25">
      <c r="A3" s="19" t="s">
        <v>125</v>
      </c>
      <c r="B3" s="1" t="s">
        <v>127</v>
      </c>
    </row>
    <row r="4" spans="1:14" x14ac:dyDescent="0.25">
      <c r="A4" s="1" t="s">
        <v>27</v>
      </c>
      <c r="B4" s="20">
        <v>4661249</v>
      </c>
    </row>
    <row r="5" spans="1:14" x14ac:dyDescent="0.25">
      <c r="A5" s="1" t="s">
        <v>39</v>
      </c>
      <c r="B5" s="20">
        <v>6959857</v>
      </c>
    </row>
    <row r="6" spans="1:14" x14ac:dyDescent="0.25">
      <c r="A6" s="1" t="s">
        <v>19</v>
      </c>
      <c r="B6" s="20">
        <v>4206914</v>
      </c>
    </row>
    <row r="7" spans="1:14" x14ac:dyDescent="0.25">
      <c r="A7" s="1" t="s">
        <v>14</v>
      </c>
      <c r="B7" s="20">
        <v>4224119</v>
      </c>
    </row>
    <row r="8" spans="1:14" x14ac:dyDescent="0.25">
      <c r="A8" s="1" t="s">
        <v>23</v>
      </c>
      <c r="B8" s="20">
        <v>5877790</v>
      </c>
    </row>
    <row r="9" spans="1:14" x14ac:dyDescent="0.25">
      <c r="A9" s="1" t="s">
        <v>126</v>
      </c>
      <c r="B9" s="20">
        <v>25929929</v>
      </c>
    </row>
  </sheetData>
  <mergeCells count="1">
    <mergeCell ref="A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2" workbookViewId="0">
      <selection activeCell="H20" sqref="A2:L51"/>
    </sheetView>
  </sheetViews>
  <sheetFormatPr defaultRowHeight="15" x14ac:dyDescent="0.25"/>
  <cols>
    <col min="1" max="1" width="10.140625" customWidth="1"/>
    <col min="2" max="2" width="18" customWidth="1"/>
    <col min="3" max="3" width="15.42578125" customWidth="1"/>
    <col min="4" max="4" width="12.5703125" customWidth="1"/>
    <col min="5" max="5" width="15.140625" customWidth="1"/>
    <col min="6" max="6" width="18.7109375" customWidth="1"/>
    <col min="7" max="7" width="14.85546875" bestFit="1" customWidth="1"/>
    <col min="8" max="8" width="16" style="8" bestFit="1" customWidth="1"/>
    <col min="9" max="9" width="13.7109375" customWidth="1"/>
    <col min="10" max="10" width="9.28515625" customWidth="1"/>
    <col min="11" max="11" width="16.140625" customWidth="1"/>
  </cols>
  <sheetData>
    <row r="1" spans="1:12" x14ac:dyDescent="0.25">
      <c r="A1" s="3" t="s">
        <v>0</v>
      </c>
      <c r="B1" s="3" t="s">
        <v>1</v>
      </c>
      <c r="C1" s="3" t="s">
        <v>2</v>
      </c>
      <c r="D1" s="3" t="s">
        <v>3</v>
      </c>
      <c r="E1" s="3" t="s">
        <v>4</v>
      </c>
      <c r="F1" s="3" t="s">
        <v>5</v>
      </c>
      <c r="G1" s="3" t="s">
        <v>6</v>
      </c>
      <c r="H1" s="6" t="s">
        <v>123</v>
      </c>
      <c r="I1" s="3" t="s">
        <v>7</v>
      </c>
      <c r="J1" s="3" t="s">
        <v>8</v>
      </c>
      <c r="K1" s="3" t="s">
        <v>9</v>
      </c>
      <c r="L1" s="4" t="s">
        <v>124</v>
      </c>
    </row>
    <row r="2" spans="1:12" x14ac:dyDescent="0.25">
      <c r="A2" s="1" t="s">
        <v>10</v>
      </c>
      <c r="B2" s="1" t="s">
        <v>11</v>
      </c>
      <c r="C2" s="1">
        <v>489737</v>
      </c>
      <c r="D2" s="1" t="s">
        <v>12</v>
      </c>
      <c r="E2" s="1">
        <v>11.51</v>
      </c>
      <c r="F2" s="1">
        <v>10</v>
      </c>
      <c r="G2" s="2">
        <v>44374</v>
      </c>
      <c r="H2" s="7">
        <f>YEAR(Table1[[#This Row],[Start_Date]])</f>
        <v>2021</v>
      </c>
      <c r="I2" s="1" t="s">
        <v>13</v>
      </c>
      <c r="J2" s="1" t="s">
        <v>14</v>
      </c>
      <c r="K2" s="1">
        <v>51</v>
      </c>
      <c r="L2" s="1">
        <f>ROUNDDOWN(Table1[[#This Row],[Customer_Age]]/10,0)*10</f>
        <v>50</v>
      </c>
    </row>
    <row r="3" spans="1:12" x14ac:dyDescent="0.25">
      <c r="A3" s="1" t="s">
        <v>15</v>
      </c>
      <c r="B3" s="1" t="s">
        <v>16</v>
      </c>
      <c r="C3" s="1">
        <v>531730</v>
      </c>
      <c r="D3" s="1" t="s">
        <v>17</v>
      </c>
      <c r="E3" s="1">
        <v>9.07</v>
      </c>
      <c r="F3" s="1">
        <v>15</v>
      </c>
      <c r="G3" s="2">
        <v>45385</v>
      </c>
      <c r="H3" s="7">
        <f>YEAR(Table1[[#This Row],[Start_Date]])</f>
        <v>2024</v>
      </c>
      <c r="I3" s="1" t="s">
        <v>18</v>
      </c>
      <c r="J3" s="1" t="s">
        <v>19</v>
      </c>
      <c r="K3" s="1">
        <v>29</v>
      </c>
      <c r="L3" s="1">
        <f>ROUNDDOWN(Table1[[#This Row],[Customer_Age]]/10,0)*10</f>
        <v>20</v>
      </c>
    </row>
    <row r="4" spans="1:12" x14ac:dyDescent="0.25">
      <c r="A4" s="1" t="s">
        <v>20</v>
      </c>
      <c r="B4" s="1" t="s">
        <v>21</v>
      </c>
      <c r="C4" s="1">
        <v>453383</v>
      </c>
      <c r="D4" s="1" t="s">
        <v>22</v>
      </c>
      <c r="E4" s="1">
        <v>13.8</v>
      </c>
      <c r="F4" s="1">
        <v>20</v>
      </c>
      <c r="G4" s="2">
        <v>45214</v>
      </c>
      <c r="H4" s="7">
        <f>YEAR(Table1[[#This Row],[Start_Date]])</f>
        <v>2023</v>
      </c>
      <c r="I4" s="1" t="s">
        <v>18</v>
      </c>
      <c r="J4" s="1" t="s">
        <v>23</v>
      </c>
      <c r="K4" s="1">
        <v>25</v>
      </c>
      <c r="L4" s="1">
        <f>ROUNDDOWN(Table1[[#This Row],[Customer_Age]]/10,0)*10</f>
        <v>20</v>
      </c>
    </row>
    <row r="5" spans="1:12" x14ac:dyDescent="0.25">
      <c r="A5" s="1" t="s">
        <v>24</v>
      </c>
      <c r="B5" s="1" t="s">
        <v>25</v>
      </c>
      <c r="C5" s="1">
        <v>531110</v>
      </c>
      <c r="D5" s="1" t="s">
        <v>12</v>
      </c>
      <c r="E5" s="1">
        <v>8.4600000000000009</v>
      </c>
      <c r="F5" s="1">
        <v>15</v>
      </c>
      <c r="G5" s="2">
        <v>45696</v>
      </c>
      <c r="H5" s="7">
        <f>YEAR(Table1[[#This Row],[Start_Date]])</f>
        <v>2025</v>
      </c>
      <c r="I5" s="1" t="s">
        <v>26</v>
      </c>
      <c r="J5" s="1" t="s">
        <v>27</v>
      </c>
      <c r="K5" s="1">
        <v>44</v>
      </c>
      <c r="L5" s="1">
        <f>ROUNDDOWN(Table1[[#This Row],[Customer_Age]]/10,0)*10</f>
        <v>40</v>
      </c>
    </row>
    <row r="6" spans="1:12" x14ac:dyDescent="0.25">
      <c r="A6" s="1" t="s">
        <v>28</v>
      </c>
      <c r="B6" s="1" t="s">
        <v>29</v>
      </c>
      <c r="C6" s="1">
        <v>566910</v>
      </c>
      <c r="D6" s="1" t="s">
        <v>17</v>
      </c>
      <c r="E6" s="1">
        <v>11.12</v>
      </c>
      <c r="F6" s="1">
        <v>15</v>
      </c>
      <c r="G6" s="2">
        <v>45805</v>
      </c>
      <c r="H6" s="7">
        <f>YEAR(Table1[[#This Row],[Start_Date]])</f>
        <v>2025</v>
      </c>
      <c r="I6" s="1" t="s">
        <v>26</v>
      </c>
      <c r="J6" s="1" t="s">
        <v>14</v>
      </c>
      <c r="K6" s="1">
        <v>31</v>
      </c>
      <c r="L6" s="1">
        <f>ROUNDDOWN(Table1[[#This Row],[Customer_Age]]/10,0)*10</f>
        <v>30</v>
      </c>
    </row>
    <row r="7" spans="1:12" x14ac:dyDescent="0.25">
      <c r="A7" s="1" t="s">
        <v>30</v>
      </c>
      <c r="B7" s="1" t="s">
        <v>31</v>
      </c>
      <c r="C7" s="1">
        <v>856694</v>
      </c>
      <c r="D7" s="1" t="s">
        <v>17</v>
      </c>
      <c r="E7" s="1">
        <v>6.8</v>
      </c>
      <c r="F7" s="1">
        <v>10</v>
      </c>
      <c r="G7" s="2">
        <v>45470</v>
      </c>
      <c r="H7" s="7">
        <f>YEAR(Table1[[#This Row],[Start_Date]])</f>
        <v>2024</v>
      </c>
      <c r="I7" s="1" t="s">
        <v>13</v>
      </c>
      <c r="J7" s="1" t="s">
        <v>14</v>
      </c>
      <c r="K7" s="1">
        <v>25</v>
      </c>
      <c r="L7" s="1">
        <f>ROUNDDOWN(Table1[[#This Row],[Customer_Age]]/10,0)*10</f>
        <v>20</v>
      </c>
    </row>
    <row r="8" spans="1:12" x14ac:dyDescent="0.25">
      <c r="A8" s="1" t="s">
        <v>32</v>
      </c>
      <c r="B8" s="1" t="s">
        <v>33</v>
      </c>
      <c r="C8" s="1">
        <v>432558</v>
      </c>
      <c r="D8" s="1" t="s">
        <v>34</v>
      </c>
      <c r="E8" s="1">
        <v>9.51</v>
      </c>
      <c r="F8" s="1">
        <v>10</v>
      </c>
      <c r="G8" s="2">
        <v>45639</v>
      </c>
      <c r="H8" s="7">
        <f>YEAR(Table1[[#This Row],[Start_Date]])</f>
        <v>2024</v>
      </c>
      <c r="I8" s="1" t="s">
        <v>18</v>
      </c>
      <c r="J8" s="1" t="s">
        <v>27</v>
      </c>
      <c r="K8" s="1">
        <v>22</v>
      </c>
      <c r="L8" s="1">
        <f>ROUNDDOWN(Table1[[#This Row],[Customer_Age]]/10,0)*10</f>
        <v>20</v>
      </c>
    </row>
    <row r="9" spans="1:12" x14ac:dyDescent="0.25">
      <c r="A9" s="1" t="s">
        <v>35</v>
      </c>
      <c r="B9" s="1" t="s">
        <v>36</v>
      </c>
      <c r="C9" s="1">
        <v>251995</v>
      </c>
      <c r="D9" s="1" t="s">
        <v>12</v>
      </c>
      <c r="E9" s="1">
        <v>11.18</v>
      </c>
      <c r="F9" s="1">
        <v>20</v>
      </c>
      <c r="G9" s="2">
        <v>44033</v>
      </c>
      <c r="H9" s="7">
        <f>YEAR(Table1[[#This Row],[Start_Date]])</f>
        <v>2020</v>
      </c>
      <c r="I9" s="1" t="s">
        <v>26</v>
      </c>
      <c r="J9" s="1" t="s">
        <v>23</v>
      </c>
      <c r="K9" s="1">
        <v>34</v>
      </c>
      <c r="L9" s="1">
        <f>ROUNDDOWN(Table1[[#This Row],[Customer_Age]]/10,0)*10</f>
        <v>30</v>
      </c>
    </row>
    <row r="10" spans="1:12" x14ac:dyDescent="0.25">
      <c r="A10" s="1" t="s">
        <v>37</v>
      </c>
      <c r="B10" s="1" t="s">
        <v>38</v>
      </c>
      <c r="C10" s="1">
        <v>543755</v>
      </c>
      <c r="D10" s="1" t="s">
        <v>17</v>
      </c>
      <c r="E10" s="1">
        <v>14.63</v>
      </c>
      <c r="F10" s="1">
        <v>5</v>
      </c>
      <c r="G10" s="2">
        <v>45004</v>
      </c>
      <c r="H10" s="7">
        <f>YEAR(Table1[[#This Row],[Start_Date]])</f>
        <v>2023</v>
      </c>
      <c r="I10" s="1" t="s">
        <v>26</v>
      </c>
      <c r="J10" s="1" t="s">
        <v>39</v>
      </c>
      <c r="K10" s="1">
        <v>49</v>
      </c>
      <c r="L10" s="1">
        <f>ROUNDDOWN(Table1[[#This Row],[Customer_Age]]/10,0)*10</f>
        <v>40</v>
      </c>
    </row>
    <row r="11" spans="1:12" x14ac:dyDescent="0.25">
      <c r="A11" s="1" t="s">
        <v>40</v>
      </c>
      <c r="B11" s="1" t="s">
        <v>41</v>
      </c>
      <c r="C11" s="1">
        <v>992836</v>
      </c>
      <c r="D11" s="1" t="s">
        <v>17</v>
      </c>
      <c r="E11" s="1">
        <v>10.44</v>
      </c>
      <c r="F11" s="1">
        <v>25</v>
      </c>
      <c r="G11" s="2">
        <v>45641</v>
      </c>
      <c r="H11" s="7">
        <f>YEAR(Table1[[#This Row],[Start_Date]])</f>
        <v>2024</v>
      </c>
      <c r="I11" s="1" t="s">
        <v>26</v>
      </c>
      <c r="J11" s="1" t="s">
        <v>39</v>
      </c>
      <c r="K11" s="1">
        <v>55</v>
      </c>
      <c r="L11" s="1">
        <f>ROUNDDOWN(Table1[[#This Row],[Customer_Age]]/10,0)*10</f>
        <v>50</v>
      </c>
    </row>
    <row r="12" spans="1:12" x14ac:dyDescent="0.25">
      <c r="A12" s="1" t="s">
        <v>42</v>
      </c>
      <c r="B12" s="1" t="s">
        <v>43</v>
      </c>
      <c r="C12" s="1">
        <v>647054</v>
      </c>
      <c r="D12" s="1" t="s">
        <v>17</v>
      </c>
      <c r="E12" s="1">
        <v>11.93</v>
      </c>
      <c r="F12" s="1">
        <v>15</v>
      </c>
      <c r="G12" s="2">
        <v>45394</v>
      </c>
      <c r="H12" s="7">
        <f>YEAR(Table1[[#This Row],[Start_Date]])</f>
        <v>2024</v>
      </c>
      <c r="I12" s="1" t="s">
        <v>26</v>
      </c>
      <c r="J12" s="1" t="s">
        <v>23</v>
      </c>
      <c r="K12" s="1">
        <v>39</v>
      </c>
      <c r="L12" s="1">
        <f>ROUNDDOWN(Table1[[#This Row],[Customer_Age]]/10,0)*10</f>
        <v>30</v>
      </c>
    </row>
    <row r="13" spans="1:12" x14ac:dyDescent="0.25">
      <c r="A13" s="1" t="s">
        <v>44</v>
      </c>
      <c r="B13" s="1" t="s">
        <v>45</v>
      </c>
      <c r="C13" s="1">
        <v>886218</v>
      </c>
      <c r="D13" s="1" t="s">
        <v>12</v>
      </c>
      <c r="E13" s="1">
        <v>6.95</v>
      </c>
      <c r="F13" s="1">
        <v>5</v>
      </c>
      <c r="G13" s="2">
        <v>45384</v>
      </c>
      <c r="H13" s="7">
        <f>YEAR(Table1[[#This Row],[Start_Date]])</f>
        <v>2024</v>
      </c>
      <c r="I13" s="1" t="s">
        <v>26</v>
      </c>
      <c r="J13" s="1" t="s">
        <v>27</v>
      </c>
      <c r="K13" s="1">
        <v>56</v>
      </c>
      <c r="L13" s="1">
        <f>ROUNDDOWN(Table1[[#This Row],[Customer_Age]]/10,0)*10</f>
        <v>50</v>
      </c>
    </row>
    <row r="14" spans="1:12" x14ac:dyDescent="0.25">
      <c r="A14" s="1" t="s">
        <v>46</v>
      </c>
      <c r="B14" s="1" t="s">
        <v>47</v>
      </c>
      <c r="C14" s="1">
        <v>783528</v>
      </c>
      <c r="D14" s="1" t="s">
        <v>22</v>
      </c>
      <c r="E14" s="1">
        <v>11.82</v>
      </c>
      <c r="F14" s="1">
        <v>5</v>
      </c>
      <c r="G14" s="2">
        <v>45833</v>
      </c>
      <c r="H14" s="7">
        <f>YEAR(Table1[[#This Row],[Start_Date]])</f>
        <v>2025</v>
      </c>
      <c r="I14" s="1" t="s">
        <v>18</v>
      </c>
      <c r="J14" s="1" t="s">
        <v>39</v>
      </c>
      <c r="K14" s="1">
        <v>22</v>
      </c>
      <c r="L14" s="1">
        <f>ROUNDDOWN(Table1[[#This Row],[Customer_Age]]/10,0)*10</f>
        <v>20</v>
      </c>
    </row>
    <row r="15" spans="1:12" x14ac:dyDescent="0.25">
      <c r="A15" s="1" t="s">
        <v>48</v>
      </c>
      <c r="B15" s="1" t="s">
        <v>49</v>
      </c>
      <c r="C15" s="1">
        <v>479059</v>
      </c>
      <c r="D15" s="1" t="s">
        <v>34</v>
      </c>
      <c r="E15" s="1">
        <v>8.86</v>
      </c>
      <c r="F15" s="1">
        <v>10</v>
      </c>
      <c r="G15" s="2">
        <v>45091</v>
      </c>
      <c r="H15" s="7">
        <f>YEAR(Table1[[#This Row],[Start_Date]])</f>
        <v>2023</v>
      </c>
      <c r="I15" s="1" t="s">
        <v>26</v>
      </c>
      <c r="J15" s="1" t="s">
        <v>23</v>
      </c>
      <c r="K15" s="1">
        <v>35</v>
      </c>
      <c r="L15" s="1">
        <f>ROUNDDOWN(Table1[[#This Row],[Customer_Age]]/10,0)*10</f>
        <v>30</v>
      </c>
    </row>
    <row r="16" spans="1:12" x14ac:dyDescent="0.25">
      <c r="A16" s="1" t="s">
        <v>50</v>
      </c>
      <c r="B16" s="1" t="s">
        <v>51</v>
      </c>
      <c r="C16" s="1">
        <v>475981</v>
      </c>
      <c r="D16" s="1" t="s">
        <v>17</v>
      </c>
      <c r="E16" s="1">
        <v>10.32</v>
      </c>
      <c r="F16" s="1">
        <v>15</v>
      </c>
      <c r="G16" s="2">
        <v>44366</v>
      </c>
      <c r="H16" s="7">
        <f>YEAR(Table1[[#This Row],[Start_Date]])</f>
        <v>2021</v>
      </c>
      <c r="I16" s="1" t="s">
        <v>13</v>
      </c>
      <c r="J16" s="1" t="s">
        <v>39</v>
      </c>
      <c r="K16" s="1">
        <v>54</v>
      </c>
      <c r="L16" s="1">
        <f>ROUNDDOWN(Table1[[#This Row],[Customer_Age]]/10,0)*10</f>
        <v>50</v>
      </c>
    </row>
    <row r="17" spans="1:12" x14ac:dyDescent="0.25">
      <c r="A17" s="1" t="s">
        <v>52</v>
      </c>
      <c r="B17" s="1" t="s">
        <v>53</v>
      </c>
      <c r="C17" s="1">
        <v>827526</v>
      </c>
      <c r="D17" s="1" t="s">
        <v>22</v>
      </c>
      <c r="E17" s="1">
        <v>7.01</v>
      </c>
      <c r="F17" s="1">
        <v>15</v>
      </c>
      <c r="G17" s="2">
        <v>44116</v>
      </c>
      <c r="H17" s="7">
        <f>YEAR(Table1[[#This Row],[Start_Date]])</f>
        <v>2020</v>
      </c>
      <c r="I17" s="1" t="s">
        <v>13</v>
      </c>
      <c r="J17" s="1" t="s">
        <v>39</v>
      </c>
      <c r="K17" s="1">
        <v>38</v>
      </c>
      <c r="L17" s="1">
        <f>ROUNDDOWN(Table1[[#This Row],[Customer_Age]]/10,0)*10</f>
        <v>30</v>
      </c>
    </row>
    <row r="18" spans="1:12" x14ac:dyDescent="0.25">
      <c r="A18" s="1" t="s">
        <v>54</v>
      </c>
      <c r="B18" s="1" t="s">
        <v>55</v>
      </c>
      <c r="C18" s="1">
        <v>438038</v>
      </c>
      <c r="D18" s="1" t="s">
        <v>22</v>
      </c>
      <c r="E18" s="1">
        <v>8.7799999999999994</v>
      </c>
      <c r="F18" s="1">
        <v>10</v>
      </c>
      <c r="G18" s="2">
        <v>44522</v>
      </c>
      <c r="H18" s="7">
        <f>YEAR(Table1[[#This Row],[Start_Date]])</f>
        <v>2021</v>
      </c>
      <c r="I18" s="1" t="s">
        <v>13</v>
      </c>
      <c r="J18" s="1" t="s">
        <v>39</v>
      </c>
      <c r="K18" s="1">
        <v>33</v>
      </c>
      <c r="L18" s="1">
        <f>ROUNDDOWN(Table1[[#This Row],[Customer_Age]]/10,0)*10</f>
        <v>30</v>
      </c>
    </row>
    <row r="19" spans="1:12" x14ac:dyDescent="0.25">
      <c r="A19" s="1" t="s">
        <v>56</v>
      </c>
      <c r="B19" s="1" t="s">
        <v>57</v>
      </c>
      <c r="C19" s="1">
        <v>895425</v>
      </c>
      <c r="D19" s="1" t="s">
        <v>17</v>
      </c>
      <c r="E19" s="1">
        <v>13.97</v>
      </c>
      <c r="F19" s="1">
        <v>5</v>
      </c>
      <c r="G19" s="2">
        <v>45132</v>
      </c>
      <c r="H19" s="7">
        <f>YEAR(Table1[[#This Row],[Start_Date]])</f>
        <v>2023</v>
      </c>
      <c r="I19" s="1" t="s">
        <v>13</v>
      </c>
      <c r="J19" s="1" t="s">
        <v>19</v>
      </c>
      <c r="K19" s="1">
        <v>25</v>
      </c>
      <c r="L19" s="1">
        <f>ROUNDDOWN(Table1[[#This Row],[Customer_Age]]/10,0)*10</f>
        <v>20</v>
      </c>
    </row>
    <row r="20" spans="1:12" x14ac:dyDescent="0.25">
      <c r="A20" s="1" t="s">
        <v>58</v>
      </c>
      <c r="B20" s="1" t="s">
        <v>59</v>
      </c>
      <c r="C20" s="1">
        <v>490058</v>
      </c>
      <c r="D20" s="1" t="s">
        <v>34</v>
      </c>
      <c r="E20" s="1">
        <v>6.98</v>
      </c>
      <c r="F20" s="1">
        <v>25</v>
      </c>
      <c r="G20" s="2">
        <v>44848</v>
      </c>
      <c r="H20" s="7">
        <f>YEAR(Table1[[#This Row],[Start_Date]])</f>
        <v>2022</v>
      </c>
      <c r="I20" s="1" t="s">
        <v>26</v>
      </c>
      <c r="J20" s="1" t="s">
        <v>23</v>
      </c>
      <c r="K20" s="1">
        <v>32</v>
      </c>
      <c r="L20" s="1">
        <f>ROUNDDOWN(Table1[[#This Row],[Customer_Age]]/10,0)*10</f>
        <v>30</v>
      </c>
    </row>
    <row r="21" spans="1:12" x14ac:dyDescent="0.25">
      <c r="A21" s="1" t="s">
        <v>60</v>
      </c>
      <c r="B21" s="1" t="s">
        <v>61</v>
      </c>
      <c r="C21" s="1">
        <v>807918</v>
      </c>
      <c r="D21" s="1" t="s">
        <v>34</v>
      </c>
      <c r="E21" s="1">
        <v>12.98</v>
      </c>
      <c r="F21" s="1">
        <v>10</v>
      </c>
      <c r="G21" s="2">
        <v>44609</v>
      </c>
      <c r="H21" s="7">
        <f>YEAR(Table1[[#This Row],[Start_Date]])</f>
        <v>2022</v>
      </c>
      <c r="I21" s="1" t="s">
        <v>13</v>
      </c>
      <c r="J21" s="1" t="s">
        <v>39</v>
      </c>
      <c r="K21" s="1">
        <v>27</v>
      </c>
      <c r="L21" s="1">
        <f>ROUNDDOWN(Table1[[#This Row],[Customer_Age]]/10,0)*10</f>
        <v>20</v>
      </c>
    </row>
    <row r="22" spans="1:12" x14ac:dyDescent="0.25">
      <c r="A22" s="1" t="s">
        <v>62</v>
      </c>
      <c r="B22" s="1" t="s">
        <v>63</v>
      </c>
      <c r="C22" s="1">
        <v>398493</v>
      </c>
      <c r="D22" s="1" t="s">
        <v>34</v>
      </c>
      <c r="E22" s="1">
        <v>13.48</v>
      </c>
      <c r="F22" s="1">
        <v>5</v>
      </c>
      <c r="G22" s="2">
        <v>44585</v>
      </c>
      <c r="H22" s="7">
        <f>YEAR(Table1[[#This Row],[Start_Date]])</f>
        <v>2022</v>
      </c>
      <c r="I22" s="1" t="s">
        <v>18</v>
      </c>
      <c r="J22" s="1" t="s">
        <v>23</v>
      </c>
      <c r="K22" s="1">
        <v>33</v>
      </c>
      <c r="L22" s="1">
        <f>ROUNDDOWN(Table1[[#This Row],[Customer_Age]]/10,0)*10</f>
        <v>30</v>
      </c>
    </row>
    <row r="23" spans="1:12" x14ac:dyDescent="0.25">
      <c r="A23" s="1" t="s">
        <v>64</v>
      </c>
      <c r="B23" s="1" t="s">
        <v>65</v>
      </c>
      <c r="C23" s="1">
        <v>470485</v>
      </c>
      <c r="D23" s="1" t="s">
        <v>66</v>
      </c>
      <c r="E23" s="1">
        <v>10.5</v>
      </c>
      <c r="F23" s="1">
        <v>10</v>
      </c>
      <c r="G23" s="2">
        <v>44983</v>
      </c>
      <c r="H23" s="7">
        <f>YEAR(Table1[[#This Row],[Start_Date]])</f>
        <v>2023</v>
      </c>
      <c r="I23" s="1" t="s">
        <v>26</v>
      </c>
      <c r="J23" s="1" t="s">
        <v>39</v>
      </c>
      <c r="K23" s="1">
        <v>36</v>
      </c>
      <c r="L23" s="1">
        <f>ROUNDDOWN(Table1[[#This Row],[Customer_Age]]/10,0)*10</f>
        <v>30</v>
      </c>
    </row>
    <row r="24" spans="1:12" x14ac:dyDescent="0.25">
      <c r="A24" s="1" t="s">
        <v>67</v>
      </c>
      <c r="B24" s="1" t="s">
        <v>68</v>
      </c>
      <c r="C24" s="1">
        <v>190055</v>
      </c>
      <c r="D24" s="1" t="s">
        <v>66</v>
      </c>
      <c r="E24" s="1">
        <v>7.93</v>
      </c>
      <c r="F24" s="1">
        <v>5</v>
      </c>
      <c r="G24" s="2">
        <v>45357</v>
      </c>
      <c r="H24" s="7">
        <f>YEAR(Table1[[#This Row],[Start_Date]])</f>
        <v>2024</v>
      </c>
      <c r="I24" s="1" t="s">
        <v>26</v>
      </c>
      <c r="J24" s="1" t="s">
        <v>39</v>
      </c>
      <c r="K24" s="1">
        <v>39</v>
      </c>
      <c r="L24" s="1">
        <f>ROUNDDOWN(Table1[[#This Row],[Customer_Age]]/10,0)*10</f>
        <v>30</v>
      </c>
    </row>
    <row r="25" spans="1:12" x14ac:dyDescent="0.25">
      <c r="A25" s="1" t="s">
        <v>69</v>
      </c>
      <c r="B25" s="1" t="s">
        <v>70</v>
      </c>
      <c r="C25" s="1">
        <v>560803</v>
      </c>
      <c r="D25" s="1" t="s">
        <v>17</v>
      </c>
      <c r="E25" s="1">
        <v>6.11</v>
      </c>
      <c r="F25" s="1">
        <v>10</v>
      </c>
      <c r="G25" s="2">
        <v>45047</v>
      </c>
      <c r="H25" s="7">
        <f>YEAR(Table1[[#This Row],[Start_Date]])</f>
        <v>2023</v>
      </c>
      <c r="I25" s="1" t="s">
        <v>18</v>
      </c>
      <c r="J25" s="1" t="s">
        <v>39</v>
      </c>
      <c r="K25" s="1">
        <v>22</v>
      </c>
      <c r="L25" s="1">
        <f>ROUNDDOWN(Table1[[#This Row],[Customer_Age]]/10,0)*10</f>
        <v>20</v>
      </c>
    </row>
    <row r="26" spans="1:12" x14ac:dyDescent="0.25">
      <c r="A26" s="1" t="s">
        <v>71</v>
      </c>
      <c r="B26" s="1" t="s">
        <v>72</v>
      </c>
      <c r="C26" s="1">
        <v>734068</v>
      </c>
      <c r="D26" s="1" t="s">
        <v>66</v>
      </c>
      <c r="E26" s="1">
        <v>7.18</v>
      </c>
      <c r="F26" s="1">
        <v>25</v>
      </c>
      <c r="G26" s="2">
        <v>45706</v>
      </c>
      <c r="H26" s="7">
        <f>YEAR(Table1[[#This Row],[Start_Date]])</f>
        <v>2025</v>
      </c>
      <c r="I26" s="1" t="s">
        <v>18</v>
      </c>
      <c r="J26" s="1" t="s">
        <v>23</v>
      </c>
      <c r="K26" s="1">
        <v>51</v>
      </c>
      <c r="L26" s="1">
        <f>ROUNDDOWN(Table1[[#This Row],[Customer_Age]]/10,0)*10</f>
        <v>50</v>
      </c>
    </row>
    <row r="27" spans="1:12" x14ac:dyDescent="0.25">
      <c r="A27" s="1" t="s">
        <v>73</v>
      </c>
      <c r="B27" s="1" t="s">
        <v>74</v>
      </c>
      <c r="C27" s="1">
        <v>444209</v>
      </c>
      <c r="D27" s="1" t="s">
        <v>17</v>
      </c>
      <c r="E27" s="1">
        <v>12.58</v>
      </c>
      <c r="F27" s="1">
        <v>5</v>
      </c>
      <c r="G27" s="2">
        <v>44467</v>
      </c>
      <c r="H27" s="7">
        <f>YEAR(Table1[[#This Row],[Start_Date]])</f>
        <v>2021</v>
      </c>
      <c r="I27" s="1" t="s">
        <v>18</v>
      </c>
      <c r="J27" s="1" t="s">
        <v>27</v>
      </c>
      <c r="K27" s="1">
        <v>32</v>
      </c>
      <c r="L27" s="1">
        <f>ROUNDDOWN(Table1[[#This Row],[Customer_Age]]/10,0)*10</f>
        <v>30</v>
      </c>
    </row>
    <row r="28" spans="1:12" x14ac:dyDescent="0.25">
      <c r="A28" s="1" t="s">
        <v>75</v>
      </c>
      <c r="B28" s="1" t="s">
        <v>76</v>
      </c>
      <c r="C28" s="1">
        <v>461738</v>
      </c>
      <c r="D28" s="1" t="s">
        <v>66</v>
      </c>
      <c r="E28" s="1">
        <v>13.49</v>
      </c>
      <c r="F28" s="1">
        <v>5</v>
      </c>
      <c r="G28" s="2">
        <v>45544</v>
      </c>
      <c r="H28" s="7">
        <f>YEAR(Table1[[#This Row],[Start_Date]])</f>
        <v>2024</v>
      </c>
      <c r="I28" s="1" t="s">
        <v>26</v>
      </c>
      <c r="J28" s="1" t="s">
        <v>23</v>
      </c>
      <c r="K28" s="1">
        <v>39</v>
      </c>
      <c r="L28" s="1">
        <f>ROUNDDOWN(Table1[[#This Row],[Customer_Age]]/10,0)*10</f>
        <v>30</v>
      </c>
    </row>
    <row r="29" spans="1:12" x14ac:dyDescent="0.25">
      <c r="A29" s="1" t="s">
        <v>77</v>
      </c>
      <c r="B29" s="1" t="s">
        <v>78</v>
      </c>
      <c r="C29" s="1">
        <v>172047</v>
      </c>
      <c r="D29" s="1" t="s">
        <v>12</v>
      </c>
      <c r="E29" s="1">
        <v>14.16</v>
      </c>
      <c r="F29" s="1">
        <v>15</v>
      </c>
      <c r="G29" s="2">
        <v>45159</v>
      </c>
      <c r="H29" s="7">
        <f>YEAR(Table1[[#This Row],[Start_Date]])</f>
        <v>2023</v>
      </c>
      <c r="I29" s="1" t="s">
        <v>13</v>
      </c>
      <c r="J29" s="1" t="s">
        <v>23</v>
      </c>
      <c r="K29" s="1">
        <v>49</v>
      </c>
      <c r="L29" s="1">
        <f>ROUNDDOWN(Table1[[#This Row],[Customer_Age]]/10,0)*10</f>
        <v>40</v>
      </c>
    </row>
    <row r="30" spans="1:12" x14ac:dyDescent="0.25">
      <c r="A30" s="1" t="s">
        <v>79</v>
      </c>
      <c r="B30" s="1" t="s">
        <v>80</v>
      </c>
      <c r="C30" s="1">
        <v>427089</v>
      </c>
      <c r="D30" s="1" t="s">
        <v>17</v>
      </c>
      <c r="E30" s="1">
        <v>12.41</v>
      </c>
      <c r="F30" s="1">
        <v>25</v>
      </c>
      <c r="G30" s="2">
        <v>45640</v>
      </c>
      <c r="H30" s="7">
        <f>YEAR(Table1[[#This Row],[Start_Date]])</f>
        <v>2024</v>
      </c>
      <c r="I30" s="1" t="s">
        <v>18</v>
      </c>
      <c r="J30" s="1" t="s">
        <v>19</v>
      </c>
      <c r="K30" s="1">
        <v>29</v>
      </c>
      <c r="L30" s="1">
        <f>ROUNDDOWN(Table1[[#This Row],[Customer_Age]]/10,0)*10</f>
        <v>20</v>
      </c>
    </row>
    <row r="31" spans="1:12" x14ac:dyDescent="0.25">
      <c r="A31" s="1" t="s">
        <v>81</v>
      </c>
      <c r="B31" s="1" t="s">
        <v>82</v>
      </c>
      <c r="C31" s="1">
        <v>898393</v>
      </c>
      <c r="D31" s="1" t="s">
        <v>34</v>
      </c>
      <c r="E31" s="1">
        <v>6.35</v>
      </c>
      <c r="F31" s="1">
        <v>20</v>
      </c>
      <c r="G31" s="2">
        <v>44665</v>
      </c>
      <c r="H31" s="7">
        <f>YEAR(Table1[[#This Row],[Start_Date]])</f>
        <v>2022</v>
      </c>
      <c r="I31" s="1" t="s">
        <v>26</v>
      </c>
      <c r="J31" s="1" t="s">
        <v>14</v>
      </c>
      <c r="K31" s="1">
        <v>60</v>
      </c>
      <c r="L31" s="1">
        <f>ROUNDDOWN(Table1[[#This Row],[Customer_Age]]/10,0)*10</f>
        <v>60</v>
      </c>
    </row>
    <row r="32" spans="1:12" x14ac:dyDescent="0.25">
      <c r="A32" s="1" t="s">
        <v>83</v>
      </c>
      <c r="B32" s="1" t="s">
        <v>84</v>
      </c>
      <c r="C32" s="1">
        <v>115801</v>
      </c>
      <c r="D32" s="1" t="s">
        <v>22</v>
      </c>
      <c r="E32" s="1">
        <v>14.67</v>
      </c>
      <c r="F32" s="1">
        <v>25</v>
      </c>
      <c r="G32" s="2">
        <v>44662</v>
      </c>
      <c r="H32" s="7">
        <f>YEAR(Table1[[#This Row],[Start_Date]])</f>
        <v>2022</v>
      </c>
      <c r="I32" s="1" t="s">
        <v>13</v>
      </c>
      <c r="J32" s="1" t="s">
        <v>27</v>
      </c>
      <c r="K32" s="1">
        <v>30</v>
      </c>
      <c r="L32" s="1">
        <f>ROUNDDOWN(Table1[[#This Row],[Customer_Age]]/10,0)*10</f>
        <v>30</v>
      </c>
    </row>
    <row r="33" spans="1:12" x14ac:dyDescent="0.25">
      <c r="A33" s="1" t="s">
        <v>85</v>
      </c>
      <c r="B33" s="1" t="s">
        <v>86</v>
      </c>
      <c r="C33" s="1">
        <v>356278</v>
      </c>
      <c r="D33" s="1" t="s">
        <v>17</v>
      </c>
      <c r="E33" s="1">
        <v>10.17</v>
      </c>
      <c r="F33" s="1">
        <v>20</v>
      </c>
      <c r="G33" s="2">
        <v>44616</v>
      </c>
      <c r="H33" s="7">
        <f>YEAR(Table1[[#This Row],[Start_Date]])</f>
        <v>2022</v>
      </c>
      <c r="I33" s="1" t="s">
        <v>13</v>
      </c>
      <c r="J33" s="1" t="s">
        <v>23</v>
      </c>
      <c r="K33" s="1">
        <v>30</v>
      </c>
      <c r="L33" s="1">
        <f>ROUNDDOWN(Table1[[#This Row],[Customer_Age]]/10,0)*10</f>
        <v>30</v>
      </c>
    </row>
    <row r="34" spans="1:12" x14ac:dyDescent="0.25">
      <c r="A34" s="1" t="s">
        <v>87</v>
      </c>
      <c r="B34" s="1" t="s">
        <v>88</v>
      </c>
      <c r="C34" s="1">
        <v>954861</v>
      </c>
      <c r="D34" s="1" t="s">
        <v>12</v>
      </c>
      <c r="E34" s="1">
        <v>14.09</v>
      </c>
      <c r="F34" s="1">
        <v>25</v>
      </c>
      <c r="G34" s="2">
        <v>45663</v>
      </c>
      <c r="H34" s="7">
        <f>YEAR(Table1[[#This Row],[Start_Date]])</f>
        <v>2025</v>
      </c>
      <c r="I34" s="1" t="s">
        <v>26</v>
      </c>
      <c r="J34" s="1" t="s">
        <v>27</v>
      </c>
      <c r="K34" s="1">
        <v>41</v>
      </c>
      <c r="L34" s="1">
        <f>ROUNDDOWN(Table1[[#This Row],[Customer_Age]]/10,0)*10</f>
        <v>40</v>
      </c>
    </row>
    <row r="35" spans="1:12" x14ac:dyDescent="0.25">
      <c r="A35" s="1" t="s">
        <v>89</v>
      </c>
      <c r="B35" s="1" t="s">
        <v>90</v>
      </c>
      <c r="C35" s="1">
        <v>198063</v>
      </c>
      <c r="D35" s="1" t="s">
        <v>12</v>
      </c>
      <c r="E35" s="1">
        <v>11.92</v>
      </c>
      <c r="F35" s="1">
        <v>20</v>
      </c>
      <c r="G35" s="2">
        <v>45719</v>
      </c>
      <c r="H35" s="7">
        <f>YEAR(Table1[[#This Row],[Start_Date]])</f>
        <v>2025</v>
      </c>
      <c r="I35" s="1" t="s">
        <v>26</v>
      </c>
      <c r="J35" s="1" t="s">
        <v>14</v>
      </c>
      <c r="K35" s="1">
        <v>34</v>
      </c>
      <c r="L35" s="1">
        <f>ROUNDDOWN(Table1[[#This Row],[Customer_Age]]/10,0)*10</f>
        <v>30</v>
      </c>
    </row>
    <row r="36" spans="1:12" x14ac:dyDescent="0.25">
      <c r="A36" s="1" t="s">
        <v>91</v>
      </c>
      <c r="B36" s="1" t="s">
        <v>92</v>
      </c>
      <c r="C36" s="1">
        <v>440866</v>
      </c>
      <c r="D36" s="1" t="s">
        <v>34</v>
      </c>
      <c r="E36" s="1">
        <v>14.19</v>
      </c>
      <c r="F36" s="1">
        <v>10</v>
      </c>
      <c r="G36" s="2">
        <v>44785</v>
      </c>
      <c r="H36" s="7">
        <f>YEAR(Table1[[#This Row],[Start_Date]])</f>
        <v>2022</v>
      </c>
      <c r="I36" s="1" t="s">
        <v>13</v>
      </c>
      <c r="J36" s="1" t="s">
        <v>19</v>
      </c>
      <c r="K36" s="1">
        <v>32</v>
      </c>
      <c r="L36" s="1">
        <f>ROUNDDOWN(Table1[[#This Row],[Customer_Age]]/10,0)*10</f>
        <v>30</v>
      </c>
    </row>
    <row r="37" spans="1:12" x14ac:dyDescent="0.25">
      <c r="A37" s="1" t="s">
        <v>93</v>
      </c>
      <c r="B37" s="1" t="s">
        <v>94</v>
      </c>
      <c r="C37" s="1">
        <v>907049</v>
      </c>
      <c r="D37" s="1" t="s">
        <v>66</v>
      </c>
      <c r="E37" s="1">
        <v>12.23</v>
      </c>
      <c r="F37" s="1">
        <v>5</v>
      </c>
      <c r="G37" s="2">
        <v>45524</v>
      </c>
      <c r="H37" s="7">
        <f>YEAR(Table1[[#This Row],[Start_Date]])</f>
        <v>2024</v>
      </c>
      <c r="I37" s="1" t="s">
        <v>18</v>
      </c>
      <c r="J37" s="1" t="s">
        <v>14</v>
      </c>
      <c r="K37" s="1">
        <v>50</v>
      </c>
      <c r="L37" s="1">
        <f>ROUNDDOWN(Table1[[#This Row],[Customer_Age]]/10,0)*10</f>
        <v>50</v>
      </c>
    </row>
    <row r="38" spans="1:12" x14ac:dyDescent="0.25">
      <c r="A38" s="1" t="s">
        <v>95</v>
      </c>
      <c r="B38" s="1" t="s">
        <v>96</v>
      </c>
      <c r="C38" s="1">
        <v>59769</v>
      </c>
      <c r="D38" s="1" t="s">
        <v>12</v>
      </c>
      <c r="E38" s="1">
        <v>10.26</v>
      </c>
      <c r="F38" s="1">
        <v>20</v>
      </c>
      <c r="G38" s="2">
        <v>44802</v>
      </c>
      <c r="H38" s="7">
        <f>YEAR(Table1[[#This Row],[Start_Date]])</f>
        <v>2022</v>
      </c>
      <c r="I38" s="1" t="s">
        <v>18</v>
      </c>
      <c r="J38" s="1" t="s">
        <v>27</v>
      </c>
      <c r="K38" s="1">
        <v>42</v>
      </c>
      <c r="L38" s="1">
        <f>ROUNDDOWN(Table1[[#This Row],[Customer_Age]]/10,0)*10</f>
        <v>40</v>
      </c>
    </row>
    <row r="39" spans="1:12" x14ac:dyDescent="0.25">
      <c r="A39" s="1" t="s">
        <v>97</v>
      </c>
      <c r="B39" s="1" t="s">
        <v>98</v>
      </c>
      <c r="C39" s="1">
        <v>196150</v>
      </c>
      <c r="D39" s="1" t="s">
        <v>12</v>
      </c>
      <c r="E39" s="1">
        <v>7.8</v>
      </c>
      <c r="F39" s="1">
        <v>15</v>
      </c>
      <c r="G39" s="2">
        <v>45058</v>
      </c>
      <c r="H39" s="7">
        <f>YEAR(Table1[[#This Row],[Start_Date]])</f>
        <v>2023</v>
      </c>
      <c r="I39" s="1" t="s">
        <v>18</v>
      </c>
      <c r="J39" s="1" t="s">
        <v>23</v>
      </c>
      <c r="K39" s="1">
        <v>21</v>
      </c>
      <c r="L39" s="1">
        <f>ROUNDDOWN(Table1[[#This Row],[Customer_Age]]/10,0)*10</f>
        <v>20</v>
      </c>
    </row>
    <row r="40" spans="1:12" x14ac:dyDescent="0.25">
      <c r="A40" s="1" t="s">
        <v>99</v>
      </c>
      <c r="B40" s="1" t="s">
        <v>100</v>
      </c>
      <c r="C40" s="1">
        <v>744474</v>
      </c>
      <c r="D40" s="1" t="s">
        <v>66</v>
      </c>
      <c r="E40" s="1">
        <v>6.25</v>
      </c>
      <c r="F40" s="1">
        <v>20</v>
      </c>
      <c r="G40" s="2">
        <v>45556</v>
      </c>
      <c r="H40" s="7">
        <f>YEAR(Table1[[#This Row],[Start_Date]])</f>
        <v>2024</v>
      </c>
      <c r="I40" s="1" t="s">
        <v>26</v>
      </c>
      <c r="J40" s="1" t="s">
        <v>23</v>
      </c>
      <c r="K40" s="1">
        <v>45</v>
      </c>
      <c r="L40" s="1">
        <f>ROUNDDOWN(Table1[[#This Row],[Customer_Age]]/10,0)*10</f>
        <v>40</v>
      </c>
    </row>
    <row r="41" spans="1:12" x14ac:dyDescent="0.25">
      <c r="A41" s="1" t="s">
        <v>101</v>
      </c>
      <c r="B41" s="1" t="s">
        <v>102</v>
      </c>
      <c r="C41" s="1">
        <v>391574</v>
      </c>
      <c r="D41" s="1" t="s">
        <v>66</v>
      </c>
      <c r="E41" s="1">
        <v>6.06</v>
      </c>
      <c r="F41" s="1">
        <v>25</v>
      </c>
      <c r="G41" s="2">
        <v>44228</v>
      </c>
      <c r="H41" s="7">
        <f>YEAR(Table1[[#This Row],[Start_Date]])</f>
        <v>2021</v>
      </c>
      <c r="I41" s="1" t="s">
        <v>13</v>
      </c>
      <c r="J41" s="1" t="s">
        <v>19</v>
      </c>
      <c r="K41" s="1">
        <v>36</v>
      </c>
      <c r="L41" s="1">
        <f>ROUNDDOWN(Table1[[#This Row],[Customer_Age]]/10,0)*10</f>
        <v>30</v>
      </c>
    </row>
    <row r="42" spans="1:12" x14ac:dyDescent="0.25">
      <c r="A42" s="1" t="s">
        <v>103</v>
      </c>
      <c r="B42" s="1" t="s">
        <v>104</v>
      </c>
      <c r="C42" s="1">
        <v>246693</v>
      </c>
      <c r="D42" s="1" t="s">
        <v>66</v>
      </c>
      <c r="E42" s="1">
        <v>13.95</v>
      </c>
      <c r="F42" s="1">
        <v>10</v>
      </c>
      <c r="G42" s="2">
        <v>45656</v>
      </c>
      <c r="H42" s="7">
        <f>YEAR(Table1[[#This Row],[Start_Date]])</f>
        <v>2024</v>
      </c>
      <c r="I42" s="1" t="s">
        <v>13</v>
      </c>
      <c r="J42" s="1" t="s">
        <v>23</v>
      </c>
      <c r="K42" s="1">
        <v>31</v>
      </c>
      <c r="L42" s="1">
        <f>ROUNDDOWN(Table1[[#This Row],[Customer_Age]]/10,0)*10</f>
        <v>30</v>
      </c>
    </row>
    <row r="43" spans="1:12" x14ac:dyDescent="0.25">
      <c r="A43" s="1" t="s">
        <v>105</v>
      </c>
      <c r="B43" s="1" t="s">
        <v>106</v>
      </c>
      <c r="C43" s="1">
        <v>817334</v>
      </c>
      <c r="D43" s="1" t="s">
        <v>34</v>
      </c>
      <c r="E43" s="1">
        <v>10.88</v>
      </c>
      <c r="F43" s="1">
        <v>25</v>
      </c>
      <c r="G43" s="2">
        <v>44443</v>
      </c>
      <c r="H43" s="7">
        <f>YEAR(Table1[[#This Row],[Start_Date]])</f>
        <v>2021</v>
      </c>
      <c r="I43" s="1" t="s">
        <v>18</v>
      </c>
      <c r="J43" s="1" t="s">
        <v>19</v>
      </c>
      <c r="K43" s="1">
        <v>41</v>
      </c>
      <c r="L43" s="1">
        <f>ROUNDDOWN(Table1[[#This Row],[Customer_Age]]/10,0)*10</f>
        <v>40</v>
      </c>
    </row>
    <row r="44" spans="1:12" x14ac:dyDescent="0.25">
      <c r="A44" s="1" t="s">
        <v>107</v>
      </c>
      <c r="B44" s="1" t="s">
        <v>108</v>
      </c>
      <c r="C44" s="1">
        <v>520434</v>
      </c>
      <c r="D44" s="1" t="s">
        <v>66</v>
      </c>
      <c r="E44" s="1">
        <v>14.58</v>
      </c>
      <c r="F44" s="1">
        <v>5</v>
      </c>
      <c r="G44" s="2">
        <v>45073</v>
      </c>
      <c r="H44" s="7">
        <f>YEAR(Table1[[#This Row],[Start_Date]])</f>
        <v>2023</v>
      </c>
      <c r="I44" s="1" t="s">
        <v>26</v>
      </c>
      <c r="J44" s="1" t="s">
        <v>27</v>
      </c>
      <c r="K44" s="1">
        <v>43</v>
      </c>
      <c r="L44" s="1">
        <f>ROUNDDOWN(Table1[[#This Row],[Customer_Age]]/10,0)*10</f>
        <v>40</v>
      </c>
    </row>
    <row r="45" spans="1:12" x14ac:dyDescent="0.25">
      <c r="A45" s="1" t="s">
        <v>109</v>
      </c>
      <c r="B45" s="1" t="s">
        <v>110</v>
      </c>
      <c r="C45" s="1">
        <v>151291</v>
      </c>
      <c r="D45" s="1" t="s">
        <v>34</v>
      </c>
      <c r="E45" s="1">
        <v>6.68</v>
      </c>
      <c r="F45" s="1">
        <v>5</v>
      </c>
      <c r="G45" s="2">
        <v>45582</v>
      </c>
      <c r="H45" s="7">
        <f>YEAR(Table1[[#This Row],[Start_Date]])</f>
        <v>2024</v>
      </c>
      <c r="I45" s="1" t="s">
        <v>26</v>
      </c>
      <c r="J45" s="1" t="s">
        <v>14</v>
      </c>
      <c r="K45" s="1">
        <v>49</v>
      </c>
      <c r="L45" s="1">
        <f>ROUNDDOWN(Table1[[#This Row],[Customer_Age]]/10,0)*10</f>
        <v>40</v>
      </c>
    </row>
    <row r="46" spans="1:12" x14ac:dyDescent="0.25">
      <c r="A46" s="1" t="s">
        <v>111</v>
      </c>
      <c r="B46" s="1" t="s">
        <v>112</v>
      </c>
      <c r="C46" s="1">
        <v>472978</v>
      </c>
      <c r="D46" s="1" t="s">
        <v>22</v>
      </c>
      <c r="E46" s="1">
        <v>9.52</v>
      </c>
      <c r="F46" s="1">
        <v>20</v>
      </c>
      <c r="G46" s="2">
        <v>45502</v>
      </c>
      <c r="H46" s="7">
        <f>YEAR(Table1[[#This Row],[Start_Date]])</f>
        <v>2024</v>
      </c>
      <c r="I46" s="1" t="s">
        <v>18</v>
      </c>
      <c r="J46" s="1" t="s">
        <v>27</v>
      </c>
      <c r="K46" s="1">
        <v>53</v>
      </c>
      <c r="L46" s="1">
        <f>ROUNDDOWN(Table1[[#This Row],[Customer_Age]]/10,0)*10</f>
        <v>50</v>
      </c>
    </row>
    <row r="47" spans="1:12" x14ac:dyDescent="0.25">
      <c r="A47" s="1" t="s">
        <v>113</v>
      </c>
      <c r="B47" s="1" t="s">
        <v>114</v>
      </c>
      <c r="C47" s="1">
        <v>155982</v>
      </c>
      <c r="D47" s="1" t="s">
        <v>17</v>
      </c>
      <c r="E47" s="1">
        <v>12.51</v>
      </c>
      <c r="F47" s="1">
        <v>20</v>
      </c>
      <c r="G47" s="2">
        <v>44387</v>
      </c>
      <c r="H47" s="7">
        <f>YEAR(Table1[[#This Row],[Start_Date]])</f>
        <v>2021</v>
      </c>
      <c r="I47" s="1" t="s">
        <v>26</v>
      </c>
      <c r="J47" s="1" t="s">
        <v>14</v>
      </c>
      <c r="K47" s="1">
        <v>51</v>
      </c>
      <c r="L47" s="1">
        <f>ROUNDDOWN(Table1[[#This Row],[Customer_Age]]/10,0)*10</f>
        <v>50</v>
      </c>
    </row>
    <row r="48" spans="1:12" x14ac:dyDescent="0.25">
      <c r="A48" s="1" t="s">
        <v>115</v>
      </c>
      <c r="B48" s="1" t="s">
        <v>116</v>
      </c>
      <c r="C48" s="1">
        <v>246300</v>
      </c>
      <c r="D48" s="1" t="s">
        <v>66</v>
      </c>
      <c r="E48" s="1">
        <v>10.36</v>
      </c>
      <c r="F48" s="1">
        <v>25</v>
      </c>
      <c r="G48" s="2">
        <v>45256</v>
      </c>
      <c r="H48" s="7">
        <f>YEAR(Table1[[#This Row],[Start_Date]])</f>
        <v>2023</v>
      </c>
      <c r="I48" s="1" t="s">
        <v>13</v>
      </c>
      <c r="J48" s="1" t="s">
        <v>23</v>
      </c>
      <c r="K48" s="1">
        <v>59</v>
      </c>
      <c r="L48" s="1">
        <f>ROUNDDOWN(Table1[[#This Row],[Customer_Age]]/10,0)*10</f>
        <v>50</v>
      </c>
    </row>
    <row r="49" spans="1:12" x14ac:dyDescent="0.25">
      <c r="A49" s="1" t="s">
        <v>117</v>
      </c>
      <c r="B49" s="1" t="s">
        <v>118</v>
      </c>
      <c r="C49" s="1">
        <v>702896</v>
      </c>
      <c r="D49" s="1" t="s">
        <v>34</v>
      </c>
      <c r="E49" s="1">
        <v>8.99</v>
      </c>
      <c r="F49" s="1">
        <v>20</v>
      </c>
      <c r="G49" s="2">
        <v>45366</v>
      </c>
      <c r="H49" s="7">
        <f>YEAR(Table1[[#This Row],[Start_Date]])</f>
        <v>2024</v>
      </c>
      <c r="I49" s="1" t="s">
        <v>26</v>
      </c>
      <c r="J49" s="1" t="s">
        <v>19</v>
      </c>
      <c r="K49" s="1">
        <v>29</v>
      </c>
      <c r="L49" s="1">
        <f>ROUNDDOWN(Table1[[#This Row],[Customer_Age]]/10,0)*10</f>
        <v>20</v>
      </c>
    </row>
    <row r="50" spans="1:12" x14ac:dyDescent="0.25">
      <c r="A50" s="1" t="s">
        <v>119</v>
      </c>
      <c r="B50" s="1" t="s">
        <v>120</v>
      </c>
      <c r="C50" s="1">
        <v>868932</v>
      </c>
      <c r="D50" s="1" t="s">
        <v>12</v>
      </c>
      <c r="E50" s="1">
        <v>13.7</v>
      </c>
      <c r="F50" s="1">
        <v>10</v>
      </c>
      <c r="G50" s="2">
        <v>44859</v>
      </c>
      <c r="H50" s="7">
        <f>YEAR(Table1[[#This Row],[Start_Date]])</f>
        <v>2022</v>
      </c>
      <c r="I50" s="1" t="s">
        <v>18</v>
      </c>
      <c r="J50" s="1" t="s">
        <v>39</v>
      </c>
      <c r="K50" s="1">
        <v>54</v>
      </c>
      <c r="L50" s="1">
        <f>ROUNDDOWN(Table1[[#This Row],[Customer_Age]]/10,0)*10</f>
        <v>50</v>
      </c>
    </row>
    <row r="51" spans="1:12" x14ac:dyDescent="0.25">
      <c r="A51" s="1" t="s">
        <v>121</v>
      </c>
      <c r="B51" s="1" t="s">
        <v>122</v>
      </c>
      <c r="C51" s="1">
        <v>243311</v>
      </c>
      <c r="D51" s="1" t="s">
        <v>12</v>
      </c>
      <c r="E51" s="1">
        <v>10.58</v>
      </c>
      <c r="F51" s="1">
        <v>10</v>
      </c>
      <c r="G51" s="2">
        <v>44276</v>
      </c>
      <c r="H51" s="7">
        <f>YEAR(Table1[[#This Row],[Start_Date]])</f>
        <v>2021</v>
      </c>
      <c r="I51" s="1" t="s">
        <v>18</v>
      </c>
      <c r="J51" s="1" t="s">
        <v>27</v>
      </c>
      <c r="K51" s="1">
        <v>52</v>
      </c>
      <c r="L51" s="1">
        <f>ROUNDDOWN(Table1[[#This Row],[Customer_Age]]/10,0)*10</f>
        <v>50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sqref="A1:L5"/>
    </sheetView>
  </sheetViews>
  <sheetFormatPr defaultRowHeight="15" x14ac:dyDescent="0.25"/>
  <cols>
    <col min="1" max="1" width="10.140625" customWidth="1"/>
    <col min="2" max="2" width="18" customWidth="1"/>
    <col min="3" max="3" width="15.42578125" customWidth="1"/>
    <col min="4" max="4" width="12.5703125" customWidth="1"/>
    <col min="5" max="5" width="15.140625" customWidth="1"/>
    <col min="6" max="6" width="18.7109375" customWidth="1"/>
    <col min="7" max="7" width="12.42578125" customWidth="1"/>
    <col min="8" max="8" width="13.5703125" customWidth="1"/>
    <col min="9" max="9" width="13.7109375" customWidth="1"/>
    <col min="10" max="10" width="9.28515625" customWidth="1"/>
    <col min="11" max="11" width="16.140625" customWidth="1"/>
    <col min="12" max="12" width="12.140625" customWidth="1"/>
  </cols>
  <sheetData>
    <row r="1" spans="1:12" x14ac:dyDescent="0.25">
      <c r="A1" t="s">
        <v>0</v>
      </c>
      <c r="B1" t="s">
        <v>1</v>
      </c>
      <c r="C1" t="s">
        <v>2</v>
      </c>
      <c r="D1" t="s">
        <v>3</v>
      </c>
      <c r="E1" t="s">
        <v>4</v>
      </c>
      <c r="F1" t="s">
        <v>5</v>
      </c>
      <c r="G1" t="s">
        <v>6</v>
      </c>
      <c r="H1" t="s">
        <v>123</v>
      </c>
      <c r="I1" t="s">
        <v>7</v>
      </c>
      <c r="J1" t="s">
        <v>8</v>
      </c>
      <c r="K1" t="s">
        <v>9</v>
      </c>
      <c r="L1" t="s">
        <v>124</v>
      </c>
    </row>
    <row r="2" spans="1:12" x14ac:dyDescent="0.25">
      <c r="A2" t="s">
        <v>107</v>
      </c>
      <c r="B2" t="s">
        <v>108</v>
      </c>
      <c r="C2">
        <v>520434</v>
      </c>
      <c r="D2" t="s">
        <v>66</v>
      </c>
      <c r="E2">
        <v>14.58</v>
      </c>
      <c r="F2">
        <v>5</v>
      </c>
      <c r="G2" s="12">
        <v>45073</v>
      </c>
      <c r="H2">
        <v>2023</v>
      </c>
      <c r="I2" t="s">
        <v>26</v>
      </c>
      <c r="J2" t="s">
        <v>27</v>
      </c>
      <c r="K2">
        <v>43</v>
      </c>
      <c r="L2">
        <v>40</v>
      </c>
    </row>
    <row r="3" spans="1:12" x14ac:dyDescent="0.25">
      <c r="A3" t="s">
        <v>87</v>
      </c>
      <c r="B3" t="s">
        <v>88</v>
      </c>
      <c r="C3">
        <v>954861</v>
      </c>
      <c r="D3" t="s">
        <v>12</v>
      </c>
      <c r="E3">
        <v>14.09</v>
      </c>
      <c r="F3">
        <v>25</v>
      </c>
      <c r="G3" s="12">
        <v>45663</v>
      </c>
      <c r="H3">
        <v>2025</v>
      </c>
      <c r="I3" t="s">
        <v>26</v>
      </c>
      <c r="J3" t="s">
        <v>27</v>
      </c>
      <c r="K3">
        <v>41</v>
      </c>
      <c r="L3">
        <v>40</v>
      </c>
    </row>
    <row r="4" spans="1:12" x14ac:dyDescent="0.25">
      <c r="A4" t="s">
        <v>44</v>
      </c>
      <c r="B4" t="s">
        <v>45</v>
      </c>
      <c r="C4">
        <v>886218</v>
      </c>
      <c r="D4" t="s">
        <v>12</v>
      </c>
      <c r="E4">
        <v>6.95</v>
      </c>
      <c r="F4">
        <v>5</v>
      </c>
      <c r="G4" s="12">
        <v>45384</v>
      </c>
      <c r="H4">
        <v>2024</v>
      </c>
      <c r="I4" t="s">
        <v>26</v>
      </c>
      <c r="J4" t="s">
        <v>27</v>
      </c>
      <c r="K4">
        <v>56</v>
      </c>
      <c r="L4">
        <v>50</v>
      </c>
    </row>
    <row r="5" spans="1:12" x14ac:dyDescent="0.25">
      <c r="A5" t="s">
        <v>24</v>
      </c>
      <c r="B5" t="s">
        <v>25</v>
      </c>
      <c r="C5">
        <v>531110</v>
      </c>
      <c r="D5" t="s">
        <v>12</v>
      </c>
      <c r="E5">
        <v>8.4600000000000009</v>
      </c>
      <c r="F5">
        <v>15</v>
      </c>
      <c r="G5" s="12">
        <v>45696</v>
      </c>
      <c r="H5">
        <v>2025</v>
      </c>
      <c r="I5" t="s">
        <v>26</v>
      </c>
      <c r="J5" t="s">
        <v>27</v>
      </c>
      <c r="K5">
        <v>44</v>
      </c>
      <c r="L5">
        <v>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8" sqref="B8"/>
    </sheetView>
  </sheetViews>
  <sheetFormatPr defaultRowHeight="15" x14ac:dyDescent="0.25"/>
  <cols>
    <col min="1" max="1" width="13.140625" customWidth="1"/>
    <col min="2" max="2" width="20.140625" customWidth="1"/>
    <col min="3" max="50" width="16.28515625" bestFit="1" customWidth="1"/>
    <col min="51" max="51" width="11.28515625" bestFit="1" customWidth="1"/>
  </cols>
  <sheetData>
    <row r="1" spans="1:2" x14ac:dyDescent="0.25">
      <c r="A1" s="9" t="s">
        <v>7</v>
      </c>
      <c r="B1" t="s">
        <v>26</v>
      </c>
    </row>
    <row r="3" spans="1:2" x14ac:dyDescent="0.25">
      <c r="A3" s="9" t="s">
        <v>125</v>
      </c>
      <c r="B3" t="s">
        <v>127</v>
      </c>
    </row>
    <row r="4" spans="1:2" x14ac:dyDescent="0.25">
      <c r="A4" s="10" t="s">
        <v>27</v>
      </c>
      <c r="B4" s="11">
        <v>2892623</v>
      </c>
    </row>
    <row r="5" spans="1:2" x14ac:dyDescent="0.25">
      <c r="A5" s="10" t="s">
        <v>39</v>
      </c>
      <c r="B5" s="11">
        <v>2197131</v>
      </c>
    </row>
    <row r="6" spans="1:2" x14ac:dyDescent="0.25">
      <c r="A6" s="10" t="s">
        <v>19</v>
      </c>
      <c r="B6" s="11">
        <v>702896</v>
      </c>
    </row>
    <row r="7" spans="1:2" x14ac:dyDescent="0.25">
      <c r="A7" s="10" t="s">
        <v>14</v>
      </c>
      <c r="B7" s="11">
        <v>1970639</v>
      </c>
    </row>
    <row r="8" spans="1:2" x14ac:dyDescent="0.25">
      <c r="A8" s="10" t="s">
        <v>23</v>
      </c>
      <c r="B8" s="11">
        <v>3074378</v>
      </c>
    </row>
    <row r="9" spans="1:2" x14ac:dyDescent="0.25">
      <c r="A9" s="10" t="s">
        <v>126</v>
      </c>
      <c r="B9" s="11">
        <v>10837667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
  <sheetViews>
    <sheetView showGridLines="0" workbookViewId="0">
      <selection activeCell="W21" sqref="W21"/>
    </sheetView>
  </sheetViews>
  <sheetFormatPr defaultRowHeight="15" x14ac:dyDescent="0.25"/>
  <cols>
    <col min="1" max="16384" width="9.140625" style="15"/>
  </cols>
  <sheetData>
    <row r="1" spans="1:25" ht="27" thickBot="1" x14ac:dyDescent="0.45">
      <c r="A1" s="16" t="s">
        <v>133</v>
      </c>
      <c r="B1" s="17"/>
      <c r="C1" s="17"/>
      <c r="D1" s="17"/>
      <c r="E1" s="17"/>
      <c r="F1" s="17"/>
      <c r="G1" s="17"/>
      <c r="H1" s="17"/>
      <c r="I1" s="17"/>
      <c r="J1" s="17"/>
      <c r="K1" s="17"/>
      <c r="L1" s="17"/>
      <c r="M1" s="17"/>
      <c r="N1" s="17"/>
      <c r="O1" s="17"/>
      <c r="P1" s="17"/>
      <c r="Q1" s="17"/>
      <c r="R1" s="17"/>
      <c r="S1" s="17"/>
      <c r="T1" s="17"/>
      <c r="U1" s="17"/>
      <c r="V1" s="17"/>
      <c r="W1" s="17"/>
      <c r="X1" s="17"/>
      <c r="Y1" s="18"/>
    </row>
  </sheetData>
  <mergeCells count="1">
    <mergeCell ref="A1:Y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Normal="100" workbookViewId="0">
      <selection activeCell="B5" sqref="B5"/>
    </sheetView>
  </sheetViews>
  <sheetFormatPr defaultRowHeight="15" x14ac:dyDescent="0.25"/>
  <cols>
    <col min="1" max="1" width="13.140625" bestFit="1" customWidth="1"/>
    <col min="2" max="2" width="23.42578125" bestFit="1" customWidth="1"/>
  </cols>
  <sheetData>
    <row r="3" spans="1:2" x14ac:dyDescent="0.25">
      <c r="A3" s="9" t="s">
        <v>125</v>
      </c>
      <c r="B3" t="s">
        <v>128</v>
      </c>
    </row>
    <row r="4" spans="1:2" x14ac:dyDescent="0.25">
      <c r="A4" s="10" t="s">
        <v>66</v>
      </c>
      <c r="B4" s="5">
        <v>10.55</v>
      </c>
    </row>
    <row r="5" spans="1:2" x14ac:dyDescent="0.25">
      <c r="A5" s="10" t="s">
        <v>12</v>
      </c>
      <c r="B5" s="5">
        <v>10.52</v>
      </c>
    </row>
    <row r="6" spans="1:2" x14ac:dyDescent="0.25">
      <c r="A6" s="10" t="s">
        <v>34</v>
      </c>
      <c r="B6" s="5">
        <v>7.5720000000000001</v>
      </c>
    </row>
    <row r="7" spans="1:2" x14ac:dyDescent="0.25">
      <c r="A7" s="10" t="s">
        <v>17</v>
      </c>
      <c r="B7" s="5">
        <v>12.125999999999999</v>
      </c>
    </row>
    <row r="8" spans="1:2" x14ac:dyDescent="0.25">
      <c r="A8" s="10" t="s">
        <v>126</v>
      </c>
      <c r="B8" s="5">
        <v>10.191999999999998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6" sqref="B6"/>
    </sheetView>
  </sheetViews>
  <sheetFormatPr defaultRowHeight="15" x14ac:dyDescent="0.25"/>
  <cols>
    <col min="1" max="1" width="13.140625" customWidth="1"/>
    <col min="2" max="2" width="24.28515625" customWidth="1"/>
  </cols>
  <sheetData>
    <row r="1" spans="1:2" x14ac:dyDescent="0.25">
      <c r="A1" s="9" t="s">
        <v>3</v>
      </c>
      <c r="B1" t="s">
        <v>134</v>
      </c>
    </row>
    <row r="3" spans="1:2" x14ac:dyDescent="0.25">
      <c r="A3" s="9" t="s">
        <v>125</v>
      </c>
      <c r="B3" t="s">
        <v>129</v>
      </c>
    </row>
    <row r="4" spans="1:2" x14ac:dyDescent="0.25">
      <c r="A4" s="10">
        <v>20</v>
      </c>
      <c r="B4" s="11">
        <v>1</v>
      </c>
    </row>
    <row r="5" spans="1:2" x14ac:dyDescent="0.25">
      <c r="A5" s="10">
        <v>30</v>
      </c>
      <c r="B5" s="11">
        <v>9</v>
      </c>
    </row>
    <row r="6" spans="1:2" x14ac:dyDescent="0.25">
      <c r="A6" s="10">
        <v>40</v>
      </c>
      <c r="B6" s="11">
        <v>6</v>
      </c>
    </row>
    <row r="7" spans="1:2" x14ac:dyDescent="0.25">
      <c r="A7" s="10">
        <v>50</v>
      </c>
      <c r="B7" s="11">
        <v>3</v>
      </c>
    </row>
    <row r="8" spans="1:2" x14ac:dyDescent="0.25">
      <c r="A8" s="10">
        <v>60</v>
      </c>
      <c r="B8" s="11">
        <v>1</v>
      </c>
    </row>
    <row r="9" spans="1:2" x14ac:dyDescent="0.25">
      <c r="A9" s="10" t="s">
        <v>126</v>
      </c>
      <c r="B9" s="11">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showGridLines="0" zoomScaleNormal="100" workbookViewId="0">
      <selection activeCell="A5" sqref="A5"/>
    </sheetView>
  </sheetViews>
  <sheetFormatPr defaultRowHeight="15" x14ac:dyDescent="0.25"/>
  <sheetData>
    <row r="2" spans="1:1" x14ac:dyDescent="0.25">
      <c r="A2" t="s">
        <v>135</v>
      </c>
    </row>
    <row r="3" spans="1:1" x14ac:dyDescent="0.25">
      <c r="A3" t="s">
        <v>136</v>
      </c>
    </row>
    <row r="4" spans="1:1" x14ac:dyDescent="0.25">
      <c r="A4" t="s">
        <v>137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Q8" sqref="Q8"/>
    </sheetView>
  </sheetViews>
  <sheetFormatPr defaultRowHeight="15" x14ac:dyDescent="0.25"/>
  <cols>
    <col min="1" max="1" width="13.42578125" bestFit="1" customWidth="1"/>
    <col min="2" max="2" width="19.85546875" customWidth="1"/>
    <col min="3" max="3" width="18.7109375" customWidth="1"/>
    <col min="4" max="4" width="9.7109375" bestFit="1" customWidth="1"/>
    <col min="5" max="5" width="6.28515625" customWidth="1"/>
    <col min="6" max="6" width="8.7109375" customWidth="1"/>
    <col min="7" max="7" width="11.28515625" bestFit="1" customWidth="1"/>
  </cols>
  <sheetData>
    <row r="3" spans="1:2" x14ac:dyDescent="0.25">
      <c r="A3" s="9" t="s">
        <v>125</v>
      </c>
      <c r="B3" t="s">
        <v>130</v>
      </c>
    </row>
    <row r="4" spans="1:2" x14ac:dyDescent="0.25">
      <c r="A4" s="10" t="s">
        <v>26</v>
      </c>
      <c r="B4" s="11">
        <v>20</v>
      </c>
    </row>
    <row r="5" spans="1:2" x14ac:dyDescent="0.25">
      <c r="A5" s="13" t="s">
        <v>66</v>
      </c>
      <c r="B5" s="11">
        <v>5</v>
      </c>
    </row>
    <row r="6" spans="1:2" x14ac:dyDescent="0.25">
      <c r="A6" s="13" t="s">
        <v>12</v>
      </c>
      <c r="B6" s="11">
        <v>5</v>
      </c>
    </row>
    <row r="7" spans="1:2" x14ac:dyDescent="0.25">
      <c r="A7" s="13" t="s">
        <v>34</v>
      </c>
      <c r="B7" s="11">
        <v>5</v>
      </c>
    </row>
    <row r="8" spans="1:2" x14ac:dyDescent="0.25">
      <c r="A8" s="13" t="s">
        <v>17</v>
      </c>
      <c r="B8" s="11">
        <v>5</v>
      </c>
    </row>
    <row r="9" spans="1:2" x14ac:dyDescent="0.25">
      <c r="A9" s="10" t="s">
        <v>126</v>
      </c>
      <c r="B9" s="11">
        <v>20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7" sqref="A3:B10"/>
    </sheetView>
  </sheetViews>
  <sheetFormatPr defaultRowHeight="15" x14ac:dyDescent="0.25"/>
  <cols>
    <col min="1" max="1" width="13.140625" customWidth="1"/>
    <col min="2" max="2" width="20.140625" bestFit="1" customWidth="1"/>
    <col min="3" max="51" width="10.42578125" bestFit="1" customWidth="1"/>
    <col min="52" max="52" width="11.28515625" bestFit="1"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Sheet5</vt:lpstr>
      <vt:lpstr>Sheet6</vt:lpstr>
      <vt:lpstr>Loan amount approved by region</vt:lpstr>
      <vt:lpstr>Dashboard</vt:lpstr>
      <vt:lpstr>Average intrest rate VS loan ty</vt:lpstr>
      <vt:lpstr>customer count by age group</vt:lpstr>
      <vt:lpstr>Sheet7</vt:lpstr>
      <vt:lpstr>Pending loan VS loan type</vt:lpstr>
      <vt:lpstr>Loan amount VS start year</vt:lpstr>
      <vt:lpstr>Average loan VS age group</vt:lpstr>
      <vt:lpstr>Sheet12</vt:lpstr>
      <vt:lpstr>Loan Datasets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2025-07-21T14:22:39Z</dcterms:created>
  <dcterms:modified xsi:type="dcterms:W3CDTF">2025-07-23T13:49:17Z</dcterms:modified>
</cp:coreProperties>
</file>