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Adsar\OneDrive\Desktop\Northeastern University\Enterprise Analytics\Module 3\"/>
    </mc:Choice>
  </mc:AlternateContent>
  <xr:revisionPtr revIDLastSave="0" documentId="8_{475F53DF-1530-435A-8B3E-D3FBE5C4FE89}" xr6:coauthVersionLast="45" xr6:coauthVersionMax="45" xr10:uidLastSave="{00000000-0000-0000-0000-000000000000}"/>
  <bookViews>
    <workbookView xWindow="-108" yWindow="-108" windowWidth="23256" windowHeight="12576" activeTab="1"/>
  </bookViews>
  <sheets>
    <sheet name="Honeywell2020" sheetId="1" r:id="rId1"/>
    <sheet name="Q1" sheetId="2" r:id="rId2"/>
    <sheet name="Q2" sheetId="3" r:id="rId3"/>
    <sheet name="Q3" sheetId="4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N3" i="4" l="1"/>
  <c r="O3" i="4" s="1"/>
  <c r="O2" i="4"/>
  <c r="R4" i="4"/>
  <c r="H2" i="4"/>
  <c r="D3" i="4"/>
  <c r="D4" i="4" s="1"/>
  <c r="D2" i="4"/>
  <c r="F2" i="4" s="1"/>
  <c r="G2" i="4" s="1"/>
  <c r="P4" i="3"/>
  <c r="P253" i="3"/>
  <c r="P11" i="3"/>
  <c r="N8" i="3"/>
  <c r="K9" i="3"/>
  <c r="K5" i="3"/>
  <c r="K4" i="3"/>
  <c r="G3" i="3"/>
  <c r="F3" i="3"/>
  <c r="F4" i="2"/>
  <c r="A2" i="2"/>
  <c r="A3" i="2" s="1"/>
  <c r="AA2" i="4"/>
  <c r="AB29" i="4"/>
  <c r="AB93" i="4"/>
  <c r="AB107" i="4"/>
  <c r="AB84" i="4"/>
  <c r="AB213" i="4"/>
  <c r="AB161" i="4"/>
  <c r="AB172" i="4"/>
  <c r="AB227" i="4"/>
  <c r="AB48" i="4"/>
  <c r="AB37" i="4"/>
  <c r="AB35" i="4"/>
  <c r="AB51" i="4"/>
  <c r="AB191" i="4"/>
  <c r="AB164" i="4"/>
  <c r="AB61" i="4"/>
  <c r="AB115" i="4"/>
  <c r="AA5" i="4"/>
  <c r="AB5" i="4" s="1"/>
  <c r="AA6" i="4"/>
  <c r="AB6" i="4" s="1"/>
  <c r="AA8" i="4"/>
  <c r="AB8" i="4" s="1"/>
  <c r="AA3" i="4"/>
  <c r="AB3" i="4" s="1"/>
  <c r="AA7" i="4"/>
  <c r="AB7" i="4" s="1"/>
  <c r="AA14" i="4"/>
  <c r="AB14" i="4" s="1"/>
  <c r="AA15" i="4"/>
  <c r="AB15" i="4" s="1"/>
  <c r="AA18" i="4"/>
  <c r="AB18" i="4" s="1"/>
  <c r="AA29" i="4"/>
  <c r="AA32" i="4"/>
  <c r="AB32" i="4" s="1"/>
  <c r="AA33" i="4"/>
  <c r="AB33" i="4" s="1"/>
  <c r="AA28" i="4"/>
  <c r="AB28" i="4" s="1"/>
  <c r="AA31" i="4"/>
  <c r="AB31" i="4" s="1"/>
  <c r="AA30" i="4"/>
  <c r="AB30" i="4" s="1"/>
  <c r="AA44" i="4"/>
  <c r="AB44" i="4" s="1"/>
  <c r="AA56" i="4"/>
  <c r="AB56" i="4" s="1"/>
  <c r="AA43" i="4"/>
  <c r="AB43" i="4" s="1"/>
  <c r="AA82" i="4"/>
  <c r="AB82" i="4" s="1"/>
  <c r="AA75" i="4"/>
  <c r="AB75" i="4" s="1"/>
  <c r="AA100" i="4"/>
  <c r="AB100" i="4" s="1"/>
  <c r="AA62" i="4"/>
  <c r="AB62" i="4" s="1"/>
  <c r="AA69" i="4"/>
  <c r="AB69" i="4" s="1"/>
  <c r="AA91" i="4"/>
  <c r="AB91" i="4" s="1"/>
  <c r="AA81" i="4"/>
  <c r="AB81" i="4" s="1"/>
  <c r="AA93" i="4"/>
  <c r="AA78" i="4"/>
  <c r="AB78" i="4" s="1"/>
  <c r="AA107" i="4"/>
  <c r="AA89" i="4"/>
  <c r="AB89" i="4" s="1"/>
  <c r="AA71" i="4"/>
  <c r="AB71" i="4" s="1"/>
  <c r="AA66" i="4"/>
  <c r="AB66" i="4" s="1"/>
  <c r="AA47" i="4"/>
  <c r="AB47" i="4" s="1"/>
  <c r="AA38" i="4"/>
  <c r="AB38" i="4" s="1"/>
  <c r="AA55" i="4"/>
  <c r="AB55" i="4" s="1"/>
  <c r="AA59" i="4"/>
  <c r="AB59" i="4" s="1"/>
  <c r="AA83" i="4"/>
  <c r="AB83" i="4" s="1"/>
  <c r="AA87" i="4"/>
  <c r="AB87" i="4" s="1"/>
  <c r="AA86" i="4"/>
  <c r="AB86" i="4" s="1"/>
  <c r="AA113" i="4"/>
  <c r="AB113" i="4" s="1"/>
  <c r="AA120" i="4"/>
  <c r="AB120" i="4" s="1"/>
  <c r="AA96" i="4"/>
  <c r="AB96" i="4" s="1"/>
  <c r="AA132" i="4"/>
  <c r="AB132" i="4" s="1"/>
  <c r="AA85" i="4"/>
  <c r="AB85" i="4" s="1"/>
  <c r="AA84" i="4"/>
  <c r="AA110" i="4"/>
  <c r="AB110" i="4" s="1"/>
  <c r="AA101" i="4"/>
  <c r="AB101" i="4" s="1"/>
  <c r="AA128" i="4"/>
  <c r="AB128" i="4" s="1"/>
  <c r="AA131" i="4"/>
  <c r="AB131" i="4" s="1"/>
  <c r="AA163" i="4"/>
  <c r="AB163" i="4" s="1"/>
  <c r="AA154" i="4"/>
  <c r="AB154" i="4" s="1"/>
  <c r="AA145" i="4"/>
  <c r="AB145" i="4" s="1"/>
  <c r="AA152" i="4"/>
  <c r="AB152" i="4" s="1"/>
  <c r="AA159" i="4"/>
  <c r="AB159" i="4" s="1"/>
  <c r="AA166" i="4"/>
  <c r="AB166" i="4" s="1"/>
  <c r="AA148" i="4"/>
  <c r="AB148" i="4" s="1"/>
  <c r="AA133" i="4"/>
  <c r="AB133" i="4" s="1"/>
  <c r="AA146" i="4"/>
  <c r="AB146" i="4" s="1"/>
  <c r="AA167" i="4"/>
  <c r="AB167" i="4" s="1"/>
  <c r="AA156" i="4"/>
  <c r="AB156" i="4" s="1"/>
  <c r="AA170" i="4"/>
  <c r="AB170" i="4" s="1"/>
  <c r="AA168" i="4"/>
  <c r="AB168" i="4" s="1"/>
  <c r="AA224" i="4"/>
  <c r="AB224" i="4" s="1"/>
  <c r="AA210" i="4"/>
  <c r="AB210" i="4" s="1"/>
  <c r="AA244" i="4"/>
  <c r="AB244" i="4" s="1"/>
  <c r="AA238" i="4"/>
  <c r="AB238" i="4" s="1"/>
  <c r="AA232" i="4"/>
  <c r="AB232" i="4" s="1"/>
  <c r="AA246" i="4"/>
  <c r="AB246" i="4" s="1"/>
  <c r="AA248" i="4"/>
  <c r="AB248" i="4" s="1"/>
  <c r="AA251" i="4"/>
  <c r="AB251" i="4" s="1"/>
  <c r="AA235" i="4"/>
  <c r="AB235" i="4" s="1"/>
  <c r="AA237" i="4"/>
  <c r="AB237" i="4" s="1"/>
  <c r="AA250" i="4"/>
  <c r="AB250" i="4" s="1"/>
  <c r="AA243" i="4"/>
  <c r="AB243" i="4" s="1"/>
  <c r="AA213" i="4"/>
  <c r="AA223" i="4"/>
  <c r="AB223" i="4" s="1"/>
  <c r="AA221" i="4"/>
  <c r="AB221" i="4" s="1"/>
  <c r="AA234" i="4"/>
  <c r="AB234" i="4" s="1"/>
  <c r="AA181" i="4"/>
  <c r="AB181" i="4" s="1"/>
  <c r="AA187" i="4"/>
  <c r="AB187" i="4" s="1"/>
  <c r="AA204" i="4"/>
  <c r="AB204" i="4" s="1"/>
  <c r="AA219" i="4"/>
  <c r="AB219" i="4" s="1"/>
  <c r="AA208" i="4"/>
  <c r="AB208" i="4" s="1"/>
  <c r="AA188" i="4"/>
  <c r="AB188" i="4" s="1"/>
  <c r="AA202" i="4"/>
  <c r="AB202" i="4" s="1"/>
  <c r="AA197" i="4"/>
  <c r="AB197" i="4" s="1"/>
  <c r="AA174" i="4"/>
  <c r="AB174" i="4" s="1"/>
  <c r="AA175" i="4"/>
  <c r="AB175" i="4" s="1"/>
  <c r="AA162" i="4"/>
  <c r="AB162" i="4" s="1"/>
  <c r="AA149" i="4"/>
  <c r="AB149" i="4" s="1"/>
  <c r="AA161" i="4"/>
  <c r="AA144" i="4"/>
  <c r="AB144" i="4" s="1"/>
  <c r="AA172" i="4"/>
  <c r="AA179" i="4"/>
  <c r="AB179" i="4" s="1"/>
  <c r="AA185" i="4"/>
  <c r="AB185" i="4" s="1"/>
  <c r="AA196" i="4"/>
  <c r="AB196" i="4" s="1"/>
  <c r="AA217" i="4"/>
  <c r="AB217" i="4" s="1"/>
  <c r="AA207" i="4"/>
  <c r="AB207" i="4" s="1"/>
  <c r="AA209" i="4"/>
  <c r="AB209" i="4" s="1"/>
  <c r="AA226" i="4"/>
  <c r="AB226" i="4" s="1"/>
  <c r="AA228" i="4"/>
  <c r="AB228" i="4" s="1"/>
  <c r="AA220" i="4"/>
  <c r="AB220" i="4" s="1"/>
  <c r="AA212" i="4"/>
  <c r="AB212" i="4" s="1"/>
  <c r="AA245" i="4"/>
  <c r="AB245" i="4" s="1"/>
  <c r="AA239" i="4"/>
  <c r="AB239" i="4" s="1"/>
  <c r="AA249" i="4"/>
  <c r="AB249" i="4" s="1"/>
  <c r="AA230" i="4"/>
  <c r="AB230" i="4" s="1"/>
  <c r="AA233" i="4"/>
  <c r="AB233" i="4" s="1"/>
  <c r="AA227" i="4"/>
  <c r="AA218" i="4"/>
  <c r="AB218" i="4" s="1"/>
  <c r="AA222" i="4"/>
  <c r="AB222" i="4" s="1"/>
  <c r="AA229" i="4"/>
  <c r="AB229" i="4" s="1"/>
  <c r="AA247" i="4"/>
  <c r="AB247" i="4" s="1"/>
  <c r="AA242" i="4"/>
  <c r="AB242" i="4" s="1"/>
  <c r="AA252" i="4"/>
  <c r="AB252" i="4" s="1"/>
  <c r="AA240" i="4"/>
  <c r="AB240" i="4" s="1"/>
  <c r="AA236" i="4"/>
  <c r="AB236" i="4" s="1"/>
  <c r="AA231" i="4"/>
  <c r="AB231" i="4" s="1"/>
  <c r="AA216" i="4"/>
  <c r="AB216" i="4" s="1"/>
  <c r="AA215" i="4"/>
  <c r="AB215" i="4" s="1"/>
  <c r="AA241" i="4"/>
  <c r="AB241" i="4" s="1"/>
  <c r="AA225" i="4"/>
  <c r="AB225" i="4" s="1"/>
  <c r="AA214" i="4"/>
  <c r="AB214" i="4" s="1"/>
  <c r="AA158" i="4"/>
  <c r="AB158" i="4" s="1"/>
  <c r="AA206" i="4"/>
  <c r="AB206" i="4" s="1"/>
  <c r="AA189" i="4"/>
  <c r="AB189" i="4" s="1"/>
  <c r="AA199" i="4"/>
  <c r="AB199" i="4" s="1"/>
  <c r="AA211" i="4"/>
  <c r="AB211" i="4" s="1"/>
  <c r="AA200" i="4"/>
  <c r="AB200" i="4" s="1"/>
  <c r="AA198" i="4"/>
  <c r="AB198" i="4" s="1"/>
  <c r="AA192" i="4"/>
  <c r="AB192" i="4" s="1"/>
  <c r="AA205" i="4"/>
  <c r="AB205" i="4" s="1"/>
  <c r="AA193" i="4"/>
  <c r="AB193" i="4" s="1"/>
  <c r="AA182" i="4"/>
  <c r="AB182" i="4" s="1"/>
  <c r="AA155" i="4"/>
  <c r="AB155" i="4" s="1"/>
  <c r="AA135" i="4"/>
  <c r="AB135" i="4" s="1"/>
  <c r="AA39" i="4"/>
  <c r="AB39" i="4" s="1"/>
  <c r="AA67" i="4"/>
  <c r="AB67" i="4" s="1"/>
  <c r="AA48" i="4"/>
  <c r="AA112" i="4"/>
  <c r="AB112" i="4" s="1"/>
  <c r="AA102" i="4"/>
  <c r="AB102" i="4" s="1"/>
  <c r="AA68" i="4"/>
  <c r="AB68" i="4" s="1"/>
  <c r="AA127" i="4"/>
  <c r="AB127" i="4" s="1"/>
  <c r="AA52" i="4"/>
  <c r="AB52" i="4" s="1"/>
  <c r="AA34" i="4"/>
  <c r="AB34" i="4" s="1"/>
  <c r="AA63" i="4"/>
  <c r="AB63" i="4" s="1"/>
  <c r="AA73" i="4"/>
  <c r="AB73" i="4" s="1"/>
  <c r="AA42" i="4"/>
  <c r="AB42" i="4" s="1"/>
  <c r="AA45" i="4"/>
  <c r="AB45" i="4" s="1"/>
  <c r="AA36" i="4"/>
  <c r="AB36" i="4" s="1"/>
  <c r="AA9" i="4"/>
  <c r="AB9" i="4" s="1"/>
  <c r="AA11" i="4"/>
  <c r="AB11" i="4" s="1"/>
  <c r="AA12" i="4"/>
  <c r="AB12" i="4" s="1"/>
  <c r="AA19" i="4"/>
  <c r="AB19" i="4" s="1"/>
  <c r="AA37" i="4"/>
  <c r="AA46" i="4"/>
  <c r="AB46" i="4" s="1"/>
  <c r="AA35" i="4"/>
  <c r="AA77" i="4"/>
  <c r="AB77" i="4" s="1"/>
  <c r="AA136" i="4"/>
  <c r="AB136" i="4" s="1"/>
  <c r="AA143" i="4"/>
  <c r="AB143" i="4" s="1"/>
  <c r="AA126" i="4"/>
  <c r="AB126" i="4" s="1"/>
  <c r="AA123" i="4"/>
  <c r="AB123" i="4" s="1"/>
  <c r="AA141" i="4"/>
  <c r="AB141" i="4" s="1"/>
  <c r="AA97" i="4"/>
  <c r="AB97" i="4" s="1"/>
  <c r="AA74" i="4"/>
  <c r="AB74" i="4" s="1"/>
  <c r="AA49" i="4"/>
  <c r="AB49" i="4" s="1"/>
  <c r="AA54" i="4"/>
  <c r="AB54" i="4" s="1"/>
  <c r="AA72" i="4"/>
  <c r="AB72" i="4" s="1"/>
  <c r="AA58" i="4"/>
  <c r="AB58" i="4" s="1"/>
  <c r="AA76" i="4"/>
  <c r="AB76" i="4" s="1"/>
  <c r="AA60" i="4"/>
  <c r="AB60" i="4" s="1"/>
  <c r="AA40" i="4"/>
  <c r="AB40" i="4" s="1"/>
  <c r="AA51" i="4"/>
  <c r="AA50" i="4"/>
  <c r="AB50" i="4" s="1"/>
  <c r="AA65" i="4"/>
  <c r="AB65" i="4" s="1"/>
  <c r="AA88" i="4"/>
  <c r="AB88" i="4" s="1"/>
  <c r="AA26" i="4"/>
  <c r="AB26" i="4" s="1"/>
  <c r="AA16" i="4"/>
  <c r="AB16" i="4" s="1"/>
  <c r="AA17" i="4"/>
  <c r="AB17" i="4" s="1"/>
  <c r="AA25" i="4"/>
  <c r="AB25" i="4" s="1"/>
  <c r="AA24" i="4"/>
  <c r="AB24" i="4" s="1"/>
  <c r="AA4" i="4"/>
  <c r="AB4" i="4" s="1"/>
  <c r="AA10" i="4"/>
  <c r="AB10" i="4" s="1"/>
  <c r="AA13" i="4"/>
  <c r="AB13" i="4" s="1"/>
  <c r="AA23" i="4"/>
  <c r="AB23" i="4" s="1"/>
  <c r="AA20" i="4"/>
  <c r="AB20" i="4" s="1"/>
  <c r="AA22" i="4"/>
  <c r="AB22" i="4" s="1"/>
  <c r="AA21" i="4"/>
  <c r="AB21" i="4" s="1"/>
  <c r="AA41" i="4"/>
  <c r="AB41" i="4" s="1"/>
  <c r="AA27" i="4"/>
  <c r="AB27" i="4" s="1"/>
  <c r="AA57" i="4"/>
  <c r="AB57" i="4" s="1"/>
  <c r="AA53" i="4"/>
  <c r="AB53" i="4" s="1"/>
  <c r="AA64" i="4"/>
  <c r="AB64" i="4" s="1"/>
  <c r="AA94" i="4"/>
  <c r="AB94" i="4" s="1"/>
  <c r="AA95" i="4"/>
  <c r="AB95" i="4" s="1"/>
  <c r="AA114" i="4"/>
  <c r="AB114" i="4" s="1"/>
  <c r="AA124" i="4"/>
  <c r="AB124" i="4" s="1"/>
  <c r="AA139" i="4"/>
  <c r="AB139" i="4" s="1"/>
  <c r="AA105" i="4"/>
  <c r="AB105" i="4" s="1"/>
  <c r="AA157" i="4"/>
  <c r="AB157" i="4" s="1"/>
  <c r="AA184" i="4"/>
  <c r="AB184" i="4" s="1"/>
  <c r="AA190" i="4"/>
  <c r="AB190" i="4" s="1"/>
  <c r="AA191" i="4"/>
  <c r="AA183" i="4"/>
  <c r="AB183" i="4" s="1"/>
  <c r="AA194" i="4"/>
  <c r="AB194" i="4" s="1"/>
  <c r="AA186" i="4"/>
  <c r="AB186" i="4" s="1"/>
  <c r="AA203" i="4"/>
  <c r="AB203" i="4" s="1"/>
  <c r="AA201" i="4"/>
  <c r="AB201" i="4" s="1"/>
  <c r="AA178" i="4"/>
  <c r="AB178" i="4" s="1"/>
  <c r="AA195" i="4"/>
  <c r="AB195" i="4" s="1"/>
  <c r="AA177" i="4"/>
  <c r="AB177" i="4" s="1"/>
  <c r="AA180" i="4"/>
  <c r="AB180" i="4" s="1"/>
  <c r="AA153" i="4"/>
  <c r="AB153" i="4" s="1"/>
  <c r="AA142" i="4"/>
  <c r="AB142" i="4" s="1"/>
  <c r="AA147" i="4"/>
  <c r="AB147" i="4" s="1"/>
  <c r="AA140" i="4"/>
  <c r="AB140" i="4" s="1"/>
  <c r="AA169" i="4"/>
  <c r="AB169" i="4" s="1"/>
  <c r="AA173" i="4"/>
  <c r="AB173" i="4" s="1"/>
  <c r="AA164" i="4"/>
  <c r="AA98" i="4"/>
  <c r="AB98" i="4" s="1"/>
  <c r="AA61" i="4"/>
  <c r="AA70" i="4"/>
  <c r="AB70" i="4" s="1"/>
  <c r="AA90" i="4"/>
  <c r="AB90" i="4" s="1"/>
  <c r="AA111" i="4"/>
  <c r="AB111" i="4" s="1"/>
  <c r="AA92" i="4"/>
  <c r="AB92" i="4" s="1"/>
  <c r="AA80" i="4"/>
  <c r="AB80" i="4" s="1"/>
  <c r="AA121" i="4"/>
  <c r="AB121" i="4" s="1"/>
  <c r="AA137" i="4"/>
  <c r="AB137" i="4" s="1"/>
  <c r="AA130" i="4"/>
  <c r="AB130" i="4" s="1"/>
  <c r="AA122" i="4"/>
  <c r="AB122" i="4" s="1"/>
  <c r="AA125" i="4"/>
  <c r="AB125" i="4" s="1"/>
  <c r="AA79" i="4"/>
  <c r="AB79" i="4" s="1"/>
  <c r="AA116" i="4"/>
  <c r="AB116" i="4" s="1"/>
  <c r="AA109" i="4"/>
  <c r="AB109" i="4" s="1"/>
  <c r="AA106" i="4"/>
  <c r="AB106" i="4" s="1"/>
  <c r="AA104" i="4"/>
  <c r="AB104" i="4" s="1"/>
  <c r="AA115" i="4"/>
  <c r="AA103" i="4"/>
  <c r="AB103" i="4" s="1"/>
  <c r="AA99" i="4"/>
  <c r="AB99" i="4" s="1"/>
  <c r="AA108" i="4"/>
  <c r="AB108" i="4" s="1"/>
  <c r="AA165" i="4"/>
  <c r="AB165" i="4" s="1"/>
  <c r="AA138" i="4"/>
  <c r="AB138" i="4" s="1"/>
  <c r="AA118" i="4"/>
  <c r="AB118" i="4" s="1"/>
  <c r="AA117" i="4"/>
  <c r="AB117" i="4" s="1"/>
  <c r="AA119" i="4"/>
  <c r="AB119" i="4" s="1"/>
  <c r="AA134" i="4"/>
  <c r="AB134" i="4" s="1"/>
  <c r="AA129" i="4"/>
  <c r="AB129" i="4" s="1"/>
  <c r="AA160" i="4"/>
  <c r="AB160" i="4" s="1"/>
  <c r="AA150" i="4"/>
  <c r="AB150" i="4" s="1"/>
  <c r="AA151" i="4"/>
  <c r="AB151" i="4" s="1"/>
  <c r="AA171" i="4"/>
  <c r="AB171" i="4" s="1"/>
  <c r="AA176" i="4"/>
  <c r="AB176" i="4" s="1"/>
  <c r="AB2" i="4"/>
  <c r="M18" i="4"/>
  <c r="L1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K17" i="4" s="1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2" i="4"/>
  <c r="J17" i="4"/>
  <c r="G27" i="4" l="1"/>
  <c r="H27" i="4" s="1"/>
  <c r="G35" i="4"/>
  <c r="H35" i="4" s="1"/>
  <c r="G51" i="4"/>
  <c r="H51" i="4" s="1"/>
  <c r="G91" i="4"/>
  <c r="H91" i="4" s="1"/>
  <c r="G99" i="4"/>
  <c r="H99" i="4" s="1"/>
  <c r="G115" i="4"/>
  <c r="H115" i="4" s="1"/>
  <c r="G155" i="4"/>
  <c r="H155" i="4" s="1"/>
  <c r="G163" i="4"/>
  <c r="H163" i="4" s="1"/>
  <c r="G179" i="4"/>
  <c r="H179" i="4" s="1"/>
  <c r="G219" i="4"/>
  <c r="H219" i="4" s="1"/>
  <c r="G227" i="4"/>
  <c r="H227" i="4" s="1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F11" i="4"/>
  <c r="G11" i="4" s="1"/>
  <c r="H11" i="4" s="1"/>
  <c r="F12" i="4"/>
  <c r="G12" i="4" s="1"/>
  <c r="H12" i="4" s="1"/>
  <c r="F13" i="4"/>
  <c r="G13" i="4" s="1"/>
  <c r="H13" i="4" s="1"/>
  <c r="F14" i="4"/>
  <c r="G14" i="4" s="1"/>
  <c r="H14" i="4" s="1"/>
  <c r="F15" i="4"/>
  <c r="G15" i="4" s="1"/>
  <c r="H15" i="4" s="1"/>
  <c r="F16" i="4"/>
  <c r="G16" i="4" s="1"/>
  <c r="H16" i="4" s="1"/>
  <c r="F17" i="4"/>
  <c r="G17" i="4" s="1"/>
  <c r="H17" i="4" s="1"/>
  <c r="F18" i="4"/>
  <c r="G18" i="4" s="1"/>
  <c r="H18" i="4" s="1"/>
  <c r="F19" i="4"/>
  <c r="G19" i="4" s="1"/>
  <c r="H19" i="4" s="1"/>
  <c r="F20" i="4"/>
  <c r="G20" i="4" s="1"/>
  <c r="H20" i="4" s="1"/>
  <c r="F21" i="4"/>
  <c r="G21" i="4" s="1"/>
  <c r="H21" i="4" s="1"/>
  <c r="F22" i="4"/>
  <c r="G22" i="4" s="1"/>
  <c r="H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F28" i="4"/>
  <c r="G28" i="4" s="1"/>
  <c r="H28" i="4" s="1"/>
  <c r="F29" i="4"/>
  <c r="G29" i="4" s="1"/>
  <c r="H29" i="4" s="1"/>
  <c r="F30" i="4"/>
  <c r="G30" i="4" s="1"/>
  <c r="H30" i="4" s="1"/>
  <c r="F31" i="4"/>
  <c r="G31" i="4" s="1"/>
  <c r="H31" i="4" s="1"/>
  <c r="F32" i="4"/>
  <c r="G32" i="4" s="1"/>
  <c r="H32" i="4" s="1"/>
  <c r="F33" i="4"/>
  <c r="G33" i="4" s="1"/>
  <c r="H33" i="4" s="1"/>
  <c r="F34" i="4"/>
  <c r="G34" i="4" s="1"/>
  <c r="H34" i="4" s="1"/>
  <c r="F35" i="4"/>
  <c r="F36" i="4"/>
  <c r="G36" i="4" s="1"/>
  <c r="H36" i="4" s="1"/>
  <c r="F37" i="4"/>
  <c r="G37" i="4" s="1"/>
  <c r="H37" i="4" s="1"/>
  <c r="F38" i="4"/>
  <c r="G38" i="4" s="1"/>
  <c r="H38" i="4" s="1"/>
  <c r="F39" i="4"/>
  <c r="G39" i="4" s="1"/>
  <c r="H39" i="4" s="1"/>
  <c r="F40" i="4"/>
  <c r="G40" i="4" s="1"/>
  <c r="H40" i="4" s="1"/>
  <c r="F41" i="4"/>
  <c r="G41" i="4" s="1"/>
  <c r="H41" i="4" s="1"/>
  <c r="F42" i="4"/>
  <c r="G42" i="4" s="1"/>
  <c r="H42" i="4" s="1"/>
  <c r="F43" i="4"/>
  <c r="G43" i="4" s="1"/>
  <c r="H43" i="4" s="1"/>
  <c r="F44" i="4"/>
  <c r="G44" i="4" s="1"/>
  <c r="H44" i="4" s="1"/>
  <c r="F45" i="4"/>
  <c r="G45" i="4" s="1"/>
  <c r="H45" i="4" s="1"/>
  <c r="F46" i="4"/>
  <c r="G46" i="4" s="1"/>
  <c r="H46" i="4" s="1"/>
  <c r="F47" i="4"/>
  <c r="G47" i="4" s="1"/>
  <c r="H47" i="4" s="1"/>
  <c r="F48" i="4"/>
  <c r="G48" i="4" s="1"/>
  <c r="H48" i="4" s="1"/>
  <c r="F49" i="4"/>
  <c r="G49" i="4" s="1"/>
  <c r="H49" i="4" s="1"/>
  <c r="F50" i="4"/>
  <c r="G50" i="4" s="1"/>
  <c r="H50" i="4" s="1"/>
  <c r="F51" i="4"/>
  <c r="F52" i="4"/>
  <c r="G52" i="4" s="1"/>
  <c r="H52" i="4" s="1"/>
  <c r="F53" i="4"/>
  <c r="G53" i="4" s="1"/>
  <c r="H53" i="4" s="1"/>
  <c r="F54" i="4"/>
  <c r="G54" i="4" s="1"/>
  <c r="H54" i="4" s="1"/>
  <c r="F55" i="4"/>
  <c r="G55" i="4" s="1"/>
  <c r="H55" i="4" s="1"/>
  <c r="F56" i="4"/>
  <c r="G56" i="4" s="1"/>
  <c r="H56" i="4" s="1"/>
  <c r="F57" i="4"/>
  <c r="G57" i="4" s="1"/>
  <c r="H57" i="4" s="1"/>
  <c r="F58" i="4"/>
  <c r="G58" i="4" s="1"/>
  <c r="H58" i="4" s="1"/>
  <c r="F59" i="4"/>
  <c r="G59" i="4" s="1"/>
  <c r="H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 s="1"/>
  <c r="H63" i="4" s="1"/>
  <c r="F64" i="4"/>
  <c r="G64" i="4" s="1"/>
  <c r="H64" i="4" s="1"/>
  <c r="F65" i="4"/>
  <c r="G65" i="4" s="1"/>
  <c r="H65" i="4" s="1"/>
  <c r="F66" i="4"/>
  <c r="G66" i="4" s="1"/>
  <c r="H66" i="4" s="1"/>
  <c r="F67" i="4"/>
  <c r="G67" i="4" s="1"/>
  <c r="H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 s="1"/>
  <c r="H71" i="4" s="1"/>
  <c r="F72" i="4"/>
  <c r="G72" i="4" s="1"/>
  <c r="H72" i="4" s="1"/>
  <c r="F73" i="4"/>
  <c r="G73" i="4" s="1"/>
  <c r="H73" i="4" s="1"/>
  <c r="F74" i="4"/>
  <c r="G74" i="4" s="1"/>
  <c r="H74" i="4" s="1"/>
  <c r="F75" i="4"/>
  <c r="G75" i="4" s="1"/>
  <c r="H75" i="4" s="1"/>
  <c r="F76" i="4"/>
  <c r="G76" i="4" s="1"/>
  <c r="H76" i="4" s="1"/>
  <c r="F77" i="4"/>
  <c r="G77" i="4" s="1"/>
  <c r="H77" i="4" s="1"/>
  <c r="F78" i="4"/>
  <c r="G78" i="4" s="1"/>
  <c r="H78" i="4" s="1"/>
  <c r="F79" i="4"/>
  <c r="G79" i="4" s="1"/>
  <c r="H79" i="4" s="1"/>
  <c r="F80" i="4"/>
  <c r="G80" i="4" s="1"/>
  <c r="H80" i="4" s="1"/>
  <c r="F81" i="4"/>
  <c r="G81" i="4" s="1"/>
  <c r="H81" i="4" s="1"/>
  <c r="F82" i="4"/>
  <c r="G82" i="4" s="1"/>
  <c r="H82" i="4" s="1"/>
  <c r="F83" i="4"/>
  <c r="G83" i="4" s="1"/>
  <c r="H83" i="4" s="1"/>
  <c r="F84" i="4"/>
  <c r="G84" i="4" s="1"/>
  <c r="H84" i="4" s="1"/>
  <c r="F85" i="4"/>
  <c r="G85" i="4" s="1"/>
  <c r="H85" i="4" s="1"/>
  <c r="F86" i="4"/>
  <c r="G86" i="4" s="1"/>
  <c r="H86" i="4" s="1"/>
  <c r="F87" i="4"/>
  <c r="G87" i="4" s="1"/>
  <c r="H87" i="4" s="1"/>
  <c r="F88" i="4"/>
  <c r="G88" i="4" s="1"/>
  <c r="H88" i="4" s="1"/>
  <c r="F89" i="4"/>
  <c r="G89" i="4" s="1"/>
  <c r="H89" i="4" s="1"/>
  <c r="F90" i="4"/>
  <c r="G90" i="4" s="1"/>
  <c r="H90" i="4" s="1"/>
  <c r="F91" i="4"/>
  <c r="F92" i="4"/>
  <c r="G92" i="4" s="1"/>
  <c r="H92" i="4" s="1"/>
  <c r="F93" i="4"/>
  <c r="G93" i="4" s="1"/>
  <c r="H93" i="4" s="1"/>
  <c r="F94" i="4"/>
  <c r="G94" i="4" s="1"/>
  <c r="H94" i="4" s="1"/>
  <c r="F95" i="4"/>
  <c r="G95" i="4" s="1"/>
  <c r="H95" i="4" s="1"/>
  <c r="F96" i="4"/>
  <c r="G96" i="4" s="1"/>
  <c r="H96" i="4" s="1"/>
  <c r="F97" i="4"/>
  <c r="G97" i="4" s="1"/>
  <c r="H97" i="4" s="1"/>
  <c r="F98" i="4"/>
  <c r="G98" i="4" s="1"/>
  <c r="H98" i="4" s="1"/>
  <c r="F99" i="4"/>
  <c r="F100" i="4"/>
  <c r="G100" i="4" s="1"/>
  <c r="H100" i="4" s="1"/>
  <c r="F101" i="4"/>
  <c r="G101" i="4" s="1"/>
  <c r="H101" i="4" s="1"/>
  <c r="F102" i="4"/>
  <c r="G102" i="4" s="1"/>
  <c r="H102" i="4" s="1"/>
  <c r="F103" i="4"/>
  <c r="G103" i="4" s="1"/>
  <c r="H103" i="4" s="1"/>
  <c r="F104" i="4"/>
  <c r="G104" i="4" s="1"/>
  <c r="H104" i="4" s="1"/>
  <c r="F105" i="4"/>
  <c r="G105" i="4" s="1"/>
  <c r="H105" i="4" s="1"/>
  <c r="F106" i="4"/>
  <c r="G106" i="4" s="1"/>
  <c r="H106" i="4" s="1"/>
  <c r="F107" i="4"/>
  <c r="G107" i="4" s="1"/>
  <c r="H107" i="4" s="1"/>
  <c r="F108" i="4"/>
  <c r="G108" i="4" s="1"/>
  <c r="H108" i="4" s="1"/>
  <c r="F109" i="4"/>
  <c r="G109" i="4" s="1"/>
  <c r="H109" i="4" s="1"/>
  <c r="F110" i="4"/>
  <c r="G110" i="4" s="1"/>
  <c r="H110" i="4" s="1"/>
  <c r="F111" i="4"/>
  <c r="G111" i="4" s="1"/>
  <c r="H111" i="4" s="1"/>
  <c r="F112" i="4"/>
  <c r="G112" i="4" s="1"/>
  <c r="H112" i="4" s="1"/>
  <c r="F113" i="4"/>
  <c r="G113" i="4" s="1"/>
  <c r="H113" i="4" s="1"/>
  <c r="F114" i="4"/>
  <c r="G114" i="4" s="1"/>
  <c r="H114" i="4" s="1"/>
  <c r="F115" i="4"/>
  <c r="F116" i="4"/>
  <c r="G116" i="4" s="1"/>
  <c r="H116" i="4" s="1"/>
  <c r="F117" i="4"/>
  <c r="G117" i="4" s="1"/>
  <c r="H117" i="4" s="1"/>
  <c r="F118" i="4"/>
  <c r="G118" i="4" s="1"/>
  <c r="H118" i="4" s="1"/>
  <c r="F119" i="4"/>
  <c r="G119" i="4" s="1"/>
  <c r="H119" i="4" s="1"/>
  <c r="F120" i="4"/>
  <c r="G120" i="4" s="1"/>
  <c r="H120" i="4" s="1"/>
  <c r="F121" i="4"/>
  <c r="G121" i="4" s="1"/>
  <c r="H121" i="4" s="1"/>
  <c r="F122" i="4"/>
  <c r="G122" i="4" s="1"/>
  <c r="H122" i="4" s="1"/>
  <c r="F123" i="4"/>
  <c r="G123" i="4" s="1"/>
  <c r="H123" i="4" s="1"/>
  <c r="F124" i="4"/>
  <c r="G124" i="4" s="1"/>
  <c r="H124" i="4" s="1"/>
  <c r="F125" i="4"/>
  <c r="G125" i="4" s="1"/>
  <c r="H125" i="4" s="1"/>
  <c r="F126" i="4"/>
  <c r="G126" i="4" s="1"/>
  <c r="H126" i="4" s="1"/>
  <c r="F127" i="4"/>
  <c r="G127" i="4" s="1"/>
  <c r="H127" i="4" s="1"/>
  <c r="F128" i="4"/>
  <c r="G128" i="4" s="1"/>
  <c r="H128" i="4" s="1"/>
  <c r="F129" i="4"/>
  <c r="G129" i="4" s="1"/>
  <c r="H129" i="4" s="1"/>
  <c r="F130" i="4"/>
  <c r="G130" i="4" s="1"/>
  <c r="H130" i="4" s="1"/>
  <c r="F131" i="4"/>
  <c r="G131" i="4" s="1"/>
  <c r="H131" i="4" s="1"/>
  <c r="F132" i="4"/>
  <c r="G132" i="4" s="1"/>
  <c r="H132" i="4" s="1"/>
  <c r="F133" i="4"/>
  <c r="G133" i="4" s="1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 s="1"/>
  <c r="H137" i="4" s="1"/>
  <c r="F138" i="4"/>
  <c r="G138" i="4" s="1"/>
  <c r="H138" i="4" s="1"/>
  <c r="F139" i="4"/>
  <c r="G139" i="4" s="1"/>
  <c r="H139" i="4" s="1"/>
  <c r="F140" i="4"/>
  <c r="G140" i="4" s="1"/>
  <c r="H140" i="4" s="1"/>
  <c r="F141" i="4"/>
  <c r="G141" i="4" s="1"/>
  <c r="H141" i="4" s="1"/>
  <c r="F142" i="4"/>
  <c r="G142" i="4" s="1"/>
  <c r="H142" i="4" s="1"/>
  <c r="F143" i="4"/>
  <c r="G143" i="4" s="1"/>
  <c r="H143" i="4" s="1"/>
  <c r="F144" i="4"/>
  <c r="G144" i="4" s="1"/>
  <c r="H144" i="4" s="1"/>
  <c r="F145" i="4"/>
  <c r="G145" i="4" s="1"/>
  <c r="H145" i="4" s="1"/>
  <c r="F146" i="4"/>
  <c r="G146" i="4" s="1"/>
  <c r="H146" i="4" s="1"/>
  <c r="F147" i="4"/>
  <c r="G147" i="4" s="1"/>
  <c r="H147" i="4" s="1"/>
  <c r="F148" i="4"/>
  <c r="G148" i="4" s="1"/>
  <c r="H148" i="4" s="1"/>
  <c r="F149" i="4"/>
  <c r="G149" i="4" s="1"/>
  <c r="H149" i="4" s="1"/>
  <c r="F150" i="4"/>
  <c r="G150" i="4" s="1"/>
  <c r="H150" i="4" s="1"/>
  <c r="F151" i="4"/>
  <c r="G151" i="4" s="1"/>
  <c r="H151" i="4" s="1"/>
  <c r="F152" i="4"/>
  <c r="G152" i="4" s="1"/>
  <c r="H152" i="4" s="1"/>
  <c r="F153" i="4"/>
  <c r="G153" i="4" s="1"/>
  <c r="H153" i="4" s="1"/>
  <c r="F154" i="4"/>
  <c r="G154" i="4" s="1"/>
  <c r="H154" i="4" s="1"/>
  <c r="F155" i="4"/>
  <c r="F156" i="4"/>
  <c r="G156" i="4" s="1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 s="1"/>
  <c r="H161" i="4" s="1"/>
  <c r="F162" i="4"/>
  <c r="G162" i="4" s="1"/>
  <c r="H162" i="4" s="1"/>
  <c r="F163" i="4"/>
  <c r="F164" i="4"/>
  <c r="G164" i="4" s="1"/>
  <c r="H164" i="4" s="1"/>
  <c r="F165" i="4"/>
  <c r="G165" i="4" s="1"/>
  <c r="H165" i="4" s="1"/>
  <c r="F166" i="4"/>
  <c r="G166" i="4" s="1"/>
  <c r="H166" i="4" s="1"/>
  <c r="F167" i="4"/>
  <c r="G167" i="4" s="1"/>
  <c r="H167" i="4" s="1"/>
  <c r="F168" i="4"/>
  <c r="G168" i="4" s="1"/>
  <c r="H168" i="4" s="1"/>
  <c r="F169" i="4"/>
  <c r="G169" i="4" s="1"/>
  <c r="H169" i="4" s="1"/>
  <c r="F170" i="4"/>
  <c r="G170" i="4" s="1"/>
  <c r="H170" i="4" s="1"/>
  <c r="F171" i="4"/>
  <c r="G171" i="4" s="1"/>
  <c r="H171" i="4" s="1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 s="1"/>
  <c r="H177" i="4" s="1"/>
  <c r="F178" i="4"/>
  <c r="G178" i="4" s="1"/>
  <c r="H178" i="4" s="1"/>
  <c r="F179" i="4"/>
  <c r="F180" i="4"/>
  <c r="G180" i="4" s="1"/>
  <c r="H180" i="4" s="1"/>
  <c r="F181" i="4"/>
  <c r="G181" i="4" s="1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 s="1"/>
  <c r="H185" i="4" s="1"/>
  <c r="F186" i="4"/>
  <c r="G186" i="4" s="1"/>
  <c r="H186" i="4" s="1"/>
  <c r="F187" i="4"/>
  <c r="G187" i="4" s="1"/>
  <c r="H187" i="4" s="1"/>
  <c r="F188" i="4"/>
  <c r="G188" i="4" s="1"/>
  <c r="H188" i="4" s="1"/>
  <c r="F189" i="4"/>
  <c r="G189" i="4" s="1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 s="1"/>
  <c r="H193" i="4" s="1"/>
  <c r="F194" i="4"/>
  <c r="G194" i="4" s="1"/>
  <c r="H194" i="4" s="1"/>
  <c r="F195" i="4"/>
  <c r="G195" i="4" s="1"/>
  <c r="H195" i="4" s="1"/>
  <c r="F196" i="4"/>
  <c r="G196" i="4" s="1"/>
  <c r="H196" i="4" s="1"/>
  <c r="F197" i="4"/>
  <c r="G197" i="4" s="1"/>
  <c r="H197" i="4" s="1"/>
  <c r="F198" i="4"/>
  <c r="G198" i="4" s="1"/>
  <c r="H198" i="4" s="1"/>
  <c r="F199" i="4"/>
  <c r="G199" i="4" s="1"/>
  <c r="H199" i="4" s="1"/>
  <c r="F200" i="4"/>
  <c r="G200" i="4" s="1"/>
  <c r="H200" i="4" s="1"/>
  <c r="F201" i="4"/>
  <c r="G201" i="4" s="1"/>
  <c r="H201" i="4" s="1"/>
  <c r="F202" i="4"/>
  <c r="G202" i="4" s="1"/>
  <c r="H202" i="4" s="1"/>
  <c r="F203" i="4"/>
  <c r="G203" i="4" s="1"/>
  <c r="H203" i="4" s="1"/>
  <c r="F204" i="4"/>
  <c r="G204" i="4" s="1"/>
  <c r="H204" i="4" s="1"/>
  <c r="F205" i="4"/>
  <c r="G205" i="4" s="1"/>
  <c r="H205" i="4" s="1"/>
  <c r="F206" i="4"/>
  <c r="G206" i="4" s="1"/>
  <c r="H206" i="4" s="1"/>
  <c r="F207" i="4"/>
  <c r="G207" i="4" s="1"/>
  <c r="H207" i="4" s="1"/>
  <c r="F208" i="4"/>
  <c r="G208" i="4" s="1"/>
  <c r="H208" i="4" s="1"/>
  <c r="F209" i="4"/>
  <c r="G209" i="4" s="1"/>
  <c r="H209" i="4" s="1"/>
  <c r="F210" i="4"/>
  <c r="G210" i="4" s="1"/>
  <c r="H210" i="4" s="1"/>
  <c r="F211" i="4"/>
  <c r="G211" i="4" s="1"/>
  <c r="H211" i="4" s="1"/>
  <c r="F212" i="4"/>
  <c r="G212" i="4" s="1"/>
  <c r="H212" i="4" s="1"/>
  <c r="F213" i="4"/>
  <c r="G213" i="4" s="1"/>
  <c r="H213" i="4" s="1"/>
  <c r="F214" i="4"/>
  <c r="G214" i="4" s="1"/>
  <c r="H214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F227" i="4"/>
  <c r="F228" i="4"/>
  <c r="G228" i="4" s="1"/>
  <c r="H228" i="4" s="1"/>
  <c r="F229" i="4"/>
  <c r="G229" i="4" s="1"/>
  <c r="H229" i="4" s="1"/>
  <c r="F230" i="4"/>
  <c r="G230" i="4" s="1"/>
  <c r="H230" i="4" s="1"/>
  <c r="F231" i="4"/>
  <c r="G231" i="4" s="1"/>
  <c r="H231" i="4" s="1"/>
  <c r="F232" i="4"/>
  <c r="G232" i="4" s="1"/>
  <c r="H232" i="4" s="1"/>
  <c r="F233" i="4"/>
  <c r="G233" i="4" s="1"/>
  <c r="H233" i="4" s="1"/>
  <c r="F234" i="4"/>
  <c r="G234" i="4" s="1"/>
  <c r="H234" i="4" s="1"/>
  <c r="F235" i="4"/>
  <c r="G235" i="4" s="1"/>
  <c r="H235" i="4" s="1"/>
  <c r="F236" i="4"/>
  <c r="G236" i="4" s="1"/>
  <c r="H236" i="4" s="1"/>
  <c r="F237" i="4"/>
  <c r="G237" i="4" s="1"/>
  <c r="H237" i="4" s="1"/>
  <c r="F238" i="4"/>
  <c r="G238" i="4" s="1"/>
  <c r="H238" i="4" s="1"/>
  <c r="F239" i="4"/>
  <c r="G239" i="4" s="1"/>
  <c r="H239" i="4" s="1"/>
  <c r="F240" i="4"/>
  <c r="G240" i="4" s="1"/>
  <c r="H240" i="4" s="1"/>
  <c r="F241" i="4"/>
  <c r="G241" i="4" s="1"/>
  <c r="H241" i="4" s="1"/>
  <c r="F242" i="4"/>
  <c r="G242" i="4" s="1"/>
  <c r="H242" i="4" s="1"/>
  <c r="F243" i="4"/>
  <c r="G243" i="4" s="1"/>
  <c r="H243" i="4" s="1"/>
  <c r="F244" i="4"/>
  <c r="G244" i="4" s="1"/>
  <c r="H244" i="4" s="1"/>
  <c r="F245" i="4"/>
  <c r="G245" i="4" s="1"/>
  <c r="H245" i="4" s="1"/>
  <c r="F246" i="4"/>
  <c r="G246" i="4" s="1"/>
  <c r="H246" i="4" s="1"/>
  <c r="F247" i="4"/>
  <c r="G247" i="4" s="1"/>
  <c r="H247" i="4" s="1"/>
  <c r="F248" i="4"/>
  <c r="G248" i="4" s="1"/>
  <c r="H248" i="4" s="1"/>
  <c r="F249" i="4"/>
  <c r="G249" i="4" s="1"/>
  <c r="H249" i="4" s="1"/>
  <c r="F250" i="4"/>
  <c r="G250" i="4" s="1"/>
  <c r="H250" i="4" s="1"/>
  <c r="F251" i="4"/>
  <c r="G251" i="4" s="1"/>
  <c r="H251" i="4" s="1"/>
  <c r="F252" i="4"/>
  <c r="G252" i="4" s="1"/>
  <c r="H252" i="4" s="1"/>
  <c r="D1" i="4"/>
  <c r="N2" i="3"/>
  <c r="M2" i="3"/>
  <c r="L2" i="3"/>
  <c r="K2" i="3"/>
  <c r="B2" i="3"/>
  <c r="F3" i="2"/>
  <c r="D2" i="2"/>
  <c r="D3" i="2" s="1"/>
  <c r="C2" i="2"/>
  <c r="C3" i="2" s="1"/>
  <c r="B2" i="2"/>
  <c r="B3" i="3" s="1"/>
  <c r="A4" i="2"/>
  <c r="D6" i="4" l="1"/>
  <c r="H10" i="4"/>
  <c r="I3" i="2"/>
  <c r="D4" i="2"/>
  <c r="I4" i="2" s="1"/>
  <c r="B3" i="2"/>
  <c r="H3" i="2"/>
  <c r="C4" i="2"/>
  <c r="I3" i="3"/>
  <c r="N3" i="3" s="1"/>
  <c r="S3" i="3" s="1"/>
  <c r="L3" i="3"/>
  <c r="Q3" i="3" s="1"/>
  <c r="K3" i="3"/>
  <c r="P3" i="3" s="1"/>
  <c r="H3" i="3"/>
  <c r="M3" i="3" s="1"/>
  <c r="R3" i="3" s="1"/>
  <c r="A5" i="2"/>
  <c r="A6" i="2" s="1"/>
  <c r="A7" i="2" s="1"/>
  <c r="D5" i="4"/>
  <c r="Y6" i="4" l="1"/>
  <c r="Y3" i="4"/>
  <c r="Y28" i="4"/>
  <c r="Y100" i="4"/>
  <c r="Y89" i="4"/>
  <c r="Y87" i="4"/>
  <c r="Y110" i="4"/>
  <c r="Y159" i="4"/>
  <c r="Y168" i="4"/>
  <c r="Y251" i="4"/>
  <c r="Y234" i="4"/>
  <c r="Y197" i="4"/>
  <c r="Y179" i="4"/>
  <c r="Y220" i="4"/>
  <c r="Y218" i="4"/>
  <c r="Y231" i="4"/>
  <c r="Y189" i="4"/>
  <c r="Y182" i="4"/>
  <c r="Y68" i="4"/>
  <c r="Y36" i="4"/>
  <c r="Y77" i="4"/>
  <c r="Y49" i="4"/>
  <c r="Y50" i="4"/>
  <c r="Y4" i="4"/>
  <c r="Y27" i="4"/>
  <c r="Y139" i="4"/>
  <c r="Y186" i="4"/>
  <c r="Y142" i="4"/>
  <c r="Y70" i="4"/>
  <c r="Y122" i="4"/>
  <c r="Y103" i="4"/>
  <c r="Y134" i="4"/>
  <c r="N6" i="4"/>
  <c r="O6" i="4" s="1"/>
  <c r="P6" i="4" s="1"/>
  <c r="N14" i="4"/>
  <c r="O14" i="4" s="1"/>
  <c r="P14" i="4" s="1"/>
  <c r="Y76" i="4"/>
  <c r="Y173" i="4"/>
  <c r="Y138" i="4"/>
  <c r="Y106" i="4"/>
  <c r="Y83" i="4"/>
  <c r="Y202" i="4"/>
  <c r="Y193" i="4"/>
  <c r="Y24" i="4"/>
  <c r="Y130" i="4"/>
  <c r="Y7" i="4"/>
  <c r="Y31" i="4"/>
  <c r="Y62" i="4"/>
  <c r="Y71" i="4"/>
  <c r="Y86" i="4"/>
  <c r="Y101" i="4"/>
  <c r="Y166" i="4"/>
  <c r="Y224" i="4"/>
  <c r="Y235" i="4"/>
  <c r="Y181" i="4"/>
  <c r="Y174" i="4"/>
  <c r="Y185" i="4"/>
  <c r="Y212" i="4"/>
  <c r="Y222" i="4"/>
  <c r="Y216" i="4"/>
  <c r="Y199" i="4"/>
  <c r="Y155" i="4"/>
  <c r="Y127" i="4"/>
  <c r="Y9" i="4"/>
  <c r="Y136" i="4"/>
  <c r="Y54" i="4"/>
  <c r="Y65" i="4"/>
  <c r="Y10" i="4"/>
  <c r="Y57" i="4"/>
  <c r="Y105" i="4"/>
  <c r="Y203" i="4"/>
  <c r="Y147" i="4"/>
  <c r="Y90" i="4"/>
  <c r="Y125" i="4"/>
  <c r="Y99" i="4"/>
  <c r="Y129" i="4"/>
  <c r="N7" i="4"/>
  <c r="O7" i="4" s="1"/>
  <c r="P7" i="4" s="1"/>
  <c r="N15" i="4"/>
  <c r="O15" i="4" s="1"/>
  <c r="P15" i="4" s="1"/>
  <c r="Y96" i="4"/>
  <c r="Y207" i="4"/>
  <c r="Y67" i="4"/>
  <c r="Y16" i="4"/>
  <c r="Y195" i="4"/>
  <c r="Y151" i="4"/>
  <c r="N10" i="4"/>
  <c r="O10" i="4" s="1"/>
  <c r="P10" i="4" s="1"/>
  <c r="Y177" i="4"/>
  <c r="Y75" i="4"/>
  <c r="Y221" i="4"/>
  <c r="Y206" i="4"/>
  <c r="Y51" i="4"/>
  <c r="Y153" i="4"/>
  <c r="N5" i="4"/>
  <c r="O5" i="4" s="1"/>
  <c r="P5" i="4" s="1"/>
  <c r="Y2" i="4"/>
  <c r="Y14" i="4"/>
  <c r="Y30" i="4"/>
  <c r="Y69" i="4"/>
  <c r="Y66" i="4"/>
  <c r="Y113" i="4"/>
  <c r="Y128" i="4"/>
  <c r="Y148" i="4"/>
  <c r="Y210" i="4"/>
  <c r="Y237" i="4"/>
  <c r="Y187" i="4"/>
  <c r="Y175" i="4"/>
  <c r="Y196" i="4"/>
  <c r="Y245" i="4"/>
  <c r="Y229" i="4"/>
  <c r="Y215" i="4"/>
  <c r="Y211" i="4"/>
  <c r="Y135" i="4"/>
  <c r="Y52" i="4"/>
  <c r="Y11" i="4"/>
  <c r="Y143" i="4"/>
  <c r="Y72" i="4"/>
  <c r="Y88" i="4"/>
  <c r="Y13" i="4"/>
  <c r="Y53" i="4"/>
  <c r="Y157" i="4"/>
  <c r="Y201" i="4"/>
  <c r="Y140" i="4"/>
  <c r="Y111" i="4"/>
  <c r="Y79" i="4"/>
  <c r="Y108" i="4"/>
  <c r="Y160" i="4"/>
  <c r="N8" i="4"/>
  <c r="O8" i="4" s="1"/>
  <c r="P8" i="4" s="1"/>
  <c r="N16" i="4"/>
  <c r="O16" i="4" s="1"/>
  <c r="P16" i="4" s="1"/>
  <c r="Y116" i="4"/>
  <c r="N9" i="4"/>
  <c r="O9" i="4" s="1"/>
  <c r="P9" i="4" s="1"/>
  <c r="Y56" i="4"/>
  <c r="Y38" i="4"/>
  <c r="Y163" i="4"/>
  <c r="Y146" i="4"/>
  <c r="Y243" i="4"/>
  <c r="Y149" i="4"/>
  <c r="Y242" i="4"/>
  <c r="Y198" i="4"/>
  <c r="Y123" i="4"/>
  <c r="Y94" i="4"/>
  <c r="Y109" i="4"/>
  <c r="Y191" i="4"/>
  <c r="Y33" i="4"/>
  <c r="Y152" i="4"/>
  <c r="Y228" i="4"/>
  <c r="Y45" i="4"/>
  <c r="Y124" i="4"/>
  <c r="Y115" i="4"/>
  <c r="Y15" i="4"/>
  <c r="Y44" i="4"/>
  <c r="Y91" i="4"/>
  <c r="Y47" i="4"/>
  <c r="Y120" i="4"/>
  <c r="Y131" i="4"/>
  <c r="Y133" i="4"/>
  <c r="Y244" i="4"/>
  <c r="Y250" i="4"/>
  <c r="Y204" i="4"/>
  <c r="Y162" i="4"/>
  <c r="Y217" i="4"/>
  <c r="Y239" i="4"/>
  <c r="Y247" i="4"/>
  <c r="Y241" i="4"/>
  <c r="Y200" i="4"/>
  <c r="Y39" i="4"/>
  <c r="Y34" i="4"/>
  <c r="Y12" i="4"/>
  <c r="Y126" i="4"/>
  <c r="Y58" i="4"/>
  <c r="Y26" i="4"/>
  <c r="Y23" i="4"/>
  <c r="Y64" i="4"/>
  <c r="Y184" i="4"/>
  <c r="Y178" i="4"/>
  <c r="Y169" i="4"/>
  <c r="Y92" i="4"/>
  <c r="Y165" i="4"/>
  <c r="Y150" i="4"/>
  <c r="P3" i="4"/>
  <c r="Y81" i="4"/>
  <c r="Y238" i="4"/>
  <c r="Y219" i="4"/>
  <c r="Y249" i="4"/>
  <c r="Y225" i="4"/>
  <c r="Y19" i="4"/>
  <c r="Y20" i="4"/>
  <c r="Y80" i="4"/>
  <c r="N2" i="4"/>
  <c r="Y121" i="4"/>
  <c r="N11" i="4"/>
  <c r="O11" i="4" s="1"/>
  <c r="P11" i="4" s="1"/>
  <c r="Y8" i="4"/>
  <c r="Y170" i="4"/>
  <c r="Y236" i="4"/>
  <c r="Y18" i="4"/>
  <c r="Y63" i="4"/>
  <c r="Y190" i="4"/>
  <c r="Y118" i="4"/>
  <c r="Y84" i="4"/>
  <c r="Y172" i="4"/>
  <c r="Y102" i="4"/>
  <c r="Y74" i="4"/>
  <c r="Y194" i="4"/>
  <c r="Y119" i="4"/>
  <c r="Y29" i="4"/>
  <c r="Y43" i="4"/>
  <c r="Y93" i="4"/>
  <c r="Y55" i="4"/>
  <c r="Y132" i="4"/>
  <c r="Y154" i="4"/>
  <c r="Y167" i="4"/>
  <c r="Y232" i="4"/>
  <c r="Y213" i="4"/>
  <c r="Y208" i="4"/>
  <c r="Y161" i="4"/>
  <c r="Y209" i="4"/>
  <c r="Y230" i="4"/>
  <c r="Y252" i="4"/>
  <c r="Y214" i="4"/>
  <c r="Y192" i="4"/>
  <c r="Y48" i="4"/>
  <c r="Y73" i="4"/>
  <c r="Y37" i="4"/>
  <c r="Y141" i="4"/>
  <c r="Y60" i="4"/>
  <c r="Y17" i="4"/>
  <c r="Y22" i="4"/>
  <c r="Y95" i="4"/>
  <c r="Y164" i="4"/>
  <c r="Y171" i="4"/>
  <c r="N17" i="4"/>
  <c r="O17" i="4" s="1"/>
  <c r="P17" i="4" s="1"/>
  <c r="Y107" i="4"/>
  <c r="Y248" i="4"/>
  <c r="Y227" i="4"/>
  <c r="Y35" i="4"/>
  <c r="Y41" i="4"/>
  <c r="Y61" i="4"/>
  <c r="N13" i="4"/>
  <c r="O13" i="4" s="1"/>
  <c r="P13" i="4" s="1"/>
  <c r="Y5" i="4"/>
  <c r="Y32" i="4"/>
  <c r="Y82" i="4"/>
  <c r="Y78" i="4"/>
  <c r="Y59" i="4"/>
  <c r="Y85" i="4"/>
  <c r="Y145" i="4"/>
  <c r="Y156" i="4"/>
  <c r="Y246" i="4"/>
  <c r="Y223" i="4"/>
  <c r="Y188" i="4"/>
  <c r="Y144" i="4"/>
  <c r="Y226" i="4"/>
  <c r="Y233" i="4"/>
  <c r="Y240" i="4"/>
  <c r="Y158" i="4"/>
  <c r="Y205" i="4"/>
  <c r="Y112" i="4"/>
  <c r="Y42" i="4"/>
  <c r="Y46" i="4"/>
  <c r="Y97" i="4"/>
  <c r="Y40" i="4"/>
  <c r="Y25" i="4"/>
  <c r="Y21" i="4"/>
  <c r="Y114" i="4"/>
  <c r="Y183" i="4"/>
  <c r="Y180" i="4"/>
  <c r="Y98" i="4"/>
  <c r="Y137" i="4"/>
  <c r="Y104" i="4"/>
  <c r="Y117" i="4"/>
  <c r="Y176" i="4"/>
  <c r="N4" i="4"/>
  <c r="O4" i="4" s="1"/>
  <c r="P4" i="4" s="1"/>
  <c r="N12" i="4"/>
  <c r="O12" i="4" s="1"/>
  <c r="P12" i="4" s="1"/>
  <c r="D5" i="2"/>
  <c r="I5" i="2" s="1"/>
  <c r="B4" i="3"/>
  <c r="G3" i="2"/>
  <c r="B4" i="2"/>
  <c r="D6" i="2"/>
  <c r="F5" i="2"/>
  <c r="F6" i="2"/>
  <c r="H4" i="2"/>
  <c r="C5" i="2"/>
  <c r="A8" i="2"/>
  <c r="F7" i="2"/>
  <c r="N18" i="4" l="1"/>
  <c r="B5" i="3"/>
  <c r="B5" i="2"/>
  <c r="G4" i="2"/>
  <c r="H4" i="3"/>
  <c r="F4" i="3"/>
  <c r="I4" i="3"/>
  <c r="N4" i="3" s="1"/>
  <c r="S4" i="3" s="1"/>
  <c r="G4" i="3"/>
  <c r="D7" i="2"/>
  <c r="I6" i="2"/>
  <c r="C6" i="2"/>
  <c r="H5" i="2"/>
  <c r="A9" i="2"/>
  <c r="F8" i="2"/>
  <c r="P2" i="4" l="1"/>
  <c r="P18" i="4" s="1"/>
  <c r="R2" i="4" s="1"/>
  <c r="R5" i="4" s="1"/>
  <c r="O18" i="4"/>
  <c r="G5" i="3"/>
  <c r="L5" i="3" s="1"/>
  <c r="Q5" i="3" s="1"/>
  <c r="H5" i="3"/>
  <c r="M5" i="3" s="1"/>
  <c r="R5" i="3" s="1"/>
  <c r="M4" i="3"/>
  <c r="R4" i="3" s="1"/>
  <c r="B6" i="3"/>
  <c r="B6" i="2"/>
  <c r="G5" i="2"/>
  <c r="L4" i="3"/>
  <c r="Q4" i="3" s="1"/>
  <c r="F5" i="3"/>
  <c r="P5" i="3" s="1"/>
  <c r="I5" i="3"/>
  <c r="N5" i="3" s="1"/>
  <c r="S5" i="3" s="1"/>
  <c r="D8" i="2"/>
  <c r="I7" i="2"/>
  <c r="C7" i="2"/>
  <c r="H6" i="2"/>
  <c r="A10" i="2"/>
  <c r="F9" i="2"/>
  <c r="B7" i="3" l="1"/>
  <c r="B7" i="2"/>
  <c r="G6" i="2"/>
  <c r="F6" i="3"/>
  <c r="K6" i="3" s="1"/>
  <c r="P6" i="3" s="1"/>
  <c r="H6" i="3"/>
  <c r="I6" i="3"/>
  <c r="N6" i="3" s="1"/>
  <c r="S6" i="3" s="1"/>
  <c r="G6" i="3"/>
  <c r="D9" i="2"/>
  <c r="I8" i="2"/>
  <c r="C8" i="2"/>
  <c r="H7" i="2"/>
  <c r="A11" i="2"/>
  <c r="F10" i="2"/>
  <c r="G7" i="3" l="1"/>
  <c r="L7" i="3" s="1"/>
  <c r="Q7" i="3" s="1"/>
  <c r="L6" i="3"/>
  <c r="Q6" i="3" s="1"/>
  <c r="H7" i="3"/>
  <c r="M7" i="3" s="1"/>
  <c r="R7" i="3" s="1"/>
  <c r="M6" i="3"/>
  <c r="R6" i="3" s="1"/>
  <c r="B8" i="2"/>
  <c r="G7" i="2"/>
  <c r="B8" i="3"/>
  <c r="F7" i="3"/>
  <c r="K7" i="3" s="1"/>
  <c r="P7" i="3" s="1"/>
  <c r="I7" i="3"/>
  <c r="N7" i="3" s="1"/>
  <c r="S7" i="3" s="1"/>
  <c r="C9" i="2"/>
  <c r="H8" i="2"/>
  <c r="D10" i="2"/>
  <c r="I9" i="2"/>
  <c r="A12" i="2"/>
  <c r="F11" i="2"/>
  <c r="H8" i="3" l="1"/>
  <c r="M8" i="3" s="1"/>
  <c r="R8" i="3" s="1"/>
  <c r="I8" i="3"/>
  <c r="G8" i="3"/>
  <c r="F8" i="3"/>
  <c r="B9" i="2"/>
  <c r="G8" i="2"/>
  <c r="B9" i="3"/>
  <c r="C10" i="2"/>
  <c r="H9" i="2"/>
  <c r="D11" i="2"/>
  <c r="I10" i="2"/>
  <c r="A13" i="2"/>
  <c r="F12" i="2"/>
  <c r="B10" i="2" l="1"/>
  <c r="B10" i="3"/>
  <c r="G9" i="2"/>
  <c r="F9" i="3"/>
  <c r="P9" i="3" s="1"/>
  <c r="K8" i="3"/>
  <c r="P8" i="3" s="1"/>
  <c r="G9" i="3"/>
  <c r="L9" i="3" s="1"/>
  <c r="Q9" i="3" s="1"/>
  <c r="I9" i="3"/>
  <c r="N9" i="3" s="1"/>
  <c r="S9" i="3" s="1"/>
  <c r="H9" i="3"/>
  <c r="M9" i="3" s="1"/>
  <c r="R9" i="3" s="1"/>
  <c r="L8" i="3"/>
  <c r="Q8" i="3" s="1"/>
  <c r="S8" i="3"/>
  <c r="C11" i="2"/>
  <c r="H10" i="2"/>
  <c r="D12" i="2"/>
  <c r="I11" i="2"/>
  <c r="A14" i="2"/>
  <c r="F13" i="2"/>
  <c r="G10" i="3" l="1"/>
  <c r="L10" i="3" s="1"/>
  <c r="Q10" i="3" s="1"/>
  <c r="H10" i="3"/>
  <c r="M10" i="3"/>
  <c r="R10" i="3" s="1"/>
  <c r="I10" i="3"/>
  <c r="N10" i="3" s="1"/>
  <c r="S10" i="3" s="1"/>
  <c r="F10" i="3"/>
  <c r="G10" i="2"/>
  <c r="B11" i="2"/>
  <c r="B11" i="3"/>
  <c r="D13" i="2"/>
  <c r="I12" i="2"/>
  <c r="C12" i="2"/>
  <c r="H11" i="2"/>
  <c r="A15" i="2"/>
  <c r="F14" i="2"/>
  <c r="F11" i="3" l="1"/>
  <c r="K11" i="3" s="1"/>
  <c r="K10" i="3"/>
  <c r="P10" i="3" s="1"/>
  <c r="B12" i="2"/>
  <c r="G11" i="2"/>
  <c r="B12" i="3"/>
  <c r="I11" i="3"/>
  <c r="N11" i="3" s="1"/>
  <c r="S11" i="3" s="1"/>
  <c r="H11" i="3"/>
  <c r="G11" i="3"/>
  <c r="L11" i="3" s="1"/>
  <c r="Q11" i="3" s="1"/>
  <c r="D14" i="2"/>
  <c r="I13" i="2"/>
  <c r="C13" i="2"/>
  <c r="H12" i="2"/>
  <c r="A16" i="2"/>
  <c r="F15" i="2"/>
  <c r="B13" i="3" l="1"/>
  <c r="G12" i="2"/>
  <c r="B13" i="2"/>
  <c r="H12" i="3"/>
  <c r="M12" i="3" s="1"/>
  <c r="R12" i="3" s="1"/>
  <c r="M11" i="3"/>
  <c r="R11" i="3" s="1"/>
  <c r="I12" i="3"/>
  <c r="N12" i="3" s="1"/>
  <c r="S12" i="3" s="1"/>
  <c r="F12" i="3"/>
  <c r="K12" i="3" s="1"/>
  <c r="P12" i="3" s="1"/>
  <c r="G12" i="3"/>
  <c r="L12" i="3" s="1"/>
  <c r="Q12" i="3" s="1"/>
  <c r="D15" i="2"/>
  <c r="I14" i="2"/>
  <c r="C14" i="2"/>
  <c r="H13" i="2"/>
  <c r="A17" i="2"/>
  <c r="F16" i="2"/>
  <c r="B14" i="3" l="1"/>
  <c r="G13" i="2"/>
  <c r="B14" i="2"/>
  <c r="H13" i="3"/>
  <c r="M13" i="3" s="1"/>
  <c r="R13" i="3" s="1"/>
  <c r="I13" i="3"/>
  <c r="N13" i="3"/>
  <c r="S13" i="3" s="1"/>
  <c r="L13" i="3"/>
  <c r="Q13" i="3" s="1"/>
  <c r="F13" i="3"/>
  <c r="K13" i="3" s="1"/>
  <c r="P13" i="3" s="1"/>
  <c r="G13" i="3"/>
  <c r="D16" i="2"/>
  <c r="I15" i="2"/>
  <c r="C15" i="2"/>
  <c r="H14" i="2"/>
  <c r="A18" i="2"/>
  <c r="F17" i="2"/>
  <c r="B15" i="2" l="1"/>
  <c r="B15" i="3"/>
  <c r="G14" i="2"/>
  <c r="I14" i="3"/>
  <c r="I15" i="3" s="1"/>
  <c r="G14" i="3"/>
  <c r="G15" i="3" s="1"/>
  <c r="H14" i="3"/>
  <c r="F14" i="3"/>
  <c r="F15" i="3" s="1"/>
  <c r="C16" i="2"/>
  <c r="H15" i="2"/>
  <c r="D17" i="2"/>
  <c r="I16" i="2"/>
  <c r="A19" i="2"/>
  <c r="F18" i="2"/>
  <c r="H15" i="3" l="1"/>
  <c r="M15" i="3" s="1"/>
  <c r="R15" i="3" s="1"/>
  <c r="M14" i="3"/>
  <c r="R14" i="3" s="1"/>
  <c r="L14" i="3"/>
  <c r="Q14" i="3" s="1"/>
  <c r="K15" i="3"/>
  <c r="P15" i="3" s="1"/>
  <c r="L15" i="3"/>
  <c r="Q15" i="3" s="1"/>
  <c r="N15" i="3"/>
  <c r="S15" i="3" s="1"/>
  <c r="K14" i="3"/>
  <c r="P14" i="3" s="1"/>
  <c r="N14" i="3"/>
  <c r="S14" i="3" s="1"/>
  <c r="B16" i="2"/>
  <c r="B16" i="3"/>
  <c r="G15" i="2"/>
  <c r="D18" i="2"/>
  <c r="I17" i="2"/>
  <c r="C17" i="2"/>
  <c r="H16" i="2"/>
  <c r="A20" i="2"/>
  <c r="F19" i="2"/>
  <c r="G16" i="3" l="1"/>
  <c r="L16" i="3"/>
  <c r="Q16" i="3" s="1"/>
  <c r="F16" i="3"/>
  <c r="K16" i="3" s="1"/>
  <c r="P16" i="3" s="1"/>
  <c r="H16" i="3"/>
  <c r="M16" i="3" s="1"/>
  <c r="R16" i="3" s="1"/>
  <c r="I16" i="3"/>
  <c r="N16" i="3" s="1"/>
  <c r="S16" i="3" s="1"/>
  <c r="G16" i="2"/>
  <c r="B17" i="2"/>
  <c r="B17" i="3"/>
  <c r="D19" i="2"/>
  <c r="I18" i="2"/>
  <c r="C18" i="2"/>
  <c r="H17" i="2"/>
  <c r="A21" i="2"/>
  <c r="F20" i="2"/>
  <c r="G17" i="3" l="1"/>
  <c r="L17" i="3"/>
  <c r="Q17" i="3" s="1"/>
  <c r="B18" i="3"/>
  <c r="B18" i="2"/>
  <c r="G17" i="2"/>
  <c r="I17" i="3"/>
  <c r="N17" i="3" s="1"/>
  <c r="S17" i="3" s="1"/>
  <c r="H17" i="3"/>
  <c r="M17" i="3" s="1"/>
  <c r="R17" i="3" s="1"/>
  <c r="F17" i="3"/>
  <c r="K17" i="3" s="1"/>
  <c r="P17" i="3" s="1"/>
  <c r="D20" i="2"/>
  <c r="I19" i="2"/>
  <c r="C19" i="2"/>
  <c r="H18" i="2"/>
  <c r="A22" i="2"/>
  <c r="F21" i="2"/>
  <c r="B19" i="2" l="1"/>
  <c r="G18" i="2"/>
  <c r="B19" i="3"/>
  <c r="I18" i="3"/>
  <c r="N18" i="3" s="1"/>
  <c r="S18" i="3" s="1"/>
  <c r="H18" i="3"/>
  <c r="M18" i="3" s="1"/>
  <c r="R18" i="3" s="1"/>
  <c r="F18" i="3"/>
  <c r="K18" i="3" s="1"/>
  <c r="P18" i="3" s="1"/>
  <c r="G18" i="3"/>
  <c r="G19" i="3" s="1"/>
  <c r="D21" i="2"/>
  <c r="I20" i="2"/>
  <c r="C20" i="2"/>
  <c r="H19" i="2"/>
  <c r="A23" i="2"/>
  <c r="F22" i="2"/>
  <c r="I19" i="3" l="1"/>
  <c r="N19" i="3"/>
  <c r="S19" i="3" s="1"/>
  <c r="L19" i="3"/>
  <c r="Q19" i="3" s="1"/>
  <c r="H19" i="3"/>
  <c r="M19" i="3" s="1"/>
  <c r="R19" i="3" s="1"/>
  <c r="F19" i="3"/>
  <c r="K19" i="3" s="1"/>
  <c r="P19" i="3" s="1"/>
  <c r="B20" i="3"/>
  <c r="G19" i="2"/>
  <c r="B20" i="2"/>
  <c r="L18" i="3"/>
  <c r="Q18" i="3" s="1"/>
  <c r="C21" i="2"/>
  <c r="H20" i="2"/>
  <c r="D22" i="2"/>
  <c r="I21" i="2"/>
  <c r="A24" i="2"/>
  <c r="F23" i="2"/>
  <c r="G20" i="3" l="1"/>
  <c r="L20" i="3" s="1"/>
  <c r="Q20" i="3" s="1"/>
  <c r="F20" i="3"/>
  <c r="K20" i="3" s="1"/>
  <c r="P20" i="3" s="1"/>
  <c r="H20" i="3"/>
  <c r="M20" i="3" s="1"/>
  <c r="R20" i="3" s="1"/>
  <c r="I20" i="3"/>
  <c r="N20" i="3" s="1"/>
  <c r="S20" i="3" s="1"/>
  <c r="B21" i="2"/>
  <c r="B21" i="3"/>
  <c r="G20" i="2"/>
  <c r="D23" i="2"/>
  <c r="I22" i="2"/>
  <c r="C22" i="2"/>
  <c r="H21" i="2"/>
  <c r="A25" i="2"/>
  <c r="F24" i="2"/>
  <c r="H21" i="3" l="1"/>
  <c r="M21" i="3" s="1"/>
  <c r="R21" i="3" s="1"/>
  <c r="I21" i="3"/>
  <c r="N21" i="3" s="1"/>
  <c r="S21" i="3" s="1"/>
  <c r="F21" i="3"/>
  <c r="K21" i="3" s="1"/>
  <c r="P21" i="3" s="1"/>
  <c r="G21" i="3"/>
  <c r="L21" i="3" s="1"/>
  <c r="Q21" i="3" s="1"/>
  <c r="B22" i="2"/>
  <c r="B22" i="3"/>
  <c r="G21" i="2"/>
  <c r="D24" i="2"/>
  <c r="I23" i="2"/>
  <c r="C23" i="2"/>
  <c r="H22" i="2"/>
  <c r="A26" i="2"/>
  <c r="F25" i="2"/>
  <c r="F22" i="3" l="1"/>
  <c r="K22" i="3"/>
  <c r="P22" i="3" s="1"/>
  <c r="I22" i="3"/>
  <c r="G22" i="3"/>
  <c r="H22" i="3"/>
  <c r="M22" i="3" s="1"/>
  <c r="R22" i="3" s="1"/>
  <c r="B23" i="2"/>
  <c r="G22" i="2"/>
  <c r="B23" i="3"/>
  <c r="C24" i="2"/>
  <c r="H23" i="2"/>
  <c r="D25" i="2"/>
  <c r="I24" i="2"/>
  <c r="A27" i="2"/>
  <c r="F26" i="2"/>
  <c r="G23" i="3" l="1"/>
  <c r="I23" i="3"/>
  <c r="B24" i="3"/>
  <c r="G23" i="2"/>
  <c r="B24" i="2"/>
  <c r="N22" i="3"/>
  <c r="S22" i="3" s="1"/>
  <c r="F23" i="3"/>
  <c r="K23" i="3" s="1"/>
  <c r="P23" i="3" s="1"/>
  <c r="N23" i="3"/>
  <c r="S23" i="3" s="1"/>
  <c r="L23" i="3"/>
  <c r="Q23" i="3" s="1"/>
  <c r="H23" i="3"/>
  <c r="M23" i="3" s="1"/>
  <c r="R23" i="3" s="1"/>
  <c r="L22" i="3"/>
  <c r="Q22" i="3" s="1"/>
  <c r="D26" i="2"/>
  <c r="I25" i="2"/>
  <c r="C25" i="2"/>
  <c r="H24" i="2"/>
  <c r="A28" i="2"/>
  <c r="F27" i="2"/>
  <c r="B25" i="3" l="1"/>
  <c r="G24" i="2"/>
  <c r="B25" i="2"/>
  <c r="G24" i="3"/>
  <c r="L24" i="3" s="1"/>
  <c r="Q24" i="3" s="1"/>
  <c r="H24" i="3"/>
  <c r="M24" i="3" s="1"/>
  <c r="R24" i="3" s="1"/>
  <c r="F24" i="3"/>
  <c r="K24" i="3" s="1"/>
  <c r="P24" i="3" s="1"/>
  <c r="I24" i="3"/>
  <c r="N24" i="3" s="1"/>
  <c r="S24" i="3" s="1"/>
  <c r="C26" i="2"/>
  <c r="H25" i="2"/>
  <c r="D27" i="2"/>
  <c r="I26" i="2"/>
  <c r="A29" i="2"/>
  <c r="F28" i="2"/>
  <c r="G25" i="3" l="1"/>
  <c r="L25" i="3" s="1"/>
  <c r="Q25" i="3" s="1"/>
  <c r="H25" i="3"/>
  <c r="M25" i="3" s="1"/>
  <c r="R25" i="3" s="1"/>
  <c r="F25" i="3"/>
  <c r="I25" i="3"/>
  <c r="B26" i="3"/>
  <c r="G25" i="2"/>
  <c r="B26" i="2"/>
  <c r="C27" i="2"/>
  <c r="H26" i="2"/>
  <c r="D28" i="2"/>
  <c r="I27" i="2"/>
  <c r="A30" i="2"/>
  <c r="F29" i="2"/>
  <c r="F26" i="3" l="1"/>
  <c r="H26" i="3"/>
  <c r="M26" i="3" s="1"/>
  <c r="R26" i="3" s="1"/>
  <c r="K26" i="3"/>
  <c r="P26" i="3" s="1"/>
  <c r="G26" i="3"/>
  <c r="L26" i="3" s="1"/>
  <c r="Q26" i="3" s="1"/>
  <c r="B27" i="2"/>
  <c r="G26" i="2"/>
  <c r="B27" i="3"/>
  <c r="I26" i="3"/>
  <c r="N26" i="3" s="1"/>
  <c r="S26" i="3" s="1"/>
  <c r="N25" i="3"/>
  <c r="S25" i="3" s="1"/>
  <c r="K25" i="3"/>
  <c r="P25" i="3" s="1"/>
  <c r="D29" i="2"/>
  <c r="I28" i="2"/>
  <c r="C28" i="2"/>
  <c r="H27" i="2"/>
  <c r="A31" i="2"/>
  <c r="F30" i="2"/>
  <c r="F27" i="3" l="1"/>
  <c r="G27" i="3"/>
  <c r="I27" i="3"/>
  <c r="K27" i="3"/>
  <c r="P27" i="3" s="1"/>
  <c r="H27" i="3"/>
  <c r="M27" i="3" s="1"/>
  <c r="R27" i="3" s="1"/>
  <c r="N27" i="3"/>
  <c r="S27" i="3" s="1"/>
  <c r="B28" i="3"/>
  <c r="B28" i="2"/>
  <c r="G27" i="2"/>
  <c r="C29" i="2"/>
  <c r="H28" i="2"/>
  <c r="D30" i="2"/>
  <c r="I29" i="2"/>
  <c r="A32" i="2"/>
  <c r="F31" i="2"/>
  <c r="B29" i="3" l="1"/>
  <c r="B29" i="2"/>
  <c r="G28" i="2"/>
  <c r="H28" i="3"/>
  <c r="H29" i="3" s="1"/>
  <c r="L28" i="3"/>
  <c r="Q28" i="3" s="1"/>
  <c r="N28" i="3"/>
  <c r="S28" i="3" s="1"/>
  <c r="M28" i="3"/>
  <c r="R28" i="3" s="1"/>
  <c r="F28" i="3"/>
  <c r="K28" i="3" s="1"/>
  <c r="P28" i="3" s="1"/>
  <c r="I28" i="3"/>
  <c r="G28" i="3"/>
  <c r="L27" i="3"/>
  <c r="Q27" i="3" s="1"/>
  <c r="C30" i="2"/>
  <c r="H29" i="2"/>
  <c r="D31" i="2"/>
  <c r="I30" i="2"/>
  <c r="A33" i="2"/>
  <c r="F32" i="2"/>
  <c r="B30" i="2" l="1"/>
  <c r="G29" i="2"/>
  <c r="B30" i="3"/>
  <c r="G29" i="3"/>
  <c r="L29" i="3" s="1"/>
  <c r="Q29" i="3" s="1"/>
  <c r="I29" i="3"/>
  <c r="M29" i="3"/>
  <c r="R29" i="3" s="1"/>
  <c r="N29" i="3"/>
  <c r="S29" i="3" s="1"/>
  <c r="F29" i="3"/>
  <c r="K29" i="3" s="1"/>
  <c r="P29" i="3" s="1"/>
  <c r="D32" i="2"/>
  <c r="I31" i="2"/>
  <c r="C31" i="2"/>
  <c r="H30" i="2"/>
  <c r="A34" i="2"/>
  <c r="F33" i="2"/>
  <c r="B31" i="2" l="1"/>
  <c r="B31" i="3"/>
  <c r="G30" i="2"/>
  <c r="I30" i="3"/>
  <c r="H30" i="3"/>
  <c r="M30" i="3" s="1"/>
  <c r="R30" i="3" s="1"/>
  <c r="G30" i="3"/>
  <c r="G31" i="3" s="1"/>
  <c r="N30" i="3"/>
  <c r="S30" i="3" s="1"/>
  <c r="F30" i="3"/>
  <c r="D33" i="2"/>
  <c r="I32" i="2"/>
  <c r="C32" i="2"/>
  <c r="H31" i="2"/>
  <c r="A35" i="2"/>
  <c r="F34" i="2"/>
  <c r="G31" i="2" l="1"/>
  <c r="B32" i="2"/>
  <c r="B32" i="3"/>
  <c r="L30" i="3"/>
  <c r="Q30" i="3" s="1"/>
  <c r="F31" i="3"/>
  <c r="K31" i="3" s="1"/>
  <c r="P31" i="3" s="1"/>
  <c r="K30" i="3"/>
  <c r="P30" i="3" s="1"/>
  <c r="H31" i="3"/>
  <c r="M31" i="3" s="1"/>
  <c r="R31" i="3" s="1"/>
  <c r="N31" i="3"/>
  <c r="S31" i="3" s="1"/>
  <c r="L31" i="3"/>
  <c r="Q31" i="3" s="1"/>
  <c r="I31" i="3"/>
  <c r="D34" i="2"/>
  <c r="I33" i="2"/>
  <c r="C33" i="2"/>
  <c r="H32" i="2"/>
  <c r="A36" i="2"/>
  <c r="F35" i="2"/>
  <c r="H32" i="3" l="1"/>
  <c r="I32" i="3"/>
  <c r="N32" i="3"/>
  <c r="S32" i="3" s="1"/>
  <c r="M32" i="3"/>
  <c r="R32" i="3" s="1"/>
  <c r="F32" i="3"/>
  <c r="G32" i="3"/>
  <c r="K32" i="3"/>
  <c r="P32" i="3" s="1"/>
  <c r="B33" i="3"/>
  <c r="G32" i="2"/>
  <c r="B33" i="2"/>
  <c r="D35" i="2"/>
  <c r="I34" i="2"/>
  <c r="C34" i="2"/>
  <c r="H33" i="2"/>
  <c r="A37" i="2"/>
  <c r="F36" i="2"/>
  <c r="G33" i="3" l="1"/>
  <c r="F33" i="3"/>
  <c r="K33" i="3" s="1"/>
  <c r="P33" i="3" s="1"/>
  <c r="L32" i="3"/>
  <c r="Q32" i="3" s="1"/>
  <c r="B34" i="2"/>
  <c r="G33" i="2"/>
  <c r="B34" i="3"/>
  <c r="I33" i="3"/>
  <c r="N33" i="3" s="1"/>
  <c r="S33" i="3" s="1"/>
  <c r="L33" i="3"/>
  <c r="Q33" i="3" s="1"/>
  <c r="H33" i="3"/>
  <c r="M33" i="3" s="1"/>
  <c r="R33" i="3" s="1"/>
  <c r="D36" i="2"/>
  <c r="I35" i="2"/>
  <c r="C35" i="2"/>
  <c r="H34" i="2"/>
  <c r="A38" i="2"/>
  <c r="F37" i="2"/>
  <c r="F34" i="3" l="1"/>
  <c r="I34" i="3"/>
  <c r="G34" i="3"/>
  <c r="H34" i="3"/>
  <c r="N34" i="3"/>
  <c r="S34" i="3" s="1"/>
  <c r="L34" i="3"/>
  <c r="Q34" i="3" s="1"/>
  <c r="K34" i="3"/>
  <c r="P34" i="3" s="1"/>
  <c r="G34" i="2"/>
  <c r="B35" i="2"/>
  <c r="B35" i="3"/>
  <c r="C36" i="2"/>
  <c r="H35" i="2"/>
  <c r="D37" i="2"/>
  <c r="I36" i="2"/>
  <c r="A39" i="2"/>
  <c r="F38" i="2"/>
  <c r="H35" i="3" l="1"/>
  <c r="M35" i="3" s="1"/>
  <c r="R35" i="3" s="1"/>
  <c r="M34" i="3"/>
  <c r="R34" i="3" s="1"/>
  <c r="G35" i="3"/>
  <c r="I35" i="3"/>
  <c r="N35" i="3" s="1"/>
  <c r="S35" i="3" s="1"/>
  <c r="L35" i="3"/>
  <c r="Q35" i="3" s="1"/>
  <c r="F35" i="3"/>
  <c r="B36" i="2"/>
  <c r="B36" i="3"/>
  <c r="G35" i="2"/>
  <c r="C37" i="2"/>
  <c r="H36" i="2"/>
  <c r="D38" i="2"/>
  <c r="I37" i="2"/>
  <c r="A40" i="2"/>
  <c r="F39" i="2"/>
  <c r="F36" i="3" l="1"/>
  <c r="K35" i="3"/>
  <c r="P35" i="3" s="1"/>
  <c r="G36" i="2"/>
  <c r="B37" i="3"/>
  <c r="B37" i="2"/>
  <c r="I36" i="3"/>
  <c r="N36" i="3" s="1"/>
  <c r="S36" i="3" s="1"/>
  <c r="G36" i="3"/>
  <c r="K36" i="3"/>
  <c r="P36" i="3" s="1"/>
  <c r="H36" i="3"/>
  <c r="D39" i="2"/>
  <c r="I38" i="2"/>
  <c r="C38" i="2"/>
  <c r="H37" i="2"/>
  <c r="A41" i="2"/>
  <c r="F40" i="2"/>
  <c r="B38" i="2" l="1"/>
  <c r="B38" i="3"/>
  <c r="G37" i="2"/>
  <c r="I37" i="3"/>
  <c r="F37" i="3"/>
  <c r="K37" i="3" s="1"/>
  <c r="P37" i="3" s="1"/>
  <c r="N37" i="3"/>
  <c r="S37" i="3" s="1"/>
  <c r="M37" i="3"/>
  <c r="R37" i="3" s="1"/>
  <c r="L37" i="3"/>
  <c r="Q37" i="3" s="1"/>
  <c r="H37" i="3"/>
  <c r="M36" i="3"/>
  <c r="R36" i="3" s="1"/>
  <c r="G37" i="3"/>
  <c r="L36" i="3"/>
  <c r="Q36" i="3" s="1"/>
  <c r="C39" i="2"/>
  <c r="H38" i="2"/>
  <c r="D40" i="2"/>
  <c r="I39" i="2"/>
  <c r="A42" i="2"/>
  <c r="F41" i="2"/>
  <c r="B39" i="2" l="1"/>
  <c r="G38" i="2"/>
  <c r="B39" i="3"/>
  <c r="I38" i="3"/>
  <c r="N38" i="3" s="1"/>
  <c r="S38" i="3" s="1"/>
  <c r="F38" i="3"/>
  <c r="H38" i="3"/>
  <c r="M38" i="3" s="1"/>
  <c r="R38" i="3" s="1"/>
  <c r="G38" i="3"/>
  <c r="C40" i="2"/>
  <c r="H39" i="2"/>
  <c r="D41" i="2"/>
  <c r="I40" i="2"/>
  <c r="A43" i="2"/>
  <c r="F42" i="2"/>
  <c r="G39" i="3" l="1"/>
  <c r="L39" i="3" s="1"/>
  <c r="Q39" i="3" s="1"/>
  <c r="L38" i="3"/>
  <c r="Q38" i="3" s="1"/>
  <c r="F39" i="3"/>
  <c r="K38" i="3"/>
  <c r="P38" i="3" s="1"/>
  <c r="K39" i="3"/>
  <c r="P39" i="3" s="1"/>
  <c r="H39" i="3"/>
  <c r="H40" i="3" s="1"/>
  <c r="I39" i="3"/>
  <c r="I40" i="3" s="1"/>
  <c r="B40" i="2"/>
  <c r="G39" i="2"/>
  <c r="B40" i="3"/>
  <c r="D42" i="2"/>
  <c r="I41" i="2"/>
  <c r="C41" i="2"/>
  <c r="H40" i="2"/>
  <c r="A44" i="2"/>
  <c r="F43" i="2"/>
  <c r="F40" i="3" l="1"/>
  <c r="G40" i="3"/>
  <c r="N40" i="3"/>
  <c r="S40" i="3" s="1"/>
  <c r="M40" i="3"/>
  <c r="R40" i="3" s="1"/>
  <c r="L40" i="3"/>
  <c r="Q40" i="3" s="1"/>
  <c r="K40" i="3"/>
  <c r="P40" i="3" s="1"/>
  <c r="G40" i="2"/>
  <c r="B41" i="3"/>
  <c r="B41" i="2"/>
  <c r="M39" i="3"/>
  <c r="R39" i="3" s="1"/>
  <c r="N39" i="3"/>
  <c r="S39" i="3" s="1"/>
  <c r="C42" i="2"/>
  <c r="H41" i="2"/>
  <c r="D43" i="2"/>
  <c r="I42" i="2"/>
  <c r="A45" i="2"/>
  <c r="F44" i="2"/>
  <c r="F41" i="3" l="1"/>
  <c r="G41" i="3"/>
  <c r="L41" i="3"/>
  <c r="Q41" i="3" s="1"/>
  <c r="H41" i="3"/>
  <c r="H42" i="3" s="1"/>
  <c r="K41" i="3"/>
  <c r="P41" i="3" s="1"/>
  <c r="I41" i="3"/>
  <c r="I42" i="3" s="1"/>
  <c r="M41" i="3"/>
  <c r="R41" i="3" s="1"/>
  <c r="N41" i="3"/>
  <c r="S41" i="3" s="1"/>
  <c r="B42" i="2"/>
  <c r="G41" i="2"/>
  <c r="B42" i="3"/>
  <c r="D44" i="2"/>
  <c r="I43" i="2"/>
  <c r="C43" i="2"/>
  <c r="H42" i="2"/>
  <c r="A46" i="2"/>
  <c r="F45" i="2"/>
  <c r="G42" i="3" l="1"/>
  <c r="F42" i="3"/>
  <c r="N42" i="3"/>
  <c r="S42" i="3" s="1"/>
  <c r="M42" i="3"/>
  <c r="R42" i="3" s="1"/>
  <c r="K42" i="3"/>
  <c r="P42" i="3" s="1"/>
  <c r="L42" i="3"/>
  <c r="Q42" i="3" s="1"/>
  <c r="G42" i="2"/>
  <c r="B43" i="2"/>
  <c r="B43" i="3"/>
  <c r="C44" i="2"/>
  <c r="H43" i="2"/>
  <c r="D45" i="2"/>
  <c r="I44" i="2"/>
  <c r="A47" i="2"/>
  <c r="F46" i="2"/>
  <c r="G43" i="2" l="1"/>
  <c r="B44" i="2"/>
  <c r="B44" i="3"/>
  <c r="G43" i="3"/>
  <c r="L43" i="3" s="1"/>
  <c r="Q43" i="3" s="1"/>
  <c r="I43" i="3"/>
  <c r="N43" i="3" s="1"/>
  <c r="S43" i="3" s="1"/>
  <c r="H43" i="3"/>
  <c r="M43" i="3" s="1"/>
  <c r="R43" i="3" s="1"/>
  <c r="F43" i="3"/>
  <c r="F44" i="3" s="1"/>
  <c r="C45" i="2"/>
  <c r="H44" i="2"/>
  <c r="D46" i="2"/>
  <c r="I45" i="2"/>
  <c r="A48" i="2"/>
  <c r="F47" i="2"/>
  <c r="G44" i="3" l="1"/>
  <c r="I44" i="3"/>
  <c r="K44" i="3"/>
  <c r="P44" i="3" s="1"/>
  <c r="N44" i="3"/>
  <c r="S44" i="3" s="1"/>
  <c r="H44" i="3"/>
  <c r="H45" i="3" s="1"/>
  <c r="L44" i="3"/>
  <c r="Q44" i="3" s="1"/>
  <c r="G44" i="2"/>
  <c r="B45" i="2"/>
  <c r="B45" i="3"/>
  <c r="K43" i="3"/>
  <c r="P43" i="3" s="1"/>
  <c r="D47" i="2"/>
  <c r="I46" i="2"/>
  <c r="C46" i="2"/>
  <c r="H45" i="2"/>
  <c r="A49" i="2"/>
  <c r="F48" i="2"/>
  <c r="M44" i="3" l="1"/>
  <c r="R44" i="3" s="1"/>
  <c r="I45" i="3"/>
  <c r="N45" i="3" s="1"/>
  <c r="S45" i="3" s="1"/>
  <c r="F45" i="3"/>
  <c r="M45" i="3"/>
  <c r="R45" i="3" s="1"/>
  <c r="G45" i="3"/>
  <c r="L45" i="3" s="1"/>
  <c r="Q45" i="3" s="1"/>
  <c r="K45" i="3"/>
  <c r="P45" i="3" s="1"/>
  <c r="B46" i="3"/>
  <c r="G45" i="2"/>
  <c r="B46" i="2"/>
  <c r="C47" i="2"/>
  <c r="H46" i="2"/>
  <c r="D48" i="2"/>
  <c r="I47" i="2"/>
  <c r="A50" i="2"/>
  <c r="F49" i="2"/>
  <c r="B47" i="3" l="1"/>
  <c r="G46" i="2"/>
  <c r="B47" i="2"/>
  <c r="I46" i="3"/>
  <c r="G46" i="3"/>
  <c r="L46" i="3" s="1"/>
  <c r="Q46" i="3" s="1"/>
  <c r="H46" i="3"/>
  <c r="N46" i="3"/>
  <c r="S46" i="3" s="1"/>
  <c r="F46" i="3"/>
  <c r="C48" i="2"/>
  <c r="H47" i="2"/>
  <c r="D49" i="2"/>
  <c r="I48" i="2"/>
  <c r="A51" i="2"/>
  <c r="F50" i="2"/>
  <c r="H47" i="3" l="1"/>
  <c r="M47" i="3" s="1"/>
  <c r="R47" i="3" s="1"/>
  <c r="I47" i="3"/>
  <c r="N47" i="3" s="1"/>
  <c r="S47" i="3" s="1"/>
  <c r="G47" i="3"/>
  <c r="L47" i="3" s="1"/>
  <c r="Q47" i="3" s="1"/>
  <c r="F47" i="3"/>
  <c r="K47" i="3" s="1"/>
  <c r="P47" i="3" s="1"/>
  <c r="K46" i="3"/>
  <c r="P46" i="3" s="1"/>
  <c r="B48" i="2"/>
  <c r="G47" i="2"/>
  <c r="B48" i="3"/>
  <c r="M46" i="3"/>
  <c r="R46" i="3" s="1"/>
  <c r="D50" i="2"/>
  <c r="I49" i="2"/>
  <c r="C49" i="2"/>
  <c r="H48" i="2"/>
  <c r="A52" i="2"/>
  <c r="F51" i="2"/>
  <c r="F48" i="3" l="1"/>
  <c r="K48" i="3" s="1"/>
  <c r="P48" i="3" s="1"/>
  <c r="G48" i="3"/>
  <c r="I48" i="3"/>
  <c r="L48" i="3"/>
  <c r="Q48" i="3" s="1"/>
  <c r="H48" i="3"/>
  <c r="B49" i="2"/>
  <c r="G48" i="2"/>
  <c r="B49" i="3"/>
  <c r="C50" i="2"/>
  <c r="H49" i="2"/>
  <c r="D51" i="2"/>
  <c r="I50" i="2"/>
  <c r="A53" i="2"/>
  <c r="F52" i="2"/>
  <c r="G49" i="2" l="1"/>
  <c r="B50" i="2"/>
  <c r="B50" i="3"/>
  <c r="H49" i="3"/>
  <c r="M49" i="3" s="1"/>
  <c r="R49" i="3" s="1"/>
  <c r="M48" i="3"/>
  <c r="R48" i="3" s="1"/>
  <c r="I49" i="3"/>
  <c r="N49" i="3" s="1"/>
  <c r="S49" i="3" s="1"/>
  <c r="N48" i="3"/>
  <c r="S48" i="3" s="1"/>
  <c r="G49" i="3"/>
  <c r="L49" i="3" s="1"/>
  <c r="Q49" i="3" s="1"/>
  <c r="F49" i="3"/>
  <c r="K49" i="3" s="1"/>
  <c r="P49" i="3" s="1"/>
  <c r="D52" i="2"/>
  <c r="I51" i="2"/>
  <c r="C51" i="2"/>
  <c r="H50" i="2"/>
  <c r="A54" i="2"/>
  <c r="F53" i="2"/>
  <c r="I50" i="3" l="1"/>
  <c r="H50" i="3"/>
  <c r="F50" i="3"/>
  <c r="N50" i="3"/>
  <c r="S50" i="3" s="1"/>
  <c r="G50" i="3"/>
  <c r="G50" i="2"/>
  <c r="B51" i="3"/>
  <c r="B51" i="2"/>
  <c r="C52" i="2"/>
  <c r="H51" i="2"/>
  <c r="D53" i="2"/>
  <c r="I52" i="2"/>
  <c r="A55" i="2"/>
  <c r="F54" i="2"/>
  <c r="G51" i="3" l="1"/>
  <c r="L50" i="3"/>
  <c r="Q50" i="3" s="1"/>
  <c r="L51" i="3"/>
  <c r="Q51" i="3" s="1"/>
  <c r="I51" i="3"/>
  <c r="I52" i="3" s="1"/>
  <c r="F51" i="3"/>
  <c r="K51" i="3" s="1"/>
  <c r="P51" i="3" s="1"/>
  <c r="K50" i="3"/>
  <c r="P50" i="3" s="1"/>
  <c r="H51" i="3"/>
  <c r="M51" i="3" s="1"/>
  <c r="R51" i="3" s="1"/>
  <c r="M50" i="3"/>
  <c r="R50" i="3" s="1"/>
  <c r="G51" i="2"/>
  <c r="B52" i="3"/>
  <c r="B52" i="2"/>
  <c r="D54" i="2"/>
  <c r="I53" i="2"/>
  <c r="C53" i="2"/>
  <c r="H52" i="2"/>
  <c r="A56" i="2"/>
  <c r="F55" i="2"/>
  <c r="B53" i="2" l="1"/>
  <c r="B53" i="3"/>
  <c r="G52" i="2"/>
  <c r="H52" i="3"/>
  <c r="G52" i="3"/>
  <c r="F52" i="3"/>
  <c r="K52" i="3" s="1"/>
  <c r="P52" i="3" s="1"/>
  <c r="M52" i="3"/>
  <c r="R52" i="3" s="1"/>
  <c r="L52" i="3"/>
  <c r="Q52" i="3" s="1"/>
  <c r="N52" i="3"/>
  <c r="S52" i="3" s="1"/>
  <c r="N51" i="3"/>
  <c r="S51" i="3" s="1"/>
  <c r="C54" i="2"/>
  <c r="H53" i="2"/>
  <c r="D55" i="2"/>
  <c r="I54" i="2"/>
  <c r="A57" i="2"/>
  <c r="F56" i="2"/>
  <c r="F53" i="3" l="1"/>
  <c r="K53" i="3" s="1"/>
  <c r="P53" i="3" s="1"/>
  <c r="G53" i="3"/>
  <c r="I53" i="3"/>
  <c r="L53" i="3"/>
  <c r="Q53" i="3" s="1"/>
  <c r="H53" i="3"/>
  <c r="N53" i="3"/>
  <c r="S53" i="3" s="1"/>
  <c r="G53" i="2"/>
  <c r="B54" i="2"/>
  <c r="B54" i="3"/>
  <c r="D56" i="2"/>
  <c r="I55" i="2"/>
  <c r="C55" i="2"/>
  <c r="H54" i="2"/>
  <c r="A58" i="2"/>
  <c r="F57" i="2"/>
  <c r="H54" i="3" l="1"/>
  <c r="M53" i="3"/>
  <c r="R53" i="3" s="1"/>
  <c r="G54" i="3"/>
  <c r="F54" i="3"/>
  <c r="I54" i="3"/>
  <c r="N54" i="3" s="1"/>
  <c r="S54" i="3" s="1"/>
  <c r="M54" i="3"/>
  <c r="R54" i="3" s="1"/>
  <c r="K54" i="3"/>
  <c r="P54" i="3" s="1"/>
  <c r="L54" i="3"/>
  <c r="Q54" i="3" s="1"/>
  <c r="G54" i="2"/>
  <c r="B55" i="2"/>
  <c r="B55" i="3"/>
  <c r="C56" i="2"/>
  <c r="H55" i="2"/>
  <c r="D57" i="2"/>
  <c r="I56" i="2"/>
  <c r="A59" i="2"/>
  <c r="F58" i="2"/>
  <c r="F55" i="3" l="1"/>
  <c r="I55" i="3"/>
  <c r="H55" i="3"/>
  <c r="G55" i="3"/>
  <c r="L55" i="3" s="1"/>
  <c r="Q55" i="3" s="1"/>
  <c r="G55" i="2"/>
  <c r="B56" i="2"/>
  <c r="B56" i="3"/>
  <c r="C57" i="2"/>
  <c r="H56" i="2"/>
  <c r="D58" i="2"/>
  <c r="I57" i="2"/>
  <c r="A60" i="2"/>
  <c r="F59" i="2"/>
  <c r="G56" i="3" l="1"/>
  <c r="L56" i="3" s="1"/>
  <c r="Q56" i="3" s="1"/>
  <c r="I56" i="3"/>
  <c r="N56" i="3" s="1"/>
  <c r="S56" i="3" s="1"/>
  <c r="N55" i="3"/>
  <c r="S55" i="3" s="1"/>
  <c r="H56" i="3"/>
  <c r="M56" i="3" s="1"/>
  <c r="R56" i="3" s="1"/>
  <c r="F56" i="3"/>
  <c r="K56" i="3" s="1"/>
  <c r="P56" i="3" s="1"/>
  <c r="K55" i="3"/>
  <c r="P55" i="3" s="1"/>
  <c r="G56" i="2"/>
  <c r="B57" i="3"/>
  <c r="B57" i="2"/>
  <c r="M55" i="3"/>
  <c r="R55" i="3" s="1"/>
  <c r="C58" i="2"/>
  <c r="H57" i="2"/>
  <c r="D59" i="2"/>
  <c r="I58" i="2"/>
  <c r="A61" i="2"/>
  <c r="F60" i="2"/>
  <c r="G57" i="2" l="1"/>
  <c r="B58" i="3"/>
  <c r="B58" i="2"/>
  <c r="H57" i="3"/>
  <c r="M57" i="3" s="1"/>
  <c r="R57" i="3" s="1"/>
  <c r="G57" i="3"/>
  <c r="L57" i="3" s="1"/>
  <c r="Q57" i="3" s="1"/>
  <c r="F57" i="3"/>
  <c r="K57" i="3" s="1"/>
  <c r="P57" i="3" s="1"/>
  <c r="I57" i="3"/>
  <c r="N57" i="3" s="1"/>
  <c r="S57" i="3" s="1"/>
  <c r="C59" i="2"/>
  <c r="H58" i="2"/>
  <c r="D60" i="2"/>
  <c r="I59" i="2"/>
  <c r="A62" i="2"/>
  <c r="F61" i="2"/>
  <c r="B59" i="2" l="1"/>
  <c r="G58" i="2"/>
  <c r="B59" i="3"/>
  <c r="H58" i="3"/>
  <c r="M58" i="3" s="1"/>
  <c r="R58" i="3" s="1"/>
  <c r="K58" i="3"/>
  <c r="P58" i="3" s="1"/>
  <c r="G58" i="3"/>
  <c r="I58" i="3"/>
  <c r="N58" i="3" s="1"/>
  <c r="S58" i="3" s="1"/>
  <c r="F58" i="3"/>
  <c r="C60" i="2"/>
  <c r="H59" i="2"/>
  <c r="D61" i="2"/>
  <c r="I60" i="2"/>
  <c r="A63" i="2"/>
  <c r="F62" i="2"/>
  <c r="B60" i="2" l="1"/>
  <c r="B60" i="3"/>
  <c r="G59" i="2"/>
  <c r="H59" i="3"/>
  <c r="F59" i="3"/>
  <c r="F60" i="3" s="1"/>
  <c r="L59" i="3"/>
  <c r="Q59" i="3" s="1"/>
  <c r="M59" i="3"/>
  <c r="R59" i="3" s="1"/>
  <c r="I59" i="3"/>
  <c r="G59" i="3"/>
  <c r="L58" i="3"/>
  <c r="Q58" i="3" s="1"/>
  <c r="D62" i="2"/>
  <c r="I61" i="2"/>
  <c r="C61" i="2"/>
  <c r="H60" i="2"/>
  <c r="A64" i="2"/>
  <c r="F63" i="2"/>
  <c r="I60" i="3" l="1"/>
  <c r="N59" i="3"/>
  <c r="S59" i="3" s="1"/>
  <c r="N60" i="3"/>
  <c r="S60" i="3" s="1"/>
  <c r="K60" i="3"/>
  <c r="P60" i="3" s="1"/>
  <c r="H60" i="3"/>
  <c r="G60" i="3"/>
  <c r="K59" i="3"/>
  <c r="P59" i="3" s="1"/>
  <c r="B61" i="2"/>
  <c r="B61" i="3"/>
  <c r="G60" i="2"/>
  <c r="D63" i="2"/>
  <c r="I62" i="2"/>
  <c r="C62" i="2"/>
  <c r="H61" i="2"/>
  <c r="A65" i="2"/>
  <c r="F64" i="2"/>
  <c r="G61" i="3" l="1"/>
  <c r="L61" i="3" s="1"/>
  <c r="Q61" i="3" s="1"/>
  <c r="L60" i="3"/>
  <c r="Q60" i="3" s="1"/>
  <c r="G61" i="2"/>
  <c r="B62" i="2"/>
  <c r="B62" i="3"/>
  <c r="H61" i="3"/>
  <c r="M61" i="3" s="1"/>
  <c r="R61" i="3" s="1"/>
  <c r="M60" i="3"/>
  <c r="R60" i="3" s="1"/>
  <c r="I61" i="3"/>
  <c r="N61" i="3" s="1"/>
  <c r="S61" i="3" s="1"/>
  <c r="F61" i="3"/>
  <c r="K61" i="3" s="1"/>
  <c r="P61" i="3" s="1"/>
  <c r="C63" i="2"/>
  <c r="H62" i="2"/>
  <c r="D64" i="2"/>
  <c r="I63" i="2"/>
  <c r="A66" i="2"/>
  <c r="F65" i="2"/>
  <c r="H62" i="3" l="1"/>
  <c r="M62" i="3" s="1"/>
  <c r="R62" i="3" s="1"/>
  <c r="I62" i="3"/>
  <c r="N62" i="3" s="1"/>
  <c r="S62" i="3" s="1"/>
  <c r="F62" i="3"/>
  <c r="K62" i="3" s="1"/>
  <c r="P62" i="3" s="1"/>
  <c r="G62" i="3"/>
  <c r="L62" i="3" s="1"/>
  <c r="Q62" i="3" s="1"/>
  <c r="B63" i="2"/>
  <c r="B63" i="3"/>
  <c r="G62" i="2"/>
  <c r="C64" i="2"/>
  <c r="H63" i="2"/>
  <c r="D65" i="2"/>
  <c r="I64" i="2"/>
  <c r="A67" i="2"/>
  <c r="F66" i="2"/>
  <c r="B64" i="3" l="1"/>
  <c r="G63" i="2"/>
  <c r="B64" i="2"/>
  <c r="H63" i="3"/>
  <c r="M63" i="3" s="1"/>
  <c r="R63" i="3" s="1"/>
  <c r="I63" i="3"/>
  <c r="F63" i="3"/>
  <c r="K63" i="3" s="1"/>
  <c r="P63" i="3" s="1"/>
  <c r="G63" i="3"/>
  <c r="G64" i="3" s="1"/>
  <c r="N63" i="3"/>
  <c r="S63" i="3" s="1"/>
  <c r="D66" i="2"/>
  <c r="I65" i="2"/>
  <c r="C65" i="2"/>
  <c r="H64" i="2"/>
  <c r="A68" i="2"/>
  <c r="F67" i="2"/>
  <c r="B65" i="3" l="1"/>
  <c r="G64" i="2"/>
  <c r="B65" i="2"/>
  <c r="L63" i="3"/>
  <c r="Q63" i="3" s="1"/>
  <c r="I64" i="3"/>
  <c r="L64" i="3"/>
  <c r="Q64" i="3" s="1"/>
  <c r="F64" i="3"/>
  <c r="H64" i="3"/>
  <c r="D67" i="2"/>
  <c r="I66" i="2"/>
  <c r="C66" i="2"/>
  <c r="H65" i="2"/>
  <c r="A69" i="2"/>
  <c r="F68" i="2"/>
  <c r="F65" i="3" l="1"/>
  <c r="K65" i="3" s="1"/>
  <c r="P65" i="3" s="1"/>
  <c r="K64" i="3"/>
  <c r="P64" i="3" s="1"/>
  <c r="I65" i="3"/>
  <c r="N65" i="3" s="1"/>
  <c r="S65" i="3" s="1"/>
  <c r="N64" i="3"/>
  <c r="S64" i="3" s="1"/>
  <c r="H65" i="3"/>
  <c r="M65" i="3" s="1"/>
  <c r="R65" i="3" s="1"/>
  <c r="M64" i="3"/>
  <c r="R64" i="3" s="1"/>
  <c r="B66" i="3"/>
  <c r="B66" i="2"/>
  <c r="G65" i="2"/>
  <c r="G65" i="3"/>
  <c r="C67" i="2"/>
  <c r="H66" i="2"/>
  <c r="D68" i="2"/>
  <c r="I67" i="2"/>
  <c r="A70" i="2"/>
  <c r="F69" i="2"/>
  <c r="H66" i="3" l="1"/>
  <c r="M66" i="3" s="1"/>
  <c r="R66" i="3" s="1"/>
  <c r="I66" i="3"/>
  <c r="F66" i="3"/>
  <c r="B67" i="2"/>
  <c r="B67" i="3"/>
  <c r="G66" i="2"/>
  <c r="G66" i="3"/>
  <c r="L66" i="3" s="1"/>
  <c r="Q66" i="3" s="1"/>
  <c r="L65" i="3"/>
  <c r="Q65" i="3" s="1"/>
  <c r="D69" i="2"/>
  <c r="I68" i="2"/>
  <c r="C68" i="2"/>
  <c r="H67" i="2"/>
  <c r="A71" i="2"/>
  <c r="F70" i="2"/>
  <c r="B68" i="2" l="1"/>
  <c r="B68" i="3"/>
  <c r="G67" i="2"/>
  <c r="F67" i="3"/>
  <c r="H67" i="3"/>
  <c r="M67" i="3" s="1"/>
  <c r="R67" i="3" s="1"/>
  <c r="G67" i="3"/>
  <c r="L67" i="3" s="1"/>
  <c r="Q67" i="3" s="1"/>
  <c r="N67" i="3"/>
  <c r="S67" i="3" s="1"/>
  <c r="K67" i="3"/>
  <c r="P67" i="3" s="1"/>
  <c r="I67" i="3"/>
  <c r="N66" i="3"/>
  <c r="S66" i="3" s="1"/>
  <c r="K66" i="3"/>
  <c r="P66" i="3" s="1"/>
  <c r="D70" i="2"/>
  <c r="I69" i="2"/>
  <c r="C69" i="2"/>
  <c r="H68" i="2"/>
  <c r="A72" i="2"/>
  <c r="F71" i="2"/>
  <c r="F68" i="3" l="1"/>
  <c r="K68" i="3" s="1"/>
  <c r="P68" i="3" s="1"/>
  <c r="G68" i="3"/>
  <c r="H68" i="3"/>
  <c r="I68" i="3"/>
  <c r="B69" i="3"/>
  <c r="B69" i="2"/>
  <c r="G68" i="2"/>
  <c r="D71" i="2"/>
  <c r="I70" i="2"/>
  <c r="C70" i="2"/>
  <c r="H69" i="2"/>
  <c r="A73" i="2"/>
  <c r="F72" i="2"/>
  <c r="G69" i="2" l="1"/>
  <c r="B70" i="2"/>
  <c r="B70" i="3"/>
  <c r="L69" i="3"/>
  <c r="Q69" i="3" s="1"/>
  <c r="F69" i="3"/>
  <c r="F70" i="3" s="1"/>
  <c r="M69" i="3"/>
  <c r="R69" i="3" s="1"/>
  <c r="I69" i="3"/>
  <c r="N69" i="3" s="1"/>
  <c r="S69" i="3" s="1"/>
  <c r="N68" i="3"/>
  <c r="S68" i="3" s="1"/>
  <c r="G69" i="3"/>
  <c r="L68" i="3"/>
  <c r="Q68" i="3" s="1"/>
  <c r="H69" i="3"/>
  <c r="M68" i="3"/>
  <c r="R68" i="3" s="1"/>
  <c r="C71" i="2"/>
  <c r="H70" i="2"/>
  <c r="D72" i="2"/>
  <c r="I71" i="2"/>
  <c r="A74" i="2"/>
  <c r="F73" i="2"/>
  <c r="I70" i="3" l="1"/>
  <c r="N70" i="3" s="1"/>
  <c r="S70" i="3" s="1"/>
  <c r="H70" i="3"/>
  <c r="K70" i="3"/>
  <c r="P70" i="3" s="1"/>
  <c r="M70" i="3"/>
  <c r="R70" i="3" s="1"/>
  <c r="G70" i="3"/>
  <c r="K69" i="3"/>
  <c r="P69" i="3" s="1"/>
  <c r="B71" i="3"/>
  <c r="B71" i="2"/>
  <c r="G70" i="2"/>
  <c r="D73" i="2"/>
  <c r="I72" i="2"/>
  <c r="C72" i="2"/>
  <c r="H71" i="2"/>
  <c r="A75" i="2"/>
  <c r="F74" i="2"/>
  <c r="B72" i="2" l="1"/>
  <c r="G71" i="2"/>
  <c r="B72" i="3"/>
  <c r="G71" i="3"/>
  <c r="L71" i="3" s="1"/>
  <c r="Q71" i="3" s="1"/>
  <c r="L70" i="3"/>
  <c r="Q70" i="3" s="1"/>
  <c r="H71" i="3"/>
  <c r="M71" i="3" s="1"/>
  <c r="R71" i="3" s="1"/>
  <c r="I71" i="3"/>
  <c r="N71" i="3" s="1"/>
  <c r="S71" i="3" s="1"/>
  <c r="F71" i="3"/>
  <c r="D74" i="2"/>
  <c r="I73" i="2"/>
  <c r="C73" i="2"/>
  <c r="H72" i="2"/>
  <c r="A76" i="2"/>
  <c r="F75" i="2"/>
  <c r="B73" i="2" l="1"/>
  <c r="B73" i="3"/>
  <c r="G72" i="2"/>
  <c r="F72" i="3"/>
  <c r="K72" i="3" s="1"/>
  <c r="P72" i="3" s="1"/>
  <c r="K71" i="3"/>
  <c r="P71" i="3" s="1"/>
  <c r="H72" i="3"/>
  <c r="M72" i="3" s="1"/>
  <c r="R72" i="3" s="1"/>
  <c r="G72" i="3"/>
  <c r="L72" i="3" s="1"/>
  <c r="Q72" i="3" s="1"/>
  <c r="I72" i="3"/>
  <c r="N72" i="3" s="1"/>
  <c r="S72" i="3" s="1"/>
  <c r="C74" i="2"/>
  <c r="H73" i="2"/>
  <c r="D75" i="2"/>
  <c r="I74" i="2"/>
  <c r="A77" i="2"/>
  <c r="F76" i="2"/>
  <c r="B74" i="3" l="1"/>
  <c r="B74" i="2"/>
  <c r="G73" i="2"/>
  <c r="G73" i="3"/>
  <c r="H73" i="3"/>
  <c r="M73" i="3"/>
  <c r="R73" i="3" s="1"/>
  <c r="L73" i="3"/>
  <c r="Q73" i="3" s="1"/>
  <c r="I73" i="3"/>
  <c r="N73" i="3" s="1"/>
  <c r="S73" i="3" s="1"/>
  <c r="F73" i="3"/>
  <c r="D76" i="2"/>
  <c r="I75" i="2"/>
  <c r="C75" i="2"/>
  <c r="H74" i="2"/>
  <c r="A78" i="2"/>
  <c r="F77" i="2"/>
  <c r="F74" i="3" l="1"/>
  <c r="K73" i="3"/>
  <c r="P73" i="3" s="1"/>
  <c r="H74" i="3"/>
  <c r="G74" i="3"/>
  <c r="L74" i="3" s="1"/>
  <c r="Q74" i="3" s="1"/>
  <c r="K74" i="3"/>
  <c r="P74" i="3" s="1"/>
  <c r="I74" i="3"/>
  <c r="I75" i="3" s="1"/>
  <c r="M74" i="3"/>
  <c r="R74" i="3" s="1"/>
  <c r="N74" i="3"/>
  <c r="S74" i="3" s="1"/>
  <c r="G74" i="2"/>
  <c r="B75" i="2"/>
  <c r="B75" i="3"/>
  <c r="C76" i="2"/>
  <c r="H75" i="2"/>
  <c r="D77" i="2"/>
  <c r="I76" i="2"/>
  <c r="A79" i="2"/>
  <c r="F78" i="2"/>
  <c r="F75" i="3" l="1"/>
  <c r="H75" i="3"/>
  <c r="K75" i="3"/>
  <c r="P75" i="3" s="1"/>
  <c r="N75" i="3"/>
  <c r="S75" i="3" s="1"/>
  <c r="M75" i="3"/>
  <c r="R75" i="3" s="1"/>
  <c r="G75" i="3"/>
  <c r="B76" i="2"/>
  <c r="B76" i="3"/>
  <c r="G75" i="2"/>
  <c r="D78" i="2"/>
  <c r="I77" i="2"/>
  <c r="C77" i="2"/>
  <c r="H76" i="2"/>
  <c r="A80" i="2"/>
  <c r="F79" i="2"/>
  <c r="H76" i="3" l="1"/>
  <c r="I76" i="3"/>
  <c r="F76" i="3"/>
  <c r="M76" i="3"/>
  <c r="R76" i="3" s="1"/>
  <c r="N76" i="3"/>
  <c r="S76" i="3" s="1"/>
  <c r="K76" i="3"/>
  <c r="P76" i="3" s="1"/>
  <c r="L76" i="3"/>
  <c r="Q76" i="3" s="1"/>
  <c r="G76" i="2"/>
  <c r="B77" i="2"/>
  <c r="B77" i="3"/>
  <c r="G76" i="3"/>
  <c r="L75" i="3"/>
  <c r="Q75" i="3" s="1"/>
  <c r="D79" i="2"/>
  <c r="I78" i="2"/>
  <c r="C78" i="2"/>
  <c r="H77" i="2"/>
  <c r="A81" i="2"/>
  <c r="F80" i="2"/>
  <c r="H77" i="3" l="1"/>
  <c r="I77" i="3"/>
  <c r="F77" i="3"/>
  <c r="K77" i="3" s="1"/>
  <c r="P77" i="3" s="1"/>
  <c r="M77" i="3"/>
  <c r="R77" i="3" s="1"/>
  <c r="G77" i="3"/>
  <c r="L77" i="3" s="1"/>
  <c r="Q77" i="3" s="1"/>
  <c r="G77" i="2"/>
  <c r="B78" i="3"/>
  <c r="B78" i="2"/>
  <c r="C79" i="2"/>
  <c r="H78" i="2"/>
  <c r="D80" i="2"/>
  <c r="I79" i="2"/>
  <c r="A82" i="2"/>
  <c r="F81" i="2"/>
  <c r="H78" i="3" l="1"/>
  <c r="F78" i="3"/>
  <c r="K78" i="3" s="1"/>
  <c r="P78" i="3" s="1"/>
  <c r="G78" i="3"/>
  <c r="M78" i="3"/>
  <c r="R78" i="3" s="1"/>
  <c r="L78" i="3"/>
  <c r="Q78" i="3" s="1"/>
  <c r="I78" i="3"/>
  <c r="N78" i="3" s="1"/>
  <c r="S78" i="3" s="1"/>
  <c r="N77" i="3"/>
  <c r="S77" i="3" s="1"/>
  <c r="G78" i="2"/>
  <c r="B79" i="2"/>
  <c r="B79" i="3"/>
  <c r="C80" i="2"/>
  <c r="H79" i="2"/>
  <c r="D81" i="2"/>
  <c r="I80" i="2"/>
  <c r="A83" i="2"/>
  <c r="F82" i="2"/>
  <c r="H79" i="3" l="1"/>
  <c r="M79" i="3" s="1"/>
  <c r="R79" i="3" s="1"/>
  <c r="G79" i="3"/>
  <c r="F79" i="3"/>
  <c r="I79" i="3"/>
  <c r="N79" i="3" s="1"/>
  <c r="S79" i="3" s="1"/>
  <c r="B80" i="2"/>
  <c r="G79" i="2"/>
  <c r="B80" i="3"/>
  <c r="C81" i="2"/>
  <c r="H80" i="2"/>
  <c r="D82" i="2"/>
  <c r="I81" i="2"/>
  <c r="A84" i="2"/>
  <c r="F83" i="2"/>
  <c r="G80" i="2" l="1"/>
  <c r="B81" i="3"/>
  <c r="B81" i="2"/>
  <c r="H80" i="3"/>
  <c r="K80" i="3"/>
  <c r="P80" i="3" s="1"/>
  <c r="I80" i="3"/>
  <c r="I81" i="3" s="1"/>
  <c r="M80" i="3"/>
  <c r="R80" i="3" s="1"/>
  <c r="L80" i="3"/>
  <c r="Q80" i="3" s="1"/>
  <c r="F80" i="3"/>
  <c r="K79" i="3"/>
  <c r="P79" i="3" s="1"/>
  <c r="G80" i="3"/>
  <c r="L79" i="3"/>
  <c r="Q79" i="3" s="1"/>
  <c r="D83" i="2"/>
  <c r="I82" i="2"/>
  <c r="C82" i="2"/>
  <c r="H81" i="2"/>
  <c r="A85" i="2"/>
  <c r="F84" i="2"/>
  <c r="N80" i="3" l="1"/>
  <c r="S80" i="3" s="1"/>
  <c r="B82" i="3"/>
  <c r="B82" i="2"/>
  <c r="G81" i="2"/>
  <c r="H81" i="3"/>
  <c r="M81" i="3" s="1"/>
  <c r="R81" i="3" s="1"/>
  <c r="F81" i="3"/>
  <c r="K81" i="3" s="1"/>
  <c r="P81" i="3" s="1"/>
  <c r="G81" i="3"/>
  <c r="L81" i="3" s="1"/>
  <c r="Q81" i="3" s="1"/>
  <c r="N81" i="3"/>
  <c r="S81" i="3" s="1"/>
  <c r="C83" i="2"/>
  <c r="H82" i="2"/>
  <c r="D84" i="2"/>
  <c r="I83" i="2"/>
  <c r="A86" i="2"/>
  <c r="F85" i="2"/>
  <c r="B83" i="3" l="1"/>
  <c r="B83" i="2"/>
  <c r="G82" i="2"/>
  <c r="F82" i="3"/>
  <c r="K82" i="3" s="1"/>
  <c r="P82" i="3" s="1"/>
  <c r="H82" i="3"/>
  <c r="M82" i="3" s="1"/>
  <c r="R82" i="3" s="1"/>
  <c r="G82" i="3"/>
  <c r="L82" i="3" s="1"/>
  <c r="Q82" i="3" s="1"/>
  <c r="I82" i="3"/>
  <c r="C84" i="2"/>
  <c r="H83" i="2"/>
  <c r="D85" i="2"/>
  <c r="I84" i="2"/>
  <c r="A87" i="2"/>
  <c r="F86" i="2"/>
  <c r="I83" i="3" l="1"/>
  <c r="N82" i="3"/>
  <c r="S82" i="3" s="1"/>
  <c r="B84" i="2"/>
  <c r="G83" i="2"/>
  <c r="B84" i="3"/>
  <c r="F83" i="3"/>
  <c r="K83" i="3" s="1"/>
  <c r="P83" i="3" s="1"/>
  <c r="G83" i="3"/>
  <c r="N83" i="3"/>
  <c r="S83" i="3" s="1"/>
  <c r="H83" i="3"/>
  <c r="D86" i="2"/>
  <c r="I85" i="2"/>
  <c r="C85" i="2"/>
  <c r="H84" i="2"/>
  <c r="A88" i="2"/>
  <c r="F87" i="2"/>
  <c r="I84" i="3" l="1"/>
  <c r="N84" i="3" s="1"/>
  <c r="S84" i="3" s="1"/>
  <c r="F84" i="3"/>
  <c r="G84" i="2"/>
  <c r="B85" i="2"/>
  <c r="B85" i="3"/>
  <c r="H84" i="3"/>
  <c r="M84" i="3" s="1"/>
  <c r="R84" i="3" s="1"/>
  <c r="M83" i="3"/>
  <c r="R83" i="3" s="1"/>
  <c r="G84" i="3"/>
  <c r="L84" i="3" s="1"/>
  <c r="Q84" i="3" s="1"/>
  <c r="L83" i="3"/>
  <c r="Q83" i="3" s="1"/>
  <c r="C86" i="2"/>
  <c r="H85" i="2"/>
  <c r="D87" i="2"/>
  <c r="I86" i="2"/>
  <c r="A89" i="2"/>
  <c r="F88" i="2"/>
  <c r="F85" i="3" l="1"/>
  <c r="K85" i="3" s="1"/>
  <c r="P85" i="3" s="1"/>
  <c r="K84" i="3"/>
  <c r="P84" i="3" s="1"/>
  <c r="G85" i="2"/>
  <c r="B86" i="3"/>
  <c r="B86" i="2"/>
  <c r="I85" i="3"/>
  <c r="N85" i="3" s="1"/>
  <c r="S85" i="3" s="1"/>
  <c r="H85" i="3"/>
  <c r="M85" i="3" s="1"/>
  <c r="R85" i="3" s="1"/>
  <c r="G85" i="3"/>
  <c r="D88" i="2"/>
  <c r="I87" i="2"/>
  <c r="C87" i="2"/>
  <c r="H86" i="2"/>
  <c r="A90" i="2"/>
  <c r="F89" i="2"/>
  <c r="I86" i="3" l="1"/>
  <c r="N86" i="3" s="1"/>
  <c r="S86" i="3" s="1"/>
  <c r="F86" i="3"/>
  <c r="K86" i="3" s="1"/>
  <c r="P86" i="3" s="1"/>
  <c r="H86" i="3"/>
  <c r="M86" i="3" s="1"/>
  <c r="R86" i="3" s="1"/>
  <c r="B87" i="2"/>
  <c r="G86" i="2"/>
  <c r="B87" i="3"/>
  <c r="G86" i="3"/>
  <c r="L86" i="3" s="1"/>
  <c r="Q86" i="3" s="1"/>
  <c r="L85" i="3"/>
  <c r="Q85" i="3" s="1"/>
  <c r="C88" i="2"/>
  <c r="H87" i="2"/>
  <c r="D89" i="2"/>
  <c r="I88" i="2"/>
  <c r="A91" i="2"/>
  <c r="F90" i="2"/>
  <c r="B88" i="2" l="1"/>
  <c r="B88" i="3"/>
  <c r="G87" i="2"/>
  <c r="G87" i="3"/>
  <c r="H87" i="3"/>
  <c r="M87" i="3" s="1"/>
  <c r="R87" i="3" s="1"/>
  <c r="F87" i="3"/>
  <c r="K87" i="3" s="1"/>
  <c r="P87" i="3" s="1"/>
  <c r="L87" i="3"/>
  <c r="Q87" i="3" s="1"/>
  <c r="I87" i="3"/>
  <c r="N87" i="3" s="1"/>
  <c r="S87" i="3" s="1"/>
  <c r="C89" i="2"/>
  <c r="H88" i="2"/>
  <c r="D90" i="2"/>
  <c r="I89" i="2"/>
  <c r="A92" i="2"/>
  <c r="F91" i="2"/>
  <c r="I88" i="3" l="1"/>
  <c r="G88" i="3"/>
  <c r="F88" i="3"/>
  <c r="K88" i="3" s="1"/>
  <c r="P88" i="3" s="1"/>
  <c r="H88" i="3"/>
  <c r="B89" i="2"/>
  <c r="B89" i="3"/>
  <c r="G88" i="2"/>
  <c r="D91" i="2"/>
  <c r="I90" i="2"/>
  <c r="C90" i="2"/>
  <c r="H89" i="2"/>
  <c r="A93" i="2"/>
  <c r="F92" i="2"/>
  <c r="F89" i="3" l="1"/>
  <c r="G89" i="3"/>
  <c r="L89" i="3" s="1"/>
  <c r="Q89" i="3" s="1"/>
  <c r="H89" i="3"/>
  <c r="M89" i="3" s="1"/>
  <c r="R89" i="3" s="1"/>
  <c r="M88" i="3"/>
  <c r="R88" i="3" s="1"/>
  <c r="I89" i="3"/>
  <c r="N89" i="3" s="1"/>
  <c r="S89" i="3" s="1"/>
  <c r="N88" i="3"/>
  <c r="S88" i="3" s="1"/>
  <c r="B90" i="2"/>
  <c r="B90" i="3"/>
  <c r="G89" i="2"/>
  <c r="K89" i="3"/>
  <c r="P89" i="3" s="1"/>
  <c r="L88" i="3"/>
  <c r="Q88" i="3" s="1"/>
  <c r="C91" i="2"/>
  <c r="H90" i="2"/>
  <c r="D92" i="2"/>
  <c r="I91" i="2"/>
  <c r="A94" i="2"/>
  <c r="F93" i="2"/>
  <c r="F90" i="3" l="1"/>
  <c r="H90" i="3"/>
  <c r="M90" i="3" s="1"/>
  <c r="R90" i="3" s="1"/>
  <c r="G90" i="3"/>
  <c r="L90" i="3" s="1"/>
  <c r="Q90" i="3" s="1"/>
  <c r="I90" i="3"/>
  <c r="N90" i="3" s="1"/>
  <c r="S90" i="3" s="1"/>
  <c r="K90" i="3"/>
  <c r="P90" i="3" s="1"/>
  <c r="B91" i="3"/>
  <c r="B91" i="2"/>
  <c r="G90" i="2"/>
  <c r="D93" i="2"/>
  <c r="I92" i="2"/>
  <c r="C92" i="2"/>
  <c r="H91" i="2"/>
  <c r="A95" i="2"/>
  <c r="F94" i="2"/>
  <c r="B92" i="2" l="1"/>
  <c r="G91" i="2"/>
  <c r="B92" i="3"/>
  <c r="I91" i="3"/>
  <c r="F91" i="3"/>
  <c r="K91" i="3" s="1"/>
  <c r="P91" i="3" s="1"/>
  <c r="G91" i="3"/>
  <c r="L91" i="3" s="1"/>
  <c r="Q91" i="3" s="1"/>
  <c r="H91" i="3"/>
  <c r="H92" i="3" s="1"/>
  <c r="N91" i="3"/>
  <c r="S91" i="3" s="1"/>
  <c r="D94" i="2"/>
  <c r="I93" i="2"/>
  <c r="C93" i="2"/>
  <c r="H92" i="2"/>
  <c r="A96" i="2"/>
  <c r="F95" i="2"/>
  <c r="M92" i="3" l="1"/>
  <c r="R92" i="3" s="1"/>
  <c r="G92" i="3"/>
  <c r="F92" i="3"/>
  <c r="I92" i="3"/>
  <c r="M91" i="3"/>
  <c r="R91" i="3" s="1"/>
  <c r="B93" i="3"/>
  <c r="G92" i="2"/>
  <c r="B93" i="2"/>
  <c r="C94" i="2"/>
  <c r="H93" i="2"/>
  <c r="D95" i="2"/>
  <c r="I94" i="2"/>
  <c r="A97" i="2"/>
  <c r="F96" i="2"/>
  <c r="I93" i="3" l="1"/>
  <c r="N92" i="3"/>
  <c r="S92" i="3" s="1"/>
  <c r="H93" i="3"/>
  <c r="M93" i="3"/>
  <c r="R93" i="3" s="1"/>
  <c r="L93" i="3"/>
  <c r="Q93" i="3" s="1"/>
  <c r="N93" i="3"/>
  <c r="S93" i="3" s="1"/>
  <c r="F93" i="3"/>
  <c r="K93" i="3" s="1"/>
  <c r="P93" i="3" s="1"/>
  <c r="K92" i="3"/>
  <c r="P92" i="3" s="1"/>
  <c r="G93" i="3"/>
  <c r="L92" i="3"/>
  <c r="Q92" i="3" s="1"/>
  <c r="B94" i="3"/>
  <c r="G93" i="2"/>
  <c r="B94" i="2"/>
  <c r="D96" i="2"/>
  <c r="I95" i="2"/>
  <c r="C95" i="2"/>
  <c r="H94" i="2"/>
  <c r="A98" i="2"/>
  <c r="F97" i="2"/>
  <c r="B95" i="2" l="1"/>
  <c r="B95" i="3"/>
  <c r="G94" i="2"/>
  <c r="F94" i="3"/>
  <c r="K94" i="3" s="1"/>
  <c r="P94" i="3" s="1"/>
  <c r="I94" i="3"/>
  <c r="N94" i="3"/>
  <c r="S94" i="3" s="1"/>
  <c r="L94" i="3"/>
  <c r="Q94" i="3" s="1"/>
  <c r="G94" i="3"/>
  <c r="H94" i="3"/>
  <c r="H95" i="3" s="1"/>
  <c r="M94" i="3"/>
  <c r="R94" i="3" s="1"/>
  <c r="C96" i="2"/>
  <c r="H95" i="2"/>
  <c r="D97" i="2"/>
  <c r="I96" i="2"/>
  <c r="A99" i="2"/>
  <c r="F98" i="2"/>
  <c r="G95" i="3" l="1"/>
  <c r="F95" i="3"/>
  <c r="L95" i="3"/>
  <c r="Q95" i="3" s="1"/>
  <c r="K95" i="3"/>
  <c r="P95" i="3" s="1"/>
  <c r="M95" i="3"/>
  <c r="R95" i="3" s="1"/>
  <c r="I95" i="3"/>
  <c r="B96" i="2"/>
  <c r="G95" i="2"/>
  <c r="B96" i="3"/>
  <c r="D98" i="2"/>
  <c r="I97" i="2"/>
  <c r="C97" i="2"/>
  <c r="H96" i="2"/>
  <c r="A100" i="2"/>
  <c r="F99" i="2"/>
  <c r="G96" i="2" l="1"/>
  <c r="B97" i="3"/>
  <c r="B97" i="2"/>
  <c r="H96" i="3"/>
  <c r="F96" i="3"/>
  <c r="K96" i="3" s="1"/>
  <c r="P96" i="3" s="1"/>
  <c r="G96" i="3"/>
  <c r="G97" i="3" s="1"/>
  <c r="N96" i="3"/>
  <c r="S96" i="3" s="1"/>
  <c r="M96" i="3"/>
  <c r="R96" i="3" s="1"/>
  <c r="I96" i="3"/>
  <c r="N95" i="3"/>
  <c r="S95" i="3" s="1"/>
  <c r="C98" i="2"/>
  <c r="H97" i="2"/>
  <c r="D99" i="2"/>
  <c r="I98" i="2"/>
  <c r="A101" i="2"/>
  <c r="F100" i="2"/>
  <c r="G97" i="2" l="1"/>
  <c r="B98" i="2"/>
  <c r="B98" i="3"/>
  <c r="L96" i="3"/>
  <c r="Q96" i="3" s="1"/>
  <c r="I97" i="3"/>
  <c r="N97" i="3" s="1"/>
  <c r="S97" i="3" s="1"/>
  <c r="H97" i="3"/>
  <c r="M97" i="3" s="1"/>
  <c r="R97" i="3" s="1"/>
  <c r="F97" i="3"/>
  <c r="K97" i="3" s="1"/>
  <c r="P97" i="3" s="1"/>
  <c r="L97" i="3"/>
  <c r="Q97" i="3" s="1"/>
  <c r="D100" i="2"/>
  <c r="I99" i="2"/>
  <c r="C99" i="2"/>
  <c r="H98" i="2"/>
  <c r="A102" i="2"/>
  <c r="F101" i="2"/>
  <c r="F98" i="3" l="1"/>
  <c r="I98" i="3"/>
  <c r="G98" i="3"/>
  <c r="H98" i="3"/>
  <c r="M98" i="3" s="1"/>
  <c r="R98" i="3" s="1"/>
  <c r="N98" i="3"/>
  <c r="S98" i="3" s="1"/>
  <c r="K98" i="3"/>
  <c r="P98" i="3" s="1"/>
  <c r="G98" i="2"/>
  <c r="B99" i="2"/>
  <c r="B99" i="3"/>
  <c r="C100" i="2"/>
  <c r="H99" i="2"/>
  <c r="D101" i="2"/>
  <c r="I100" i="2"/>
  <c r="A103" i="2"/>
  <c r="F102" i="2"/>
  <c r="G99" i="2" l="1"/>
  <c r="B100" i="2"/>
  <c r="B100" i="3"/>
  <c r="G99" i="3"/>
  <c r="L99" i="3" s="1"/>
  <c r="Q99" i="3" s="1"/>
  <c r="L98" i="3"/>
  <c r="Q98" i="3" s="1"/>
  <c r="I99" i="3"/>
  <c r="H99" i="3"/>
  <c r="F99" i="3"/>
  <c r="C101" i="2"/>
  <c r="H100" i="2"/>
  <c r="D102" i="2"/>
  <c r="I101" i="2"/>
  <c r="A104" i="2"/>
  <c r="F103" i="2"/>
  <c r="F100" i="3" l="1"/>
  <c r="K99" i="3"/>
  <c r="P99" i="3" s="1"/>
  <c r="K100" i="3"/>
  <c r="P100" i="3" s="1"/>
  <c r="G100" i="3"/>
  <c r="L100" i="3" s="1"/>
  <c r="Q100" i="3" s="1"/>
  <c r="H100" i="3"/>
  <c r="M100" i="3" s="1"/>
  <c r="R100" i="3" s="1"/>
  <c r="M99" i="3"/>
  <c r="R99" i="3" s="1"/>
  <c r="I100" i="3"/>
  <c r="N100" i="3" s="1"/>
  <c r="S100" i="3" s="1"/>
  <c r="N99" i="3"/>
  <c r="S99" i="3" s="1"/>
  <c r="B101" i="2"/>
  <c r="G100" i="2"/>
  <c r="B101" i="3"/>
  <c r="C102" i="2"/>
  <c r="H101" i="2"/>
  <c r="D103" i="2"/>
  <c r="I102" i="2"/>
  <c r="A105" i="2"/>
  <c r="F104" i="2"/>
  <c r="B102" i="2" l="1"/>
  <c r="B102" i="3"/>
  <c r="G101" i="2"/>
  <c r="H101" i="3"/>
  <c r="M101" i="3"/>
  <c r="R101" i="3" s="1"/>
  <c r="G101" i="3"/>
  <c r="L101" i="3" s="1"/>
  <c r="Q101" i="3" s="1"/>
  <c r="F101" i="3"/>
  <c r="K101" i="3" s="1"/>
  <c r="P101" i="3" s="1"/>
  <c r="I101" i="3"/>
  <c r="D104" i="2"/>
  <c r="I103" i="2"/>
  <c r="C103" i="2"/>
  <c r="H102" i="2"/>
  <c r="A106" i="2"/>
  <c r="F105" i="2"/>
  <c r="F102" i="3" l="1"/>
  <c r="H102" i="3"/>
  <c r="G102" i="3"/>
  <c r="L102" i="3" s="1"/>
  <c r="Q102" i="3" s="1"/>
  <c r="I102" i="3"/>
  <c r="N102" i="3" s="1"/>
  <c r="S102" i="3" s="1"/>
  <c r="N101" i="3"/>
  <c r="S101" i="3" s="1"/>
  <c r="B103" i="3"/>
  <c r="B103" i="2"/>
  <c r="G102" i="2"/>
  <c r="C104" i="2"/>
  <c r="H103" i="2"/>
  <c r="D105" i="2"/>
  <c r="I104" i="2"/>
  <c r="A107" i="2"/>
  <c r="F106" i="2"/>
  <c r="F103" i="3" l="1"/>
  <c r="H103" i="3"/>
  <c r="M103" i="3" s="1"/>
  <c r="R103" i="3" s="1"/>
  <c r="M102" i="3"/>
  <c r="R102" i="3" s="1"/>
  <c r="B104" i="2"/>
  <c r="G103" i="2"/>
  <c r="B104" i="3"/>
  <c r="I103" i="3"/>
  <c r="N103" i="3" s="1"/>
  <c r="S103" i="3" s="1"/>
  <c r="K103" i="3"/>
  <c r="P103" i="3" s="1"/>
  <c r="G103" i="3"/>
  <c r="L103" i="3" s="1"/>
  <c r="Q103" i="3" s="1"/>
  <c r="K102" i="3"/>
  <c r="P102" i="3" s="1"/>
  <c r="D106" i="2"/>
  <c r="I105" i="2"/>
  <c r="C105" i="2"/>
  <c r="H104" i="2"/>
  <c r="A108" i="2"/>
  <c r="F107" i="2"/>
  <c r="B105" i="3" l="1"/>
  <c r="B105" i="2"/>
  <c r="G104" i="2"/>
  <c r="H104" i="3"/>
  <c r="M104" i="3" s="1"/>
  <c r="R104" i="3" s="1"/>
  <c r="F104" i="3"/>
  <c r="K104" i="3" s="1"/>
  <c r="P104" i="3" s="1"/>
  <c r="G104" i="3"/>
  <c r="L104" i="3" s="1"/>
  <c r="Q104" i="3" s="1"/>
  <c r="I104" i="3"/>
  <c r="N104" i="3"/>
  <c r="S104" i="3" s="1"/>
  <c r="C106" i="2"/>
  <c r="H105" i="2"/>
  <c r="D107" i="2"/>
  <c r="I106" i="2"/>
  <c r="A109" i="2"/>
  <c r="F108" i="2"/>
  <c r="G105" i="2" l="1"/>
  <c r="B106" i="2"/>
  <c r="B106" i="3"/>
  <c r="G105" i="3"/>
  <c r="F105" i="3"/>
  <c r="H105" i="3"/>
  <c r="I105" i="3"/>
  <c r="C107" i="2"/>
  <c r="H106" i="2"/>
  <c r="D108" i="2"/>
  <c r="I107" i="2"/>
  <c r="A110" i="2"/>
  <c r="F109" i="2"/>
  <c r="I106" i="3" l="1"/>
  <c r="N106" i="3" s="1"/>
  <c r="S106" i="3" s="1"/>
  <c r="N105" i="3"/>
  <c r="S105" i="3" s="1"/>
  <c r="G106" i="3"/>
  <c r="L105" i="3"/>
  <c r="Q105" i="3" s="1"/>
  <c r="L106" i="3"/>
  <c r="Q106" i="3" s="1"/>
  <c r="M106" i="3"/>
  <c r="R106" i="3" s="1"/>
  <c r="F106" i="3"/>
  <c r="K106" i="3" s="1"/>
  <c r="P106" i="3" s="1"/>
  <c r="K105" i="3"/>
  <c r="P105" i="3" s="1"/>
  <c r="G106" i="2"/>
  <c r="B107" i="2"/>
  <c r="B107" i="3"/>
  <c r="H106" i="3"/>
  <c r="M105" i="3"/>
  <c r="R105" i="3" s="1"/>
  <c r="D109" i="2"/>
  <c r="I108" i="2"/>
  <c r="C108" i="2"/>
  <c r="H107" i="2"/>
  <c r="A111" i="2"/>
  <c r="F110" i="2"/>
  <c r="B108" i="3" l="1"/>
  <c r="B108" i="2"/>
  <c r="G107" i="2"/>
  <c r="F107" i="3"/>
  <c r="H107" i="3"/>
  <c r="M107" i="3" s="1"/>
  <c r="R107" i="3" s="1"/>
  <c r="I107" i="3"/>
  <c r="K107" i="3"/>
  <c r="P107" i="3" s="1"/>
  <c r="G107" i="3"/>
  <c r="L107" i="3" s="1"/>
  <c r="Q107" i="3" s="1"/>
  <c r="D110" i="2"/>
  <c r="I109" i="2"/>
  <c r="C109" i="2"/>
  <c r="H108" i="2"/>
  <c r="A112" i="2"/>
  <c r="F111" i="2"/>
  <c r="I108" i="3" l="1"/>
  <c r="N107" i="3"/>
  <c r="S107" i="3" s="1"/>
  <c r="F108" i="3"/>
  <c r="F109" i="3" s="1"/>
  <c r="H108" i="3"/>
  <c r="M108" i="3" s="1"/>
  <c r="R108" i="3" s="1"/>
  <c r="G108" i="3"/>
  <c r="N108" i="3"/>
  <c r="S108" i="3" s="1"/>
  <c r="L108" i="3"/>
  <c r="Q108" i="3" s="1"/>
  <c r="B109" i="2"/>
  <c r="B109" i="3"/>
  <c r="G108" i="2"/>
  <c r="D111" i="2"/>
  <c r="I110" i="2"/>
  <c r="C110" i="2"/>
  <c r="H109" i="2"/>
  <c r="A113" i="2"/>
  <c r="F112" i="2"/>
  <c r="K108" i="3" l="1"/>
  <c r="P108" i="3" s="1"/>
  <c r="B110" i="2"/>
  <c r="B110" i="3"/>
  <c r="G109" i="2"/>
  <c r="K109" i="3"/>
  <c r="P109" i="3" s="1"/>
  <c r="G109" i="3"/>
  <c r="H109" i="3"/>
  <c r="I109" i="3"/>
  <c r="D112" i="2"/>
  <c r="I111" i="2"/>
  <c r="C111" i="2"/>
  <c r="H110" i="2"/>
  <c r="A114" i="2"/>
  <c r="F113" i="2"/>
  <c r="I110" i="3" l="1"/>
  <c r="N109" i="3"/>
  <c r="S109" i="3" s="1"/>
  <c r="G110" i="3"/>
  <c r="L109" i="3"/>
  <c r="Q109" i="3" s="1"/>
  <c r="F110" i="3"/>
  <c r="K110" i="3" s="1"/>
  <c r="P110" i="3" s="1"/>
  <c r="L110" i="3"/>
  <c r="Q110" i="3" s="1"/>
  <c r="N110" i="3"/>
  <c r="S110" i="3" s="1"/>
  <c r="H110" i="3"/>
  <c r="M110" i="3" s="1"/>
  <c r="R110" i="3" s="1"/>
  <c r="M109" i="3"/>
  <c r="R109" i="3" s="1"/>
  <c r="B111" i="2"/>
  <c r="B111" i="3"/>
  <c r="G110" i="2"/>
  <c r="D113" i="2"/>
  <c r="I112" i="2"/>
  <c r="C112" i="2"/>
  <c r="H111" i="2"/>
  <c r="A115" i="2"/>
  <c r="F114" i="2"/>
  <c r="F111" i="3" l="1"/>
  <c r="G111" i="3"/>
  <c r="I111" i="3"/>
  <c r="N111" i="3" s="1"/>
  <c r="S111" i="3" s="1"/>
  <c r="L111" i="3"/>
  <c r="Q111" i="3" s="1"/>
  <c r="H111" i="3"/>
  <c r="M111" i="3" s="1"/>
  <c r="R111" i="3" s="1"/>
  <c r="K111" i="3"/>
  <c r="P111" i="3" s="1"/>
  <c r="G111" i="2"/>
  <c r="B112" i="3"/>
  <c r="B112" i="2"/>
  <c r="D114" i="2"/>
  <c r="I113" i="2"/>
  <c r="C113" i="2"/>
  <c r="H112" i="2"/>
  <c r="A116" i="2"/>
  <c r="F115" i="2"/>
  <c r="B113" i="3" l="1"/>
  <c r="G112" i="2"/>
  <c r="B113" i="2"/>
  <c r="I112" i="3"/>
  <c r="N112" i="3" s="1"/>
  <c r="S112" i="3" s="1"/>
  <c r="H112" i="3"/>
  <c r="M112" i="3" s="1"/>
  <c r="R112" i="3" s="1"/>
  <c r="F112" i="3"/>
  <c r="G112" i="3"/>
  <c r="L112" i="3" s="1"/>
  <c r="Q112" i="3" s="1"/>
  <c r="C114" i="2"/>
  <c r="H113" i="2"/>
  <c r="D115" i="2"/>
  <c r="I114" i="2"/>
  <c r="A117" i="2"/>
  <c r="F116" i="2"/>
  <c r="B114" i="2" l="1"/>
  <c r="B114" i="3"/>
  <c r="G113" i="2"/>
  <c r="G113" i="3"/>
  <c r="F113" i="3"/>
  <c r="K113" i="3" s="1"/>
  <c r="P113" i="3" s="1"/>
  <c r="K112" i="3"/>
  <c r="P112" i="3" s="1"/>
  <c r="L113" i="3"/>
  <c r="Q113" i="3" s="1"/>
  <c r="I113" i="3"/>
  <c r="H113" i="3"/>
  <c r="D116" i="2"/>
  <c r="I115" i="2"/>
  <c r="C115" i="2"/>
  <c r="H114" i="2"/>
  <c r="A118" i="2"/>
  <c r="F117" i="2"/>
  <c r="H114" i="3" l="1"/>
  <c r="M114" i="3" s="1"/>
  <c r="R114" i="3" s="1"/>
  <c r="M113" i="3"/>
  <c r="R113" i="3" s="1"/>
  <c r="G114" i="3"/>
  <c r="L114" i="3"/>
  <c r="Q114" i="3" s="1"/>
  <c r="F114" i="3"/>
  <c r="K114" i="3" s="1"/>
  <c r="P114" i="3" s="1"/>
  <c r="I114" i="3"/>
  <c r="N114" i="3" s="1"/>
  <c r="S114" i="3" s="1"/>
  <c r="B115" i="2"/>
  <c r="G114" i="2"/>
  <c r="B115" i="3"/>
  <c r="N113" i="3"/>
  <c r="S113" i="3" s="1"/>
  <c r="C116" i="2"/>
  <c r="H115" i="2"/>
  <c r="D117" i="2"/>
  <c r="I116" i="2"/>
  <c r="A119" i="2"/>
  <c r="F118" i="2"/>
  <c r="G115" i="2" l="1"/>
  <c r="B116" i="2"/>
  <c r="B116" i="3"/>
  <c r="H115" i="3"/>
  <c r="G115" i="3"/>
  <c r="L115" i="3" s="1"/>
  <c r="Q115" i="3" s="1"/>
  <c r="F115" i="3"/>
  <c r="I115" i="3"/>
  <c r="M115" i="3"/>
  <c r="R115" i="3" s="1"/>
  <c r="C117" i="2"/>
  <c r="H116" i="2"/>
  <c r="D118" i="2"/>
  <c r="I117" i="2"/>
  <c r="A120" i="2"/>
  <c r="F119" i="2"/>
  <c r="I116" i="3" l="1"/>
  <c r="N115" i="3"/>
  <c r="S115" i="3" s="1"/>
  <c r="F116" i="3"/>
  <c r="K115" i="3"/>
  <c r="P115" i="3" s="1"/>
  <c r="N116" i="3"/>
  <c r="S116" i="3" s="1"/>
  <c r="H116" i="3"/>
  <c r="K116" i="3"/>
  <c r="P116" i="3" s="1"/>
  <c r="G116" i="3"/>
  <c r="B117" i="2"/>
  <c r="B117" i="3"/>
  <c r="G116" i="2"/>
  <c r="C118" i="2"/>
  <c r="H117" i="2"/>
  <c r="D119" i="2"/>
  <c r="I118" i="2"/>
  <c r="A121" i="2"/>
  <c r="F120" i="2"/>
  <c r="H117" i="3" l="1"/>
  <c r="M116" i="3"/>
  <c r="R116" i="3" s="1"/>
  <c r="G117" i="3"/>
  <c r="L116" i="3"/>
  <c r="Q116" i="3" s="1"/>
  <c r="I117" i="3"/>
  <c r="F117" i="3"/>
  <c r="K117" i="3" s="1"/>
  <c r="P117" i="3" s="1"/>
  <c r="N117" i="3"/>
  <c r="S117" i="3" s="1"/>
  <c r="L117" i="3"/>
  <c r="Q117" i="3" s="1"/>
  <c r="M117" i="3"/>
  <c r="R117" i="3" s="1"/>
  <c r="B118" i="2"/>
  <c r="G117" i="2"/>
  <c r="B118" i="3"/>
  <c r="D120" i="2"/>
  <c r="I119" i="2"/>
  <c r="C119" i="2"/>
  <c r="H118" i="2"/>
  <c r="A122" i="2"/>
  <c r="F121" i="2"/>
  <c r="G118" i="3" l="1"/>
  <c r="L118" i="3" s="1"/>
  <c r="Q118" i="3" s="1"/>
  <c r="F118" i="3"/>
  <c r="I118" i="3"/>
  <c r="N118" i="3"/>
  <c r="S118" i="3" s="1"/>
  <c r="H118" i="3"/>
  <c r="B119" i="2"/>
  <c r="B119" i="3"/>
  <c r="G118" i="2"/>
  <c r="D121" i="2"/>
  <c r="I120" i="2"/>
  <c r="C120" i="2"/>
  <c r="H119" i="2"/>
  <c r="A123" i="2"/>
  <c r="F122" i="2"/>
  <c r="H119" i="3" l="1"/>
  <c r="G119" i="2"/>
  <c r="B120" i="3"/>
  <c r="B120" i="2"/>
  <c r="M118" i="3"/>
  <c r="R118" i="3" s="1"/>
  <c r="F119" i="3"/>
  <c r="K119" i="3" s="1"/>
  <c r="P119" i="3" s="1"/>
  <c r="K118" i="3"/>
  <c r="P118" i="3" s="1"/>
  <c r="I119" i="3"/>
  <c r="N119" i="3" s="1"/>
  <c r="S119" i="3" s="1"/>
  <c r="G119" i="3"/>
  <c r="L119" i="3"/>
  <c r="Q119" i="3" s="1"/>
  <c r="M119" i="3"/>
  <c r="R119" i="3" s="1"/>
  <c r="D122" i="2"/>
  <c r="I121" i="2"/>
  <c r="C121" i="2"/>
  <c r="H120" i="2"/>
  <c r="A124" i="2"/>
  <c r="F123" i="2"/>
  <c r="B121" i="3" l="1"/>
  <c r="B121" i="2"/>
  <c r="G120" i="2"/>
  <c r="H120" i="3"/>
  <c r="M120" i="3" s="1"/>
  <c r="R120" i="3" s="1"/>
  <c r="G120" i="3"/>
  <c r="F120" i="3"/>
  <c r="I120" i="3"/>
  <c r="N120" i="3" s="1"/>
  <c r="S120" i="3" s="1"/>
  <c r="C122" i="2"/>
  <c r="H121" i="2"/>
  <c r="D123" i="2"/>
  <c r="I122" i="2"/>
  <c r="A125" i="2"/>
  <c r="F124" i="2"/>
  <c r="G121" i="3" l="1"/>
  <c r="L121" i="3" s="1"/>
  <c r="Q121" i="3" s="1"/>
  <c r="L120" i="3"/>
  <c r="Q120" i="3" s="1"/>
  <c r="B122" i="3"/>
  <c r="B122" i="2"/>
  <c r="G121" i="2"/>
  <c r="F121" i="3"/>
  <c r="K121" i="3" s="1"/>
  <c r="P121" i="3" s="1"/>
  <c r="K120" i="3"/>
  <c r="P120" i="3" s="1"/>
  <c r="I121" i="3"/>
  <c r="I122" i="3" s="1"/>
  <c r="H121" i="3"/>
  <c r="D124" i="2"/>
  <c r="I123" i="2"/>
  <c r="C123" i="2"/>
  <c r="H122" i="2"/>
  <c r="A126" i="2"/>
  <c r="F125" i="2"/>
  <c r="H122" i="3" l="1"/>
  <c r="M122" i="3" s="1"/>
  <c r="R122" i="3" s="1"/>
  <c r="M121" i="3"/>
  <c r="R121" i="3" s="1"/>
  <c r="B123" i="2"/>
  <c r="G122" i="2"/>
  <c r="B123" i="3"/>
  <c r="N121" i="3"/>
  <c r="S121" i="3" s="1"/>
  <c r="G122" i="3"/>
  <c r="L122" i="3" s="1"/>
  <c r="Q122" i="3" s="1"/>
  <c r="F122" i="3"/>
  <c r="K122" i="3" s="1"/>
  <c r="P122" i="3" s="1"/>
  <c r="N122" i="3"/>
  <c r="S122" i="3" s="1"/>
  <c r="C124" i="2"/>
  <c r="H123" i="2"/>
  <c r="D125" i="2"/>
  <c r="I124" i="2"/>
  <c r="A127" i="2"/>
  <c r="F126" i="2"/>
  <c r="I123" i="3" l="1"/>
  <c r="N123" i="3" s="1"/>
  <c r="S123" i="3" s="1"/>
  <c r="H123" i="3"/>
  <c r="M123" i="3" s="1"/>
  <c r="R123" i="3" s="1"/>
  <c r="G123" i="3"/>
  <c r="F123" i="3"/>
  <c r="K123" i="3" s="1"/>
  <c r="P123" i="3" s="1"/>
  <c r="B124" i="3"/>
  <c r="G123" i="2"/>
  <c r="B124" i="2"/>
  <c r="C125" i="2"/>
  <c r="H124" i="2"/>
  <c r="D126" i="2"/>
  <c r="I125" i="2"/>
  <c r="A128" i="2"/>
  <c r="F127" i="2"/>
  <c r="H124" i="3" l="1"/>
  <c r="I124" i="3"/>
  <c r="F124" i="3"/>
  <c r="G124" i="3"/>
  <c r="L124" i="3" s="1"/>
  <c r="Q124" i="3" s="1"/>
  <c r="L123" i="3"/>
  <c r="Q123" i="3" s="1"/>
  <c r="K124" i="3"/>
  <c r="P124" i="3" s="1"/>
  <c r="G124" i="2"/>
  <c r="B125" i="3"/>
  <c r="B125" i="2"/>
  <c r="D127" i="2"/>
  <c r="I126" i="2"/>
  <c r="C126" i="2"/>
  <c r="H125" i="2"/>
  <c r="A129" i="2"/>
  <c r="F128" i="2"/>
  <c r="F125" i="3" l="1"/>
  <c r="I125" i="3"/>
  <c r="H125" i="3"/>
  <c r="M125" i="3" s="1"/>
  <c r="R125" i="3" s="1"/>
  <c r="B126" i="3"/>
  <c r="G125" i="2"/>
  <c r="B126" i="2"/>
  <c r="G125" i="3"/>
  <c r="L125" i="3"/>
  <c r="Q125" i="3" s="1"/>
  <c r="K125" i="3"/>
  <c r="P125" i="3" s="1"/>
  <c r="N125" i="3"/>
  <c r="S125" i="3" s="1"/>
  <c r="M124" i="3"/>
  <c r="R124" i="3" s="1"/>
  <c r="N124" i="3"/>
  <c r="S124" i="3" s="1"/>
  <c r="D128" i="2"/>
  <c r="I127" i="2"/>
  <c r="C127" i="2"/>
  <c r="H126" i="2"/>
  <c r="A130" i="2"/>
  <c r="F129" i="2"/>
  <c r="G126" i="2" l="1"/>
  <c r="B127" i="2"/>
  <c r="B127" i="3"/>
  <c r="G126" i="3"/>
  <c r="H126" i="3"/>
  <c r="H127" i="3" s="1"/>
  <c r="N126" i="3"/>
  <c r="S126" i="3" s="1"/>
  <c r="M126" i="3"/>
  <c r="R126" i="3" s="1"/>
  <c r="L126" i="3"/>
  <c r="Q126" i="3" s="1"/>
  <c r="I126" i="3"/>
  <c r="F126" i="3"/>
  <c r="C128" i="2"/>
  <c r="H127" i="2"/>
  <c r="D129" i="2"/>
  <c r="I128" i="2"/>
  <c r="A131" i="2"/>
  <c r="F130" i="2"/>
  <c r="I127" i="3" l="1"/>
  <c r="M127" i="3"/>
  <c r="R127" i="3" s="1"/>
  <c r="G127" i="3"/>
  <c r="F127" i="3"/>
  <c r="K127" i="3" s="1"/>
  <c r="P127" i="3" s="1"/>
  <c r="K126" i="3"/>
  <c r="P126" i="3" s="1"/>
  <c r="G127" i="2"/>
  <c r="B128" i="3"/>
  <c r="B128" i="2"/>
  <c r="D130" i="2"/>
  <c r="I129" i="2"/>
  <c r="C129" i="2"/>
  <c r="H128" i="2"/>
  <c r="A132" i="2"/>
  <c r="F131" i="2"/>
  <c r="G128" i="3" l="1"/>
  <c r="H128" i="3"/>
  <c r="F128" i="3"/>
  <c r="K128" i="3" s="1"/>
  <c r="P128" i="3" s="1"/>
  <c r="M128" i="3"/>
  <c r="R128" i="3" s="1"/>
  <c r="L128" i="3"/>
  <c r="Q128" i="3" s="1"/>
  <c r="L127" i="3"/>
  <c r="Q127" i="3" s="1"/>
  <c r="B129" i="2"/>
  <c r="B129" i="3"/>
  <c r="G128" i="2"/>
  <c r="I128" i="3"/>
  <c r="N128" i="3" s="1"/>
  <c r="S128" i="3" s="1"/>
  <c r="N127" i="3"/>
  <c r="S127" i="3" s="1"/>
  <c r="C130" i="2"/>
  <c r="H129" i="2"/>
  <c r="D131" i="2"/>
  <c r="I130" i="2"/>
  <c r="A133" i="2"/>
  <c r="F132" i="2"/>
  <c r="H129" i="3" l="1"/>
  <c r="I129" i="3"/>
  <c r="F129" i="3"/>
  <c r="K129" i="3" s="1"/>
  <c r="P129" i="3" s="1"/>
  <c r="N129" i="3"/>
  <c r="S129" i="3" s="1"/>
  <c r="M129" i="3"/>
  <c r="R129" i="3" s="1"/>
  <c r="G129" i="3"/>
  <c r="L129" i="3" s="1"/>
  <c r="Q129" i="3" s="1"/>
  <c r="B130" i="2"/>
  <c r="B130" i="3"/>
  <c r="G129" i="2"/>
  <c r="D132" i="2"/>
  <c r="I131" i="2"/>
  <c r="C131" i="2"/>
  <c r="H130" i="2"/>
  <c r="A134" i="2"/>
  <c r="F133" i="2"/>
  <c r="I130" i="3" l="1"/>
  <c r="G130" i="3"/>
  <c r="F130" i="3"/>
  <c r="L130" i="3"/>
  <c r="Q130" i="3" s="1"/>
  <c r="H130" i="3"/>
  <c r="H131" i="3" s="1"/>
  <c r="K130" i="3"/>
  <c r="P130" i="3" s="1"/>
  <c r="M130" i="3"/>
  <c r="R130" i="3" s="1"/>
  <c r="N130" i="3"/>
  <c r="S130" i="3" s="1"/>
  <c r="B131" i="3"/>
  <c r="G130" i="2"/>
  <c r="B131" i="2"/>
  <c r="D133" i="2"/>
  <c r="I132" i="2"/>
  <c r="C132" i="2"/>
  <c r="H131" i="2"/>
  <c r="A135" i="2"/>
  <c r="F134" i="2"/>
  <c r="G131" i="2" l="1"/>
  <c r="B132" i="3"/>
  <c r="B132" i="2"/>
  <c r="F131" i="3"/>
  <c r="G131" i="3"/>
  <c r="N131" i="3"/>
  <c r="S131" i="3" s="1"/>
  <c r="L131" i="3"/>
  <c r="Q131" i="3" s="1"/>
  <c r="K131" i="3"/>
  <c r="P131" i="3" s="1"/>
  <c r="M131" i="3"/>
  <c r="R131" i="3" s="1"/>
  <c r="I131" i="3"/>
  <c r="D134" i="2"/>
  <c r="I133" i="2"/>
  <c r="C133" i="2"/>
  <c r="H132" i="2"/>
  <c r="A136" i="2"/>
  <c r="F135" i="2"/>
  <c r="B133" i="2" l="1"/>
  <c r="G132" i="2"/>
  <c r="B133" i="3"/>
  <c r="H132" i="3"/>
  <c r="M132" i="3" s="1"/>
  <c r="R132" i="3" s="1"/>
  <c r="G132" i="3"/>
  <c r="F132" i="3"/>
  <c r="K132" i="3" s="1"/>
  <c r="P132" i="3" s="1"/>
  <c r="L132" i="3"/>
  <c r="Q132" i="3" s="1"/>
  <c r="I132" i="3"/>
  <c r="C134" i="2"/>
  <c r="H133" i="2"/>
  <c r="D135" i="2"/>
  <c r="I134" i="2"/>
  <c r="A137" i="2"/>
  <c r="F136" i="2"/>
  <c r="I133" i="3" l="1"/>
  <c r="N132" i="3"/>
  <c r="S132" i="3" s="1"/>
  <c r="N133" i="3"/>
  <c r="S133" i="3" s="1"/>
  <c r="H133" i="3"/>
  <c r="G133" i="3"/>
  <c r="F133" i="3"/>
  <c r="B134" i="3"/>
  <c r="G133" i="2"/>
  <c r="B134" i="2"/>
  <c r="C135" i="2"/>
  <c r="H134" i="2"/>
  <c r="D136" i="2"/>
  <c r="I135" i="2"/>
  <c r="A138" i="2"/>
  <c r="F137" i="2"/>
  <c r="F134" i="3" l="1"/>
  <c r="G134" i="3"/>
  <c r="L133" i="3"/>
  <c r="Q133" i="3" s="1"/>
  <c r="L134" i="3"/>
  <c r="Q134" i="3" s="1"/>
  <c r="K134" i="3"/>
  <c r="P134" i="3" s="1"/>
  <c r="I134" i="3"/>
  <c r="N134" i="3" s="1"/>
  <c r="S134" i="3" s="1"/>
  <c r="H134" i="3"/>
  <c r="M134" i="3" s="1"/>
  <c r="R134" i="3" s="1"/>
  <c r="M133" i="3"/>
  <c r="R133" i="3" s="1"/>
  <c r="B135" i="2"/>
  <c r="G134" i="2"/>
  <c r="B135" i="3"/>
  <c r="K133" i="3"/>
  <c r="P133" i="3" s="1"/>
  <c r="C136" i="2"/>
  <c r="H135" i="2"/>
  <c r="D137" i="2"/>
  <c r="I136" i="2"/>
  <c r="A139" i="2"/>
  <c r="F138" i="2"/>
  <c r="F135" i="3" l="1"/>
  <c r="K135" i="3" s="1"/>
  <c r="P135" i="3" s="1"/>
  <c r="G135" i="3"/>
  <c r="L135" i="3" s="1"/>
  <c r="Q135" i="3" s="1"/>
  <c r="I135" i="3"/>
  <c r="N135" i="3" s="1"/>
  <c r="S135" i="3" s="1"/>
  <c r="H135" i="3"/>
  <c r="H136" i="3" s="1"/>
  <c r="B136" i="2"/>
  <c r="G135" i="2"/>
  <c r="B136" i="3"/>
  <c r="D138" i="2"/>
  <c r="I137" i="2"/>
  <c r="C137" i="2"/>
  <c r="H136" i="2"/>
  <c r="A140" i="2"/>
  <c r="F139" i="2"/>
  <c r="M135" i="3" l="1"/>
  <c r="R135" i="3" s="1"/>
  <c r="F136" i="3"/>
  <c r="I136" i="3"/>
  <c r="M136" i="3"/>
  <c r="R136" i="3" s="1"/>
  <c r="G136" i="3"/>
  <c r="B137" i="3"/>
  <c r="B137" i="2"/>
  <c r="G136" i="2"/>
  <c r="D139" i="2"/>
  <c r="I138" i="2"/>
  <c r="C138" i="2"/>
  <c r="H137" i="2"/>
  <c r="A141" i="2"/>
  <c r="F140" i="2"/>
  <c r="H137" i="3" l="1"/>
  <c r="M137" i="3" s="1"/>
  <c r="R137" i="3" s="1"/>
  <c r="G137" i="3"/>
  <c r="L137" i="3" s="1"/>
  <c r="Q137" i="3" s="1"/>
  <c r="L136" i="3"/>
  <c r="Q136" i="3" s="1"/>
  <c r="I137" i="3"/>
  <c r="N137" i="3" s="1"/>
  <c r="S137" i="3" s="1"/>
  <c r="N136" i="3"/>
  <c r="S136" i="3" s="1"/>
  <c r="B138" i="2"/>
  <c r="B138" i="3"/>
  <c r="G137" i="2"/>
  <c r="F137" i="3"/>
  <c r="K137" i="3" s="1"/>
  <c r="P137" i="3" s="1"/>
  <c r="K136" i="3"/>
  <c r="P136" i="3" s="1"/>
  <c r="C139" i="2"/>
  <c r="H138" i="2"/>
  <c r="D140" i="2"/>
  <c r="I139" i="2"/>
  <c r="A142" i="2"/>
  <c r="F141" i="2"/>
  <c r="H138" i="3" l="1"/>
  <c r="I138" i="3"/>
  <c r="F138" i="3"/>
  <c r="G138" i="3"/>
  <c r="M138" i="3"/>
  <c r="R138" i="3" s="1"/>
  <c r="K138" i="3"/>
  <c r="P138" i="3" s="1"/>
  <c r="N138" i="3"/>
  <c r="S138" i="3" s="1"/>
  <c r="B139" i="3"/>
  <c r="G138" i="2"/>
  <c r="B139" i="2"/>
  <c r="D141" i="2"/>
  <c r="I140" i="2"/>
  <c r="C140" i="2"/>
  <c r="H139" i="2"/>
  <c r="A143" i="2"/>
  <c r="F142" i="2"/>
  <c r="G139" i="3" l="1"/>
  <c r="L138" i="3"/>
  <c r="Q138" i="3" s="1"/>
  <c r="F139" i="3"/>
  <c r="H139" i="3"/>
  <c r="M139" i="3"/>
  <c r="R139" i="3" s="1"/>
  <c r="L139" i="3"/>
  <c r="Q139" i="3" s="1"/>
  <c r="K139" i="3"/>
  <c r="P139" i="3" s="1"/>
  <c r="B140" i="2"/>
  <c r="B140" i="3"/>
  <c r="G139" i="2"/>
  <c r="I139" i="3"/>
  <c r="N139" i="3" s="1"/>
  <c r="S139" i="3" s="1"/>
  <c r="C141" i="2"/>
  <c r="H140" i="2"/>
  <c r="D142" i="2"/>
  <c r="I141" i="2"/>
  <c r="A144" i="2"/>
  <c r="F143" i="2"/>
  <c r="I140" i="3" l="1"/>
  <c r="H140" i="3"/>
  <c r="M140" i="3" s="1"/>
  <c r="R140" i="3" s="1"/>
  <c r="F140" i="3"/>
  <c r="G140" i="3"/>
  <c r="N140" i="3"/>
  <c r="S140" i="3" s="1"/>
  <c r="G140" i="2"/>
  <c r="B141" i="2"/>
  <c r="B141" i="3"/>
  <c r="D143" i="2"/>
  <c r="I142" i="2"/>
  <c r="C142" i="2"/>
  <c r="H141" i="2"/>
  <c r="A145" i="2"/>
  <c r="F144" i="2"/>
  <c r="G141" i="2" l="1"/>
  <c r="B142" i="2"/>
  <c r="B142" i="3"/>
  <c r="G141" i="3"/>
  <c r="L141" i="3" s="1"/>
  <c r="Q141" i="3" s="1"/>
  <c r="L140" i="3"/>
  <c r="Q140" i="3" s="1"/>
  <c r="F141" i="3"/>
  <c r="K141" i="3" s="1"/>
  <c r="P141" i="3" s="1"/>
  <c r="K140" i="3"/>
  <c r="P140" i="3" s="1"/>
  <c r="H141" i="3"/>
  <c r="M141" i="3" s="1"/>
  <c r="R141" i="3" s="1"/>
  <c r="I141" i="3"/>
  <c r="N141" i="3" s="1"/>
  <c r="S141" i="3" s="1"/>
  <c r="D144" i="2"/>
  <c r="I143" i="2"/>
  <c r="C143" i="2"/>
  <c r="H142" i="2"/>
  <c r="A146" i="2"/>
  <c r="F145" i="2"/>
  <c r="I142" i="3" l="1"/>
  <c r="N142" i="3" s="1"/>
  <c r="S142" i="3" s="1"/>
  <c r="G142" i="3"/>
  <c r="L142" i="3" s="1"/>
  <c r="Q142" i="3" s="1"/>
  <c r="H142" i="3"/>
  <c r="M142" i="3" s="1"/>
  <c r="R142" i="3" s="1"/>
  <c r="F142" i="3"/>
  <c r="K142" i="3" s="1"/>
  <c r="P142" i="3" s="1"/>
  <c r="B143" i="2"/>
  <c r="G142" i="2"/>
  <c r="B143" i="3"/>
  <c r="D145" i="2"/>
  <c r="I144" i="2"/>
  <c r="C144" i="2"/>
  <c r="H143" i="2"/>
  <c r="A147" i="2"/>
  <c r="F146" i="2"/>
  <c r="B144" i="2" l="1"/>
  <c r="B144" i="3"/>
  <c r="G143" i="2"/>
  <c r="F143" i="3"/>
  <c r="F144" i="3" s="1"/>
  <c r="I143" i="3"/>
  <c r="I144" i="3" s="1"/>
  <c r="G143" i="3"/>
  <c r="G144" i="3" s="1"/>
  <c r="H143" i="3"/>
  <c r="C145" i="2"/>
  <c r="H144" i="2"/>
  <c r="D146" i="2"/>
  <c r="I145" i="2"/>
  <c r="A148" i="2"/>
  <c r="F147" i="2"/>
  <c r="L144" i="3" l="1"/>
  <c r="Q144" i="3" s="1"/>
  <c r="K144" i="3"/>
  <c r="P144" i="3" s="1"/>
  <c r="N144" i="3"/>
  <c r="S144" i="3" s="1"/>
  <c r="M144" i="3"/>
  <c r="R144" i="3" s="1"/>
  <c r="B145" i="2"/>
  <c r="B145" i="3"/>
  <c r="G144" i="2"/>
  <c r="K143" i="3"/>
  <c r="P143" i="3" s="1"/>
  <c r="L143" i="3"/>
  <c r="Q143" i="3" s="1"/>
  <c r="H144" i="3"/>
  <c r="M143" i="3"/>
  <c r="R143" i="3" s="1"/>
  <c r="N143" i="3"/>
  <c r="S143" i="3" s="1"/>
  <c r="D147" i="2"/>
  <c r="I146" i="2"/>
  <c r="C146" i="2"/>
  <c r="H145" i="2"/>
  <c r="A149" i="2"/>
  <c r="F148" i="2"/>
  <c r="F145" i="3" l="1"/>
  <c r="H145" i="3"/>
  <c r="M145" i="3" s="1"/>
  <c r="R145" i="3" s="1"/>
  <c r="G145" i="3"/>
  <c r="L145" i="3" s="1"/>
  <c r="Q145" i="3" s="1"/>
  <c r="K145" i="3"/>
  <c r="P145" i="3" s="1"/>
  <c r="I145" i="3"/>
  <c r="B146" i="2"/>
  <c r="B146" i="3"/>
  <c r="G145" i="2"/>
  <c r="D148" i="2"/>
  <c r="I147" i="2"/>
  <c r="C147" i="2"/>
  <c r="H146" i="2"/>
  <c r="A150" i="2"/>
  <c r="F149" i="2"/>
  <c r="G146" i="2" l="1"/>
  <c r="B147" i="3"/>
  <c r="B147" i="2"/>
  <c r="I146" i="3"/>
  <c r="F146" i="3"/>
  <c r="K146" i="3" s="1"/>
  <c r="P146" i="3" s="1"/>
  <c r="N146" i="3"/>
  <c r="S146" i="3" s="1"/>
  <c r="H146" i="3"/>
  <c r="G146" i="3"/>
  <c r="G147" i="3" s="1"/>
  <c r="N145" i="3"/>
  <c r="S145" i="3" s="1"/>
  <c r="D149" i="2"/>
  <c r="I148" i="2"/>
  <c r="C148" i="2"/>
  <c r="H147" i="2"/>
  <c r="A151" i="2"/>
  <c r="F150" i="2"/>
  <c r="H147" i="3" l="1"/>
  <c r="M147" i="3" s="1"/>
  <c r="R147" i="3" s="1"/>
  <c r="M146" i="3"/>
  <c r="R146" i="3" s="1"/>
  <c r="L146" i="3"/>
  <c r="Q146" i="3" s="1"/>
  <c r="B148" i="2"/>
  <c r="G147" i="2"/>
  <c r="B148" i="3"/>
  <c r="I147" i="3"/>
  <c r="L147" i="3"/>
  <c r="Q147" i="3" s="1"/>
  <c r="F147" i="3"/>
  <c r="K147" i="3" s="1"/>
  <c r="P147" i="3" s="1"/>
  <c r="D150" i="2"/>
  <c r="I149" i="2"/>
  <c r="C149" i="2"/>
  <c r="H148" i="2"/>
  <c r="A152" i="2"/>
  <c r="F151" i="2"/>
  <c r="H148" i="3" l="1"/>
  <c r="G148" i="3"/>
  <c r="F148" i="3"/>
  <c r="L148" i="3"/>
  <c r="Q148" i="3" s="1"/>
  <c r="B149" i="2"/>
  <c r="B149" i="3"/>
  <c r="G148" i="2"/>
  <c r="I148" i="3"/>
  <c r="N148" i="3" s="1"/>
  <c r="S148" i="3" s="1"/>
  <c r="N147" i="3"/>
  <c r="S147" i="3" s="1"/>
  <c r="D151" i="2"/>
  <c r="I150" i="2"/>
  <c r="C150" i="2"/>
  <c r="H149" i="2"/>
  <c r="A153" i="2"/>
  <c r="F152" i="2"/>
  <c r="I149" i="3" l="1"/>
  <c r="N149" i="3" s="1"/>
  <c r="S149" i="3" s="1"/>
  <c r="F149" i="3"/>
  <c r="K149" i="3" s="1"/>
  <c r="P149" i="3" s="1"/>
  <c r="G149" i="3"/>
  <c r="L149" i="3" s="1"/>
  <c r="Q149" i="3" s="1"/>
  <c r="B150" i="3"/>
  <c r="G149" i="2"/>
  <c r="B150" i="2"/>
  <c r="H149" i="3"/>
  <c r="M149" i="3" s="1"/>
  <c r="R149" i="3" s="1"/>
  <c r="M148" i="3"/>
  <c r="R148" i="3" s="1"/>
  <c r="K148" i="3"/>
  <c r="P148" i="3" s="1"/>
  <c r="D152" i="2"/>
  <c r="I151" i="2"/>
  <c r="C151" i="2"/>
  <c r="H150" i="2"/>
  <c r="A154" i="2"/>
  <c r="F153" i="2"/>
  <c r="H150" i="3" l="1"/>
  <c r="I150" i="3"/>
  <c r="N150" i="3" s="1"/>
  <c r="S150" i="3" s="1"/>
  <c r="F150" i="3"/>
  <c r="K150" i="3" s="1"/>
  <c r="P150" i="3" s="1"/>
  <c r="M150" i="3"/>
  <c r="R150" i="3" s="1"/>
  <c r="G150" i="3"/>
  <c r="L150" i="3" s="1"/>
  <c r="Q150" i="3" s="1"/>
  <c r="G150" i="2"/>
  <c r="B151" i="3"/>
  <c r="B151" i="2"/>
  <c r="C152" i="2"/>
  <c r="H151" i="2"/>
  <c r="D153" i="2"/>
  <c r="I152" i="2"/>
  <c r="A155" i="2"/>
  <c r="F154" i="2"/>
  <c r="G151" i="3" l="1"/>
  <c r="H151" i="3"/>
  <c r="M151" i="3" s="1"/>
  <c r="R151" i="3" s="1"/>
  <c r="L151" i="3"/>
  <c r="Q151" i="3" s="1"/>
  <c r="F151" i="3"/>
  <c r="K151" i="3" s="1"/>
  <c r="P151" i="3" s="1"/>
  <c r="I151" i="3"/>
  <c r="N151" i="3" s="1"/>
  <c r="S151" i="3" s="1"/>
  <c r="B152" i="2"/>
  <c r="B152" i="3"/>
  <c r="G151" i="2"/>
  <c r="D154" i="2"/>
  <c r="I153" i="2"/>
  <c r="C153" i="2"/>
  <c r="H152" i="2"/>
  <c r="A156" i="2"/>
  <c r="F155" i="2"/>
  <c r="F152" i="3" l="1"/>
  <c r="H152" i="3"/>
  <c r="G152" i="3"/>
  <c r="I152" i="3"/>
  <c r="G152" i="2"/>
  <c r="B153" i="2"/>
  <c r="B153" i="3"/>
  <c r="D155" i="2"/>
  <c r="I154" i="2"/>
  <c r="C154" i="2"/>
  <c r="H153" i="2"/>
  <c r="A157" i="2"/>
  <c r="F156" i="2"/>
  <c r="I153" i="3" l="1"/>
  <c r="N152" i="3"/>
  <c r="S152" i="3" s="1"/>
  <c r="B154" i="3"/>
  <c r="G153" i="2"/>
  <c r="B154" i="2"/>
  <c r="G153" i="3"/>
  <c r="L153" i="3" s="1"/>
  <c r="Q153" i="3" s="1"/>
  <c r="L152" i="3"/>
  <c r="Q152" i="3" s="1"/>
  <c r="K153" i="3"/>
  <c r="P153" i="3" s="1"/>
  <c r="N153" i="3"/>
  <c r="S153" i="3" s="1"/>
  <c r="H153" i="3"/>
  <c r="M153" i="3" s="1"/>
  <c r="R153" i="3" s="1"/>
  <c r="M152" i="3"/>
  <c r="R152" i="3" s="1"/>
  <c r="F153" i="3"/>
  <c r="K152" i="3"/>
  <c r="P152" i="3" s="1"/>
  <c r="C155" i="2"/>
  <c r="H154" i="2"/>
  <c r="D156" i="2"/>
  <c r="I155" i="2"/>
  <c r="A158" i="2"/>
  <c r="F157" i="2"/>
  <c r="B155" i="2" l="1"/>
  <c r="G154" i="2"/>
  <c r="B155" i="3"/>
  <c r="I154" i="3"/>
  <c r="I155" i="3" s="1"/>
  <c r="G154" i="3"/>
  <c r="G155" i="3" s="1"/>
  <c r="L154" i="3"/>
  <c r="Q154" i="3" s="1"/>
  <c r="H154" i="3"/>
  <c r="F154" i="3"/>
  <c r="K154" i="3"/>
  <c r="P154" i="3" s="1"/>
  <c r="D157" i="2"/>
  <c r="I156" i="2"/>
  <c r="C156" i="2"/>
  <c r="H155" i="2"/>
  <c r="A159" i="2"/>
  <c r="F158" i="2"/>
  <c r="N154" i="3" l="1"/>
  <c r="S154" i="3" s="1"/>
  <c r="N155" i="3"/>
  <c r="S155" i="3" s="1"/>
  <c r="L155" i="3"/>
  <c r="Q155" i="3" s="1"/>
  <c r="H155" i="3"/>
  <c r="M155" i="3" s="1"/>
  <c r="R155" i="3" s="1"/>
  <c r="M154" i="3"/>
  <c r="R154" i="3" s="1"/>
  <c r="F155" i="3"/>
  <c r="K155" i="3" s="1"/>
  <c r="P155" i="3" s="1"/>
  <c r="B156" i="3"/>
  <c r="B156" i="2"/>
  <c r="G155" i="2"/>
  <c r="D158" i="2"/>
  <c r="I157" i="2"/>
  <c r="C157" i="2"/>
  <c r="H156" i="2"/>
  <c r="A160" i="2"/>
  <c r="F159" i="2"/>
  <c r="I156" i="3" l="1"/>
  <c r="F156" i="3"/>
  <c r="G156" i="3"/>
  <c r="L156" i="3" s="1"/>
  <c r="Q156" i="3" s="1"/>
  <c r="N156" i="3"/>
  <c r="S156" i="3" s="1"/>
  <c r="K156" i="3"/>
  <c r="P156" i="3" s="1"/>
  <c r="H156" i="3"/>
  <c r="M156" i="3" s="1"/>
  <c r="R156" i="3" s="1"/>
  <c r="B157" i="2"/>
  <c r="B157" i="3"/>
  <c r="G156" i="2"/>
  <c r="C158" i="2"/>
  <c r="H157" i="2"/>
  <c r="D159" i="2"/>
  <c r="I158" i="2"/>
  <c r="A161" i="2"/>
  <c r="F160" i="2"/>
  <c r="I157" i="3" l="1"/>
  <c r="G157" i="3"/>
  <c r="L157" i="3"/>
  <c r="Q157" i="3" s="1"/>
  <c r="F157" i="3"/>
  <c r="H157" i="3"/>
  <c r="M157" i="3" s="1"/>
  <c r="R157" i="3" s="1"/>
  <c r="N157" i="3"/>
  <c r="S157" i="3" s="1"/>
  <c r="B158" i="2"/>
  <c r="B158" i="3"/>
  <c r="G157" i="2"/>
  <c r="D160" i="2"/>
  <c r="I159" i="2"/>
  <c r="C159" i="2"/>
  <c r="H158" i="2"/>
  <c r="A162" i="2"/>
  <c r="F161" i="2"/>
  <c r="F158" i="3" l="1"/>
  <c r="K157" i="3"/>
  <c r="P157" i="3" s="1"/>
  <c r="B159" i="3"/>
  <c r="B159" i="2"/>
  <c r="G158" i="2"/>
  <c r="H158" i="3"/>
  <c r="K158" i="3"/>
  <c r="P158" i="3" s="1"/>
  <c r="I158" i="3"/>
  <c r="G158" i="3"/>
  <c r="D161" i="2"/>
  <c r="I160" i="2"/>
  <c r="C160" i="2"/>
  <c r="H159" i="2"/>
  <c r="A163" i="2"/>
  <c r="F162" i="2"/>
  <c r="I159" i="3" l="1"/>
  <c r="N158" i="3"/>
  <c r="S158" i="3" s="1"/>
  <c r="H159" i="3"/>
  <c r="M159" i="3" s="1"/>
  <c r="R159" i="3" s="1"/>
  <c r="M158" i="3"/>
  <c r="R158" i="3" s="1"/>
  <c r="B160" i="3"/>
  <c r="G159" i="2"/>
  <c r="B160" i="2"/>
  <c r="F159" i="3"/>
  <c r="K159" i="3" s="1"/>
  <c r="P159" i="3" s="1"/>
  <c r="N159" i="3"/>
  <c r="S159" i="3" s="1"/>
  <c r="G159" i="3"/>
  <c r="L159" i="3" s="1"/>
  <c r="Q159" i="3" s="1"/>
  <c r="L158" i="3"/>
  <c r="Q158" i="3" s="1"/>
  <c r="C161" i="2"/>
  <c r="H160" i="2"/>
  <c r="D162" i="2"/>
  <c r="I161" i="2"/>
  <c r="A164" i="2"/>
  <c r="F163" i="2"/>
  <c r="G160" i="3" l="1"/>
  <c r="F160" i="3"/>
  <c r="L160" i="3"/>
  <c r="Q160" i="3" s="1"/>
  <c r="K160" i="3"/>
  <c r="P160" i="3" s="1"/>
  <c r="I160" i="3"/>
  <c r="N160" i="3" s="1"/>
  <c r="S160" i="3" s="1"/>
  <c r="H160" i="3"/>
  <c r="M160" i="3" s="1"/>
  <c r="R160" i="3" s="1"/>
  <c r="B161" i="2"/>
  <c r="G160" i="2"/>
  <c r="B161" i="3"/>
  <c r="C162" i="2"/>
  <c r="H161" i="2"/>
  <c r="D163" i="2"/>
  <c r="I162" i="2"/>
  <c r="A165" i="2"/>
  <c r="F164" i="2"/>
  <c r="B162" i="2" l="1"/>
  <c r="B162" i="3"/>
  <c r="G161" i="2"/>
  <c r="G161" i="3"/>
  <c r="L161" i="3" s="1"/>
  <c r="Q161" i="3" s="1"/>
  <c r="I161" i="3"/>
  <c r="N161" i="3" s="1"/>
  <c r="S161" i="3" s="1"/>
  <c r="H161" i="3"/>
  <c r="M161" i="3" s="1"/>
  <c r="R161" i="3" s="1"/>
  <c r="F161" i="3"/>
  <c r="K161" i="3" s="1"/>
  <c r="P161" i="3" s="1"/>
  <c r="C163" i="2"/>
  <c r="H162" i="2"/>
  <c r="D164" i="2"/>
  <c r="I163" i="2"/>
  <c r="A166" i="2"/>
  <c r="F165" i="2"/>
  <c r="H162" i="3" l="1"/>
  <c r="M162" i="3" s="1"/>
  <c r="R162" i="3" s="1"/>
  <c r="I162" i="3"/>
  <c r="N162" i="3" s="1"/>
  <c r="S162" i="3" s="1"/>
  <c r="F162" i="3"/>
  <c r="K162" i="3" s="1"/>
  <c r="P162" i="3" s="1"/>
  <c r="G162" i="3"/>
  <c r="L162" i="3" s="1"/>
  <c r="Q162" i="3" s="1"/>
  <c r="B163" i="2"/>
  <c r="G162" i="2"/>
  <c r="B163" i="3"/>
  <c r="D165" i="2"/>
  <c r="I164" i="2"/>
  <c r="C164" i="2"/>
  <c r="H163" i="2"/>
  <c r="A167" i="2"/>
  <c r="F166" i="2"/>
  <c r="F163" i="3" l="1"/>
  <c r="G163" i="3"/>
  <c r="I163" i="3"/>
  <c r="N163" i="3" s="1"/>
  <c r="S163" i="3" s="1"/>
  <c r="L163" i="3"/>
  <c r="Q163" i="3" s="1"/>
  <c r="H163" i="3"/>
  <c r="H164" i="3" s="1"/>
  <c r="B164" i="2"/>
  <c r="G163" i="2"/>
  <c r="B164" i="3"/>
  <c r="K163" i="3"/>
  <c r="P163" i="3" s="1"/>
  <c r="D166" i="2"/>
  <c r="I165" i="2"/>
  <c r="C165" i="2"/>
  <c r="H164" i="2"/>
  <c r="A168" i="2"/>
  <c r="F167" i="2"/>
  <c r="B165" i="2" l="1"/>
  <c r="B165" i="3"/>
  <c r="G164" i="2"/>
  <c r="M163" i="3"/>
  <c r="R163" i="3" s="1"/>
  <c r="I164" i="3"/>
  <c r="N164" i="3"/>
  <c r="S164" i="3" s="1"/>
  <c r="M164" i="3"/>
  <c r="R164" i="3" s="1"/>
  <c r="L164" i="3"/>
  <c r="Q164" i="3" s="1"/>
  <c r="G164" i="3"/>
  <c r="F164" i="3"/>
  <c r="K164" i="3" s="1"/>
  <c r="P164" i="3" s="1"/>
  <c r="C166" i="2"/>
  <c r="H165" i="2"/>
  <c r="D167" i="2"/>
  <c r="I166" i="2"/>
  <c r="A169" i="2"/>
  <c r="F168" i="2"/>
  <c r="H165" i="3" l="1"/>
  <c r="M165" i="3"/>
  <c r="R165" i="3" s="1"/>
  <c r="I165" i="3"/>
  <c r="F165" i="3"/>
  <c r="K165" i="3" s="1"/>
  <c r="P165" i="3" s="1"/>
  <c r="G165" i="3"/>
  <c r="B166" i="3"/>
  <c r="B166" i="2"/>
  <c r="G165" i="2"/>
  <c r="D168" i="2"/>
  <c r="I167" i="2"/>
  <c r="C167" i="2"/>
  <c r="H166" i="2"/>
  <c r="A170" i="2"/>
  <c r="F169" i="2"/>
  <c r="G166" i="3" l="1"/>
  <c r="G166" i="2"/>
  <c r="B167" i="3"/>
  <c r="B167" i="2"/>
  <c r="I166" i="3"/>
  <c r="N166" i="3" s="1"/>
  <c r="S166" i="3" s="1"/>
  <c r="N165" i="3"/>
  <c r="S165" i="3" s="1"/>
  <c r="H166" i="3"/>
  <c r="M166" i="3" s="1"/>
  <c r="R166" i="3" s="1"/>
  <c r="F166" i="3"/>
  <c r="K166" i="3" s="1"/>
  <c r="P166" i="3" s="1"/>
  <c r="L166" i="3"/>
  <c r="Q166" i="3" s="1"/>
  <c r="L165" i="3"/>
  <c r="Q165" i="3" s="1"/>
  <c r="D169" i="2"/>
  <c r="I168" i="2"/>
  <c r="C168" i="2"/>
  <c r="H167" i="2"/>
  <c r="A171" i="2"/>
  <c r="F170" i="2"/>
  <c r="B168" i="2" l="1"/>
  <c r="B168" i="3"/>
  <c r="G167" i="2"/>
  <c r="F167" i="3"/>
  <c r="K167" i="3" s="1"/>
  <c r="P167" i="3" s="1"/>
  <c r="H167" i="3"/>
  <c r="G167" i="3"/>
  <c r="L167" i="3" s="1"/>
  <c r="Q167" i="3" s="1"/>
  <c r="I167" i="3"/>
  <c r="N167" i="3" s="1"/>
  <c r="S167" i="3" s="1"/>
  <c r="D170" i="2"/>
  <c r="I169" i="2"/>
  <c r="C169" i="2"/>
  <c r="H168" i="2"/>
  <c r="A172" i="2"/>
  <c r="F171" i="2"/>
  <c r="H168" i="3" l="1"/>
  <c r="M167" i="3"/>
  <c r="R167" i="3" s="1"/>
  <c r="G168" i="3"/>
  <c r="F168" i="3"/>
  <c r="I168" i="3"/>
  <c r="M168" i="3"/>
  <c r="R168" i="3" s="1"/>
  <c r="B169" i="2"/>
  <c r="B169" i="3"/>
  <c r="G168" i="2"/>
  <c r="C170" i="2"/>
  <c r="H169" i="2"/>
  <c r="D171" i="2"/>
  <c r="I170" i="2"/>
  <c r="A173" i="2"/>
  <c r="F172" i="2"/>
  <c r="F169" i="3" l="1"/>
  <c r="K168" i="3"/>
  <c r="P168" i="3" s="1"/>
  <c r="G169" i="2"/>
  <c r="B170" i="2"/>
  <c r="B170" i="3"/>
  <c r="G169" i="3"/>
  <c r="L169" i="3" s="1"/>
  <c r="Q169" i="3" s="1"/>
  <c r="L168" i="3"/>
  <c r="Q168" i="3" s="1"/>
  <c r="H169" i="3"/>
  <c r="M169" i="3" s="1"/>
  <c r="R169" i="3" s="1"/>
  <c r="K169" i="3"/>
  <c r="P169" i="3" s="1"/>
  <c r="I169" i="3"/>
  <c r="N169" i="3" s="1"/>
  <c r="S169" i="3" s="1"/>
  <c r="N168" i="3"/>
  <c r="S168" i="3" s="1"/>
  <c r="C171" i="2"/>
  <c r="H170" i="2"/>
  <c r="D172" i="2"/>
  <c r="I171" i="2"/>
  <c r="A174" i="2"/>
  <c r="F173" i="2"/>
  <c r="I170" i="3" l="1"/>
  <c r="F170" i="3"/>
  <c r="K170" i="3" s="1"/>
  <c r="P170" i="3" s="1"/>
  <c r="H170" i="3"/>
  <c r="G170" i="3"/>
  <c r="B171" i="3"/>
  <c r="G170" i="2"/>
  <c r="B171" i="2"/>
  <c r="M170" i="3"/>
  <c r="R170" i="3" s="1"/>
  <c r="C172" i="2"/>
  <c r="H171" i="2"/>
  <c r="D173" i="2"/>
  <c r="I172" i="2"/>
  <c r="A175" i="2"/>
  <c r="F174" i="2"/>
  <c r="F171" i="3" l="1"/>
  <c r="K171" i="3" s="1"/>
  <c r="P171" i="3" s="1"/>
  <c r="G171" i="3"/>
  <c r="L171" i="3" s="1"/>
  <c r="Q171" i="3" s="1"/>
  <c r="B172" i="2"/>
  <c r="G171" i="2"/>
  <c r="B172" i="3"/>
  <c r="H171" i="3"/>
  <c r="M171" i="3" s="1"/>
  <c r="R171" i="3" s="1"/>
  <c r="L170" i="3"/>
  <c r="Q170" i="3" s="1"/>
  <c r="I171" i="3"/>
  <c r="N171" i="3" s="1"/>
  <c r="S171" i="3" s="1"/>
  <c r="N170" i="3"/>
  <c r="S170" i="3" s="1"/>
  <c r="C173" i="2"/>
  <c r="H172" i="2"/>
  <c r="D174" i="2"/>
  <c r="I173" i="2"/>
  <c r="A176" i="2"/>
  <c r="F175" i="2"/>
  <c r="B173" i="2" l="1"/>
  <c r="B173" i="3"/>
  <c r="G172" i="2"/>
  <c r="H172" i="3"/>
  <c r="G172" i="3"/>
  <c r="F172" i="3"/>
  <c r="K172" i="3" s="1"/>
  <c r="P172" i="3" s="1"/>
  <c r="I172" i="3"/>
  <c r="D175" i="2"/>
  <c r="I174" i="2"/>
  <c r="C174" i="2"/>
  <c r="H173" i="2"/>
  <c r="A177" i="2"/>
  <c r="F176" i="2"/>
  <c r="I173" i="3" l="1"/>
  <c r="N172" i="3"/>
  <c r="S172" i="3" s="1"/>
  <c r="G173" i="3"/>
  <c r="L172" i="3"/>
  <c r="Q172" i="3" s="1"/>
  <c r="N173" i="3"/>
  <c r="S173" i="3" s="1"/>
  <c r="L173" i="3"/>
  <c r="Q173" i="3" s="1"/>
  <c r="F173" i="3"/>
  <c r="K173" i="3" s="1"/>
  <c r="P173" i="3" s="1"/>
  <c r="H173" i="3"/>
  <c r="M173" i="3" s="1"/>
  <c r="R173" i="3" s="1"/>
  <c r="M172" i="3"/>
  <c r="R172" i="3" s="1"/>
  <c r="G173" i="2"/>
  <c r="B174" i="2"/>
  <c r="B174" i="3"/>
  <c r="D176" i="2"/>
  <c r="I175" i="2"/>
  <c r="C175" i="2"/>
  <c r="H174" i="2"/>
  <c r="A178" i="2"/>
  <c r="F177" i="2"/>
  <c r="I174" i="3" l="1"/>
  <c r="N174" i="3"/>
  <c r="S174" i="3" s="1"/>
  <c r="F174" i="3"/>
  <c r="G174" i="3"/>
  <c r="L174" i="3" s="1"/>
  <c r="Q174" i="3" s="1"/>
  <c r="H174" i="3"/>
  <c r="M174" i="3" s="1"/>
  <c r="R174" i="3" s="1"/>
  <c r="B175" i="2"/>
  <c r="B175" i="3"/>
  <c r="G174" i="2"/>
  <c r="C176" i="2"/>
  <c r="H175" i="2"/>
  <c r="D177" i="2"/>
  <c r="I176" i="2"/>
  <c r="A179" i="2"/>
  <c r="F178" i="2"/>
  <c r="H175" i="3" l="1"/>
  <c r="F175" i="3"/>
  <c r="I175" i="3"/>
  <c r="N175" i="3"/>
  <c r="S175" i="3" s="1"/>
  <c r="M175" i="3"/>
  <c r="R175" i="3" s="1"/>
  <c r="K175" i="3"/>
  <c r="P175" i="3" s="1"/>
  <c r="G175" i="3"/>
  <c r="L175" i="3" s="1"/>
  <c r="Q175" i="3" s="1"/>
  <c r="G175" i="2"/>
  <c r="B176" i="3"/>
  <c r="B176" i="2"/>
  <c r="K174" i="3"/>
  <c r="P174" i="3" s="1"/>
  <c r="D178" i="2"/>
  <c r="I177" i="2"/>
  <c r="C177" i="2"/>
  <c r="H176" i="2"/>
  <c r="A180" i="2"/>
  <c r="F179" i="2"/>
  <c r="F176" i="3" l="1"/>
  <c r="H176" i="3"/>
  <c r="I176" i="3"/>
  <c r="G176" i="3"/>
  <c r="K176" i="3"/>
  <c r="P176" i="3" s="1"/>
  <c r="B177" i="2"/>
  <c r="B177" i="3"/>
  <c r="G176" i="2"/>
  <c r="D179" i="2"/>
  <c r="I178" i="2"/>
  <c r="C178" i="2"/>
  <c r="H177" i="2"/>
  <c r="A181" i="2"/>
  <c r="F180" i="2"/>
  <c r="G177" i="3" l="1"/>
  <c r="I177" i="3"/>
  <c r="H177" i="3"/>
  <c r="L176" i="3"/>
  <c r="Q176" i="3" s="1"/>
  <c r="L177" i="3"/>
  <c r="Q177" i="3" s="1"/>
  <c r="F177" i="3"/>
  <c r="K177" i="3" s="1"/>
  <c r="P177" i="3" s="1"/>
  <c r="M177" i="3"/>
  <c r="R177" i="3" s="1"/>
  <c r="N177" i="3"/>
  <c r="S177" i="3" s="1"/>
  <c r="N176" i="3"/>
  <c r="S176" i="3" s="1"/>
  <c r="B178" i="3"/>
  <c r="G177" i="2"/>
  <c r="B178" i="2"/>
  <c r="M176" i="3"/>
  <c r="R176" i="3" s="1"/>
  <c r="C179" i="2"/>
  <c r="H178" i="2"/>
  <c r="D180" i="2"/>
  <c r="I179" i="2"/>
  <c r="A182" i="2"/>
  <c r="F181" i="2"/>
  <c r="G178" i="3" l="1"/>
  <c r="H178" i="3"/>
  <c r="F178" i="3"/>
  <c r="L178" i="3"/>
  <c r="Q178" i="3" s="1"/>
  <c r="K178" i="3"/>
  <c r="P178" i="3" s="1"/>
  <c r="I178" i="3"/>
  <c r="I179" i="3" s="1"/>
  <c r="M178" i="3"/>
  <c r="R178" i="3" s="1"/>
  <c r="N178" i="3"/>
  <c r="S178" i="3" s="1"/>
  <c r="B179" i="2"/>
  <c r="G178" i="2"/>
  <c r="B179" i="3"/>
  <c r="D181" i="2"/>
  <c r="I180" i="2"/>
  <c r="C180" i="2"/>
  <c r="H179" i="2"/>
  <c r="A183" i="2"/>
  <c r="F182" i="2"/>
  <c r="G179" i="3" l="1"/>
  <c r="L179" i="3" s="1"/>
  <c r="Q179" i="3" s="1"/>
  <c r="N179" i="3"/>
  <c r="S179" i="3" s="1"/>
  <c r="F179" i="3"/>
  <c r="K179" i="3" s="1"/>
  <c r="P179" i="3" s="1"/>
  <c r="H179" i="3"/>
  <c r="M179" i="3" s="1"/>
  <c r="R179" i="3" s="1"/>
  <c r="B180" i="3"/>
  <c r="B180" i="2"/>
  <c r="G179" i="2"/>
  <c r="C181" i="2"/>
  <c r="H180" i="2"/>
  <c r="D182" i="2"/>
  <c r="I181" i="2"/>
  <c r="A184" i="2"/>
  <c r="F183" i="2"/>
  <c r="I180" i="3" l="1"/>
  <c r="F180" i="3"/>
  <c r="N180" i="3"/>
  <c r="S180" i="3" s="1"/>
  <c r="H180" i="3"/>
  <c r="M180" i="3" s="1"/>
  <c r="R180" i="3" s="1"/>
  <c r="G180" i="3"/>
  <c r="G181" i="3" s="1"/>
  <c r="K180" i="3"/>
  <c r="P180" i="3" s="1"/>
  <c r="L180" i="3"/>
  <c r="Q180" i="3" s="1"/>
  <c r="B181" i="2"/>
  <c r="G180" i="2"/>
  <c r="B181" i="3"/>
  <c r="D183" i="2"/>
  <c r="I182" i="2"/>
  <c r="C182" i="2"/>
  <c r="H181" i="2"/>
  <c r="A185" i="2"/>
  <c r="F184" i="2"/>
  <c r="I181" i="3" l="1"/>
  <c r="H181" i="3"/>
  <c r="N181" i="3"/>
  <c r="S181" i="3" s="1"/>
  <c r="L181" i="3"/>
  <c r="Q181" i="3" s="1"/>
  <c r="F181" i="3"/>
  <c r="K181" i="3" s="1"/>
  <c r="P181" i="3" s="1"/>
  <c r="M181" i="3"/>
  <c r="R181" i="3" s="1"/>
  <c r="B182" i="3"/>
  <c r="B182" i="2"/>
  <c r="G181" i="2"/>
  <c r="C183" i="2"/>
  <c r="H182" i="2"/>
  <c r="D184" i="2"/>
  <c r="I183" i="2"/>
  <c r="A186" i="2"/>
  <c r="F185" i="2"/>
  <c r="F182" i="3" l="1"/>
  <c r="G182" i="3"/>
  <c r="L182" i="3"/>
  <c r="Q182" i="3" s="1"/>
  <c r="K182" i="3"/>
  <c r="P182" i="3" s="1"/>
  <c r="H182" i="3"/>
  <c r="M182" i="3" s="1"/>
  <c r="R182" i="3" s="1"/>
  <c r="B183" i="2"/>
  <c r="G182" i="2"/>
  <c r="B183" i="3"/>
  <c r="I182" i="3"/>
  <c r="N182" i="3" s="1"/>
  <c r="S182" i="3" s="1"/>
  <c r="D185" i="2"/>
  <c r="I184" i="2"/>
  <c r="C184" i="2"/>
  <c r="H183" i="2"/>
  <c r="A187" i="2"/>
  <c r="F186" i="2"/>
  <c r="B184" i="3" l="1"/>
  <c r="B184" i="2"/>
  <c r="G183" i="2"/>
  <c r="H183" i="3"/>
  <c r="M183" i="3" s="1"/>
  <c r="R183" i="3" s="1"/>
  <c r="I183" i="3"/>
  <c r="N183" i="3" s="1"/>
  <c r="S183" i="3" s="1"/>
  <c r="F183" i="3"/>
  <c r="F184" i="3" s="1"/>
  <c r="G183" i="3"/>
  <c r="D186" i="2"/>
  <c r="I185" i="2"/>
  <c r="C185" i="2"/>
  <c r="H184" i="2"/>
  <c r="A188" i="2"/>
  <c r="F187" i="2"/>
  <c r="K183" i="3" l="1"/>
  <c r="P183" i="3" s="1"/>
  <c r="G184" i="3"/>
  <c r="L183" i="3"/>
  <c r="Q183" i="3" s="1"/>
  <c r="B185" i="3"/>
  <c r="G184" i="2"/>
  <c r="B185" i="2"/>
  <c r="K184" i="3"/>
  <c r="P184" i="3" s="1"/>
  <c r="L184" i="3"/>
  <c r="Q184" i="3" s="1"/>
  <c r="I184" i="3"/>
  <c r="N184" i="3" s="1"/>
  <c r="S184" i="3" s="1"/>
  <c r="H184" i="3"/>
  <c r="C186" i="2"/>
  <c r="H185" i="2"/>
  <c r="D187" i="2"/>
  <c r="I186" i="2"/>
  <c r="A189" i="2"/>
  <c r="F188" i="2"/>
  <c r="B186" i="2" l="1"/>
  <c r="G185" i="2"/>
  <c r="B186" i="3"/>
  <c r="F185" i="3"/>
  <c r="I185" i="3"/>
  <c r="M185" i="3"/>
  <c r="R185" i="3" s="1"/>
  <c r="G185" i="3"/>
  <c r="L185" i="3" s="1"/>
  <c r="Q185" i="3" s="1"/>
  <c r="K185" i="3"/>
  <c r="P185" i="3" s="1"/>
  <c r="H185" i="3"/>
  <c r="M184" i="3"/>
  <c r="R184" i="3" s="1"/>
  <c r="D188" i="2"/>
  <c r="I187" i="2"/>
  <c r="C187" i="2"/>
  <c r="H186" i="2"/>
  <c r="A190" i="2"/>
  <c r="F189" i="2"/>
  <c r="I186" i="3" l="1"/>
  <c r="N185" i="3"/>
  <c r="S185" i="3" s="1"/>
  <c r="F186" i="3"/>
  <c r="N186" i="3"/>
  <c r="S186" i="3" s="1"/>
  <c r="G186" i="3"/>
  <c r="H186" i="3"/>
  <c r="G186" i="2"/>
  <c r="B187" i="3"/>
  <c r="B187" i="2"/>
  <c r="D189" i="2"/>
  <c r="I188" i="2"/>
  <c r="C188" i="2"/>
  <c r="H187" i="2"/>
  <c r="A191" i="2"/>
  <c r="F190" i="2"/>
  <c r="H187" i="3" l="1"/>
  <c r="M186" i="3"/>
  <c r="R186" i="3" s="1"/>
  <c r="G187" i="3"/>
  <c r="L187" i="3" s="1"/>
  <c r="Q187" i="3" s="1"/>
  <c r="L186" i="3"/>
  <c r="Q186" i="3" s="1"/>
  <c r="F187" i="3"/>
  <c r="K187" i="3" s="1"/>
  <c r="P187" i="3" s="1"/>
  <c r="K186" i="3"/>
  <c r="P186" i="3" s="1"/>
  <c r="I187" i="3"/>
  <c r="N187" i="3" s="1"/>
  <c r="S187" i="3" s="1"/>
  <c r="M187" i="3"/>
  <c r="R187" i="3" s="1"/>
  <c r="B188" i="2"/>
  <c r="G187" i="2"/>
  <c r="B188" i="3"/>
  <c r="C189" i="2"/>
  <c r="H188" i="2"/>
  <c r="D190" i="2"/>
  <c r="I189" i="2"/>
  <c r="A192" i="2"/>
  <c r="F191" i="2"/>
  <c r="G188" i="2" l="1"/>
  <c r="B189" i="2"/>
  <c r="B189" i="3"/>
  <c r="F188" i="3"/>
  <c r="I188" i="3"/>
  <c r="I189" i="3" s="1"/>
  <c r="G188" i="3"/>
  <c r="G189" i="3" s="1"/>
  <c r="H188" i="3"/>
  <c r="M188" i="3" s="1"/>
  <c r="R188" i="3" s="1"/>
  <c r="C190" i="2"/>
  <c r="H189" i="2"/>
  <c r="D191" i="2"/>
  <c r="I190" i="2"/>
  <c r="A193" i="2"/>
  <c r="F192" i="2"/>
  <c r="F189" i="3" l="1"/>
  <c r="K188" i="3"/>
  <c r="P188" i="3" s="1"/>
  <c r="L189" i="3"/>
  <c r="Q189" i="3" s="1"/>
  <c r="N189" i="3"/>
  <c r="S189" i="3" s="1"/>
  <c r="M189" i="3"/>
  <c r="R189" i="3" s="1"/>
  <c r="K189" i="3"/>
  <c r="P189" i="3" s="1"/>
  <c r="B190" i="3"/>
  <c r="G189" i="2"/>
  <c r="B190" i="2"/>
  <c r="L188" i="3"/>
  <c r="Q188" i="3" s="1"/>
  <c r="H189" i="3"/>
  <c r="N188" i="3"/>
  <c r="S188" i="3" s="1"/>
  <c r="D192" i="2"/>
  <c r="I191" i="2"/>
  <c r="C191" i="2"/>
  <c r="H190" i="2"/>
  <c r="A194" i="2"/>
  <c r="F193" i="2"/>
  <c r="F190" i="3" l="1"/>
  <c r="H190" i="3"/>
  <c r="M190" i="3"/>
  <c r="R190" i="3" s="1"/>
  <c r="I190" i="3"/>
  <c r="N190" i="3" s="1"/>
  <c r="S190" i="3" s="1"/>
  <c r="G190" i="3"/>
  <c r="L190" i="3" s="1"/>
  <c r="Q190" i="3" s="1"/>
  <c r="B191" i="3"/>
  <c r="G190" i="2"/>
  <c r="B191" i="2"/>
  <c r="C192" i="2"/>
  <c r="H191" i="2"/>
  <c r="D193" i="2"/>
  <c r="I192" i="2"/>
  <c r="A195" i="2"/>
  <c r="F194" i="2"/>
  <c r="I191" i="3" l="1"/>
  <c r="H191" i="3"/>
  <c r="G191" i="3"/>
  <c r="L191" i="3" s="1"/>
  <c r="Q191" i="3" s="1"/>
  <c r="M191" i="3"/>
  <c r="R191" i="3" s="1"/>
  <c r="F191" i="3"/>
  <c r="K191" i="3" s="1"/>
  <c r="P191" i="3" s="1"/>
  <c r="K190" i="3"/>
  <c r="P190" i="3" s="1"/>
  <c r="B192" i="2"/>
  <c r="B192" i="3"/>
  <c r="G191" i="2"/>
  <c r="N191" i="3"/>
  <c r="S191" i="3" s="1"/>
  <c r="D194" i="2"/>
  <c r="I193" i="2"/>
  <c r="C193" i="2"/>
  <c r="H192" i="2"/>
  <c r="A196" i="2"/>
  <c r="F195" i="2"/>
  <c r="F192" i="3" l="1"/>
  <c r="K192" i="3" s="1"/>
  <c r="P192" i="3" s="1"/>
  <c r="G192" i="3"/>
  <c r="G193" i="3" s="1"/>
  <c r="L192" i="3"/>
  <c r="Q192" i="3" s="1"/>
  <c r="N192" i="3"/>
  <c r="S192" i="3" s="1"/>
  <c r="H192" i="3"/>
  <c r="M192" i="3" s="1"/>
  <c r="R192" i="3" s="1"/>
  <c r="B193" i="2"/>
  <c r="G192" i="2"/>
  <c r="B193" i="3"/>
  <c r="I192" i="3"/>
  <c r="D195" i="2"/>
  <c r="I194" i="2"/>
  <c r="C194" i="2"/>
  <c r="H193" i="2"/>
  <c r="A197" i="2"/>
  <c r="F196" i="2"/>
  <c r="H193" i="3" l="1"/>
  <c r="F193" i="3"/>
  <c r="K193" i="3"/>
  <c r="P193" i="3" s="1"/>
  <c r="M193" i="3"/>
  <c r="R193" i="3" s="1"/>
  <c r="L193" i="3"/>
  <c r="Q193" i="3" s="1"/>
  <c r="I193" i="3"/>
  <c r="G193" i="2"/>
  <c r="B194" i="2"/>
  <c r="B194" i="3"/>
  <c r="D196" i="2"/>
  <c r="I195" i="2"/>
  <c r="C195" i="2"/>
  <c r="H194" i="2"/>
  <c r="A198" i="2"/>
  <c r="F197" i="2"/>
  <c r="G194" i="2" l="1"/>
  <c r="B195" i="2"/>
  <c r="B195" i="3"/>
  <c r="I194" i="3"/>
  <c r="N193" i="3"/>
  <c r="S193" i="3" s="1"/>
  <c r="G194" i="3"/>
  <c r="L194" i="3" s="1"/>
  <c r="Q194" i="3" s="1"/>
  <c r="N194" i="3"/>
  <c r="S194" i="3" s="1"/>
  <c r="H194" i="3"/>
  <c r="F194" i="3"/>
  <c r="C196" i="2"/>
  <c r="H195" i="2"/>
  <c r="D197" i="2"/>
  <c r="I196" i="2"/>
  <c r="A199" i="2"/>
  <c r="F198" i="2"/>
  <c r="G195" i="3" l="1"/>
  <c r="I195" i="3"/>
  <c r="F195" i="3"/>
  <c r="K195" i="3" s="1"/>
  <c r="P195" i="3" s="1"/>
  <c r="K194" i="3"/>
  <c r="P194" i="3" s="1"/>
  <c r="B196" i="2"/>
  <c r="B196" i="3"/>
  <c r="G195" i="2"/>
  <c r="H195" i="3"/>
  <c r="M195" i="3" s="1"/>
  <c r="R195" i="3" s="1"/>
  <c r="M194" i="3"/>
  <c r="R194" i="3" s="1"/>
  <c r="D198" i="2"/>
  <c r="I197" i="2"/>
  <c r="C197" i="2"/>
  <c r="H196" i="2"/>
  <c r="A200" i="2"/>
  <c r="F199" i="2"/>
  <c r="H196" i="3" l="1"/>
  <c r="F196" i="3"/>
  <c r="K196" i="3"/>
  <c r="P196" i="3" s="1"/>
  <c r="M196" i="3"/>
  <c r="R196" i="3" s="1"/>
  <c r="L196" i="3"/>
  <c r="Q196" i="3" s="1"/>
  <c r="I196" i="3"/>
  <c r="N196" i="3" s="1"/>
  <c r="S196" i="3" s="1"/>
  <c r="N195" i="3"/>
  <c r="S195" i="3" s="1"/>
  <c r="B197" i="3"/>
  <c r="B197" i="2"/>
  <c r="G196" i="2"/>
  <c r="G196" i="3"/>
  <c r="L195" i="3"/>
  <c r="Q195" i="3" s="1"/>
  <c r="D199" i="2"/>
  <c r="I198" i="2"/>
  <c r="C198" i="2"/>
  <c r="H197" i="2"/>
  <c r="A201" i="2"/>
  <c r="F200" i="2"/>
  <c r="B198" i="2" l="1"/>
  <c r="G197" i="2"/>
  <c r="B198" i="3"/>
  <c r="H197" i="3"/>
  <c r="M197" i="3" s="1"/>
  <c r="R197" i="3" s="1"/>
  <c r="G197" i="3"/>
  <c r="K197" i="3"/>
  <c r="P197" i="3" s="1"/>
  <c r="I197" i="3"/>
  <c r="I198" i="3" s="1"/>
  <c r="L197" i="3"/>
  <c r="Q197" i="3" s="1"/>
  <c r="F197" i="3"/>
  <c r="D200" i="2"/>
  <c r="I199" i="2"/>
  <c r="C199" i="2"/>
  <c r="H198" i="2"/>
  <c r="A202" i="2"/>
  <c r="F201" i="2"/>
  <c r="G198" i="3" l="1"/>
  <c r="L198" i="3" s="1"/>
  <c r="Q198" i="3" s="1"/>
  <c r="H198" i="3"/>
  <c r="N198" i="3"/>
  <c r="S198" i="3" s="1"/>
  <c r="N197" i="3"/>
  <c r="S197" i="3" s="1"/>
  <c r="F198" i="3"/>
  <c r="K198" i="3" s="1"/>
  <c r="P198" i="3" s="1"/>
  <c r="B199" i="2"/>
  <c r="G198" i="2"/>
  <c r="B199" i="3"/>
  <c r="C200" i="2"/>
  <c r="H199" i="2"/>
  <c r="D201" i="2"/>
  <c r="I200" i="2"/>
  <c r="A203" i="2"/>
  <c r="F202" i="2"/>
  <c r="G199" i="2" l="1"/>
  <c r="B200" i="2"/>
  <c r="B200" i="3"/>
  <c r="H199" i="3"/>
  <c r="M199" i="3" s="1"/>
  <c r="R199" i="3" s="1"/>
  <c r="M198" i="3"/>
  <c r="R198" i="3" s="1"/>
  <c r="I199" i="3"/>
  <c r="N199" i="3" s="1"/>
  <c r="S199" i="3" s="1"/>
  <c r="F199" i="3"/>
  <c r="K199" i="3" s="1"/>
  <c r="P199" i="3" s="1"/>
  <c r="G199" i="3"/>
  <c r="L199" i="3" s="1"/>
  <c r="Q199" i="3" s="1"/>
  <c r="C201" i="2"/>
  <c r="H200" i="2"/>
  <c r="D202" i="2"/>
  <c r="I201" i="2"/>
  <c r="A204" i="2"/>
  <c r="F203" i="2"/>
  <c r="F200" i="3" l="1"/>
  <c r="G200" i="3"/>
  <c r="L200" i="3" s="1"/>
  <c r="Q200" i="3" s="1"/>
  <c r="I200" i="3"/>
  <c r="N200" i="3" s="1"/>
  <c r="S200" i="3" s="1"/>
  <c r="H200" i="3"/>
  <c r="M200" i="3" s="1"/>
  <c r="R200" i="3" s="1"/>
  <c r="B201" i="2"/>
  <c r="B201" i="3"/>
  <c r="G200" i="2"/>
  <c r="D203" i="2"/>
  <c r="I202" i="2"/>
  <c r="C202" i="2"/>
  <c r="H201" i="2"/>
  <c r="A205" i="2"/>
  <c r="F204" i="2"/>
  <c r="B202" i="3" l="1"/>
  <c r="B202" i="2"/>
  <c r="G201" i="2"/>
  <c r="G201" i="3"/>
  <c r="L201" i="3" s="1"/>
  <c r="Q201" i="3" s="1"/>
  <c r="H201" i="3"/>
  <c r="M201" i="3" s="1"/>
  <c r="R201" i="3" s="1"/>
  <c r="I201" i="3"/>
  <c r="N201" i="3" s="1"/>
  <c r="S201" i="3" s="1"/>
  <c r="F201" i="3"/>
  <c r="K201" i="3" s="1"/>
  <c r="P201" i="3" s="1"/>
  <c r="K200" i="3"/>
  <c r="P200" i="3" s="1"/>
  <c r="D204" i="2"/>
  <c r="I203" i="2"/>
  <c r="C203" i="2"/>
  <c r="H202" i="2"/>
  <c r="A206" i="2"/>
  <c r="F205" i="2"/>
  <c r="B203" i="2" l="1"/>
  <c r="G202" i="2"/>
  <c r="B203" i="3"/>
  <c r="H202" i="3"/>
  <c r="G202" i="3"/>
  <c r="I202" i="3"/>
  <c r="F202" i="3"/>
  <c r="M202" i="3"/>
  <c r="R202" i="3" s="1"/>
  <c r="C204" i="2"/>
  <c r="H203" i="2"/>
  <c r="D205" i="2"/>
  <c r="I204" i="2"/>
  <c r="A207" i="2"/>
  <c r="F206" i="2"/>
  <c r="G203" i="3" l="1"/>
  <c r="L202" i="3"/>
  <c r="Q202" i="3" s="1"/>
  <c r="I203" i="3"/>
  <c r="N202" i="3"/>
  <c r="S202" i="3" s="1"/>
  <c r="H203" i="3"/>
  <c r="N203" i="3"/>
  <c r="S203" i="3" s="1"/>
  <c r="L203" i="3"/>
  <c r="Q203" i="3" s="1"/>
  <c r="K203" i="3"/>
  <c r="P203" i="3" s="1"/>
  <c r="F203" i="3"/>
  <c r="K202" i="3"/>
  <c r="P202" i="3" s="1"/>
  <c r="B204" i="2"/>
  <c r="G203" i="2"/>
  <c r="B204" i="3"/>
  <c r="C205" i="2"/>
  <c r="H204" i="2"/>
  <c r="D206" i="2"/>
  <c r="I205" i="2"/>
  <c r="A208" i="2"/>
  <c r="F207" i="2"/>
  <c r="H204" i="3" l="1"/>
  <c r="M203" i="3"/>
  <c r="R203" i="3" s="1"/>
  <c r="G204" i="2"/>
  <c r="B205" i="3"/>
  <c r="B205" i="2"/>
  <c r="G204" i="3"/>
  <c r="L204" i="3" s="1"/>
  <c r="Q204" i="3" s="1"/>
  <c r="F204" i="3"/>
  <c r="K204" i="3" s="1"/>
  <c r="P204" i="3" s="1"/>
  <c r="N204" i="3"/>
  <c r="S204" i="3" s="1"/>
  <c r="I204" i="3"/>
  <c r="M204" i="3"/>
  <c r="R204" i="3" s="1"/>
  <c r="D207" i="2"/>
  <c r="I206" i="2"/>
  <c r="C206" i="2"/>
  <c r="H205" i="2"/>
  <c r="A209" i="2"/>
  <c r="F208" i="2"/>
  <c r="B206" i="2" l="1"/>
  <c r="B206" i="3"/>
  <c r="G205" i="2"/>
  <c r="H205" i="3"/>
  <c r="M205" i="3" s="1"/>
  <c r="R205" i="3" s="1"/>
  <c r="I205" i="3"/>
  <c r="F205" i="3"/>
  <c r="G205" i="3"/>
  <c r="G206" i="3" s="1"/>
  <c r="D208" i="2"/>
  <c r="I207" i="2"/>
  <c r="C207" i="2"/>
  <c r="H206" i="2"/>
  <c r="A210" i="2"/>
  <c r="F209" i="2"/>
  <c r="I206" i="3" l="1"/>
  <c r="N205" i="3"/>
  <c r="S205" i="3" s="1"/>
  <c r="L206" i="3"/>
  <c r="Q206" i="3" s="1"/>
  <c r="H206" i="3"/>
  <c r="N206" i="3"/>
  <c r="S206" i="3" s="1"/>
  <c r="M206" i="3"/>
  <c r="R206" i="3" s="1"/>
  <c r="F206" i="3"/>
  <c r="K206" i="3" s="1"/>
  <c r="P206" i="3" s="1"/>
  <c r="K205" i="3"/>
  <c r="P205" i="3" s="1"/>
  <c r="L205" i="3"/>
  <c r="Q205" i="3" s="1"/>
  <c r="B207" i="2"/>
  <c r="B207" i="3"/>
  <c r="G206" i="2"/>
  <c r="D209" i="2"/>
  <c r="I208" i="2"/>
  <c r="C208" i="2"/>
  <c r="H207" i="2"/>
  <c r="A211" i="2"/>
  <c r="F210" i="2"/>
  <c r="I207" i="3" l="1"/>
  <c r="G207" i="3"/>
  <c r="H207" i="3"/>
  <c r="L207" i="3"/>
  <c r="Q207" i="3" s="1"/>
  <c r="N207" i="3"/>
  <c r="S207" i="3" s="1"/>
  <c r="F207" i="3"/>
  <c r="F208" i="3" s="1"/>
  <c r="M207" i="3"/>
  <c r="R207" i="3" s="1"/>
  <c r="B208" i="2"/>
  <c r="G207" i="2"/>
  <c r="B208" i="3"/>
  <c r="C209" i="2"/>
  <c r="H208" i="2"/>
  <c r="D210" i="2"/>
  <c r="I209" i="2"/>
  <c r="A212" i="2"/>
  <c r="F211" i="2"/>
  <c r="K207" i="3" l="1"/>
  <c r="P207" i="3" s="1"/>
  <c r="B209" i="2"/>
  <c r="B209" i="3"/>
  <c r="G208" i="2"/>
  <c r="I208" i="3"/>
  <c r="G208" i="3"/>
  <c r="G209" i="3" s="1"/>
  <c r="M208" i="3"/>
  <c r="R208" i="3" s="1"/>
  <c r="K208" i="3"/>
  <c r="P208" i="3" s="1"/>
  <c r="H208" i="3"/>
  <c r="D211" i="2"/>
  <c r="I210" i="2"/>
  <c r="C210" i="2"/>
  <c r="H209" i="2"/>
  <c r="A213" i="2"/>
  <c r="F212" i="2"/>
  <c r="L208" i="3" l="1"/>
  <c r="Q208" i="3" s="1"/>
  <c r="I209" i="3"/>
  <c r="N208" i="3"/>
  <c r="S208" i="3" s="1"/>
  <c r="F209" i="3"/>
  <c r="K209" i="3" s="1"/>
  <c r="P209" i="3" s="1"/>
  <c r="N209" i="3"/>
  <c r="S209" i="3" s="1"/>
  <c r="L209" i="3"/>
  <c r="Q209" i="3" s="1"/>
  <c r="H209" i="3"/>
  <c r="B210" i="2"/>
  <c r="G209" i="2"/>
  <c r="B210" i="3"/>
  <c r="C211" i="2"/>
  <c r="H210" i="2"/>
  <c r="D212" i="2"/>
  <c r="I211" i="2"/>
  <c r="A214" i="2"/>
  <c r="F213" i="2"/>
  <c r="H210" i="3" l="1"/>
  <c r="M209" i="3"/>
  <c r="R209" i="3" s="1"/>
  <c r="F210" i="3"/>
  <c r="K210" i="3"/>
  <c r="P210" i="3" s="1"/>
  <c r="G210" i="3"/>
  <c r="I210" i="3"/>
  <c r="M210" i="3"/>
  <c r="R210" i="3" s="1"/>
  <c r="B211" i="2"/>
  <c r="G210" i="2"/>
  <c r="B211" i="3"/>
  <c r="C212" i="2"/>
  <c r="H211" i="2"/>
  <c r="D213" i="2"/>
  <c r="I212" i="2"/>
  <c r="A215" i="2"/>
  <c r="F214" i="2"/>
  <c r="I211" i="3" l="1"/>
  <c r="N211" i="3" s="1"/>
  <c r="S211" i="3" s="1"/>
  <c r="N210" i="3"/>
  <c r="S210" i="3" s="1"/>
  <c r="G211" i="3"/>
  <c r="L210" i="3"/>
  <c r="Q210" i="3" s="1"/>
  <c r="H211" i="3"/>
  <c r="M211" i="3"/>
  <c r="R211" i="3" s="1"/>
  <c r="F211" i="3"/>
  <c r="K211" i="3" s="1"/>
  <c r="P211" i="3" s="1"/>
  <c r="L211" i="3"/>
  <c r="Q211" i="3" s="1"/>
  <c r="B212" i="3"/>
  <c r="B212" i="2"/>
  <c r="G211" i="2"/>
  <c r="D214" i="2"/>
  <c r="I213" i="2"/>
  <c r="C213" i="2"/>
  <c r="H212" i="2"/>
  <c r="A216" i="2"/>
  <c r="F215" i="2"/>
  <c r="B213" i="2" l="1"/>
  <c r="B213" i="3"/>
  <c r="G212" i="2"/>
  <c r="I212" i="3"/>
  <c r="N212" i="3" s="1"/>
  <c r="S212" i="3" s="1"/>
  <c r="G212" i="3"/>
  <c r="L212" i="3" s="1"/>
  <c r="Q212" i="3" s="1"/>
  <c r="F212" i="3"/>
  <c r="K212" i="3" s="1"/>
  <c r="P212" i="3" s="1"/>
  <c r="H212" i="3"/>
  <c r="D215" i="2"/>
  <c r="I214" i="2"/>
  <c r="C214" i="2"/>
  <c r="H213" i="2"/>
  <c r="A217" i="2"/>
  <c r="F216" i="2"/>
  <c r="H213" i="3" l="1"/>
  <c r="M212" i="3"/>
  <c r="R212" i="3" s="1"/>
  <c r="F213" i="3"/>
  <c r="K213" i="3" s="1"/>
  <c r="P213" i="3" s="1"/>
  <c r="I213" i="3"/>
  <c r="N213" i="3" s="1"/>
  <c r="S213" i="3" s="1"/>
  <c r="G213" i="3"/>
  <c r="L213" i="3" s="1"/>
  <c r="Q213" i="3" s="1"/>
  <c r="M213" i="3"/>
  <c r="R213" i="3" s="1"/>
  <c r="B214" i="2"/>
  <c r="G213" i="2"/>
  <c r="B214" i="3"/>
  <c r="C215" i="2"/>
  <c r="H214" i="2"/>
  <c r="D216" i="2"/>
  <c r="I215" i="2"/>
  <c r="A218" i="2"/>
  <c r="F217" i="2"/>
  <c r="B215" i="2" l="1"/>
  <c r="B215" i="3"/>
  <c r="G214" i="2"/>
  <c r="G214" i="3"/>
  <c r="L214" i="3" s="1"/>
  <c r="Q214" i="3" s="1"/>
  <c r="H214" i="3"/>
  <c r="M214" i="3" s="1"/>
  <c r="R214" i="3" s="1"/>
  <c r="I214" i="3"/>
  <c r="N214" i="3" s="1"/>
  <c r="S214" i="3" s="1"/>
  <c r="F214" i="3"/>
  <c r="K214" i="3" s="1"/>
  <c r="P214" i="3" s="1"/>
  <c r="C216" i="2"/>
  <c r="H215" i="2"/>
  <c r="D217" i="2"/>
  <c r="I216" i="2"/>
  <c r="A219" i="2"/>
  <c r="F218" i="2"/>
  <c r="F215" i="3" l="1"/>
  <c r="I215" i="3"/>
  <c r="H215" i="3"/>
  <c r="G215" i="3"/>
  <c r="N215" i="3"/>
  <c r="S215" i="3" s="1"/>
  <c r="M215" i="3"/>
  <c r="R215" i="3" s="1"/>
  <c r="B216" i="3"/>
  <c r="B216" i="2"/>
  <c r="G215" i="2"/>
  <c r="D218" i="2"/>
  <c r="I217" i="2"/>
  <c r="C217" i="2"/>
  <c r="H216" i="2"/>
  <c r="A220" i="2"/>
  <c r="F219" i="2"/>
  <c r="I216" i="3" l="1"/>
  <c r="N216" i="3" s="1"/>
  <c r="S216" i="3" s="1"/>
  <c r="H216" i="3"/>
  <c r="M216" i="3" s="1"/>
  <c r="R216" i="3" s="1"/>
  <c r="B217" i="2"/>
  <c r="G216" i="2"/>
  <c r="B217" i="3"/>
  <c r="G216" i="3"/>
  <c r="L216" i="3" s="1"/>
  <c r="Q216" i="3" s="1"/>
  <c r="L215" i="3"/>
  <c r="Q215" i="3" s="1"/>
  <c r="F216" i="3"/>
  <c r="K216" i="3" s="1"/>
  <c r="P216" i="3" s="1"/>
  <c r="K215" i="3"/>
  <c r="P215" i="3" s="1"/>
  <c r="C218" i="2"/>
  <c r="H217" i="2"/>
  <c r="D219" i="2"/>
  <c r="I218" i="2"/>
  <c r="A221" i="2"/>
  <c r="F220" i="2"/>
  <c r="G217" i="3" l="1"/>
  <c r="L217" i="3" s="1"/>
  <c r="Q217" i="3" s="1"/>
  <c r="I217" i="3"/>
  <c r="N217" i="3" s="1"/>
  <c r="S217" i="3" s="1"/>
  <c r="F217" i="3"/>
  <c r="H217" i="3"/>
  <c r="M217" i="3" s="1"/>
  <c r="R217" i="3" s="1"/>
  <c r="K217" i="3"/>
  <c r="P217" i="3" s="1"/>
  <c r="B218" i="2"/>
  <c r="G217" i="2"/>
  <c r="B218" i="3"/>
  <c r="D220" i="2"/>
  <c r="I219" i="2"/>
  <c r="C219" i="2"/>
  <c r="H218" i="2"/>
  <c r="A222" i="2"/>
  <c r="F221" i="2"/>
  <c r="I218" i="3" l="1"/>
  <c r="F218" i="3"/>
  <c r="G218" i="3"/>
  <c r="L218" i="3" s="1"/>
  <c r="Q218" i="3" s="1"/>
  <c r="N218" i="3"/>
  <c r="S218" i="3" s="1"/>
  <c r="H218" i="3"/>
  <c r="M218" i="3" s="1"/>
  <c r="R218" i="3" s="1"/>
  <c r="G218" i="2"/>
  <c r="B219" i="2"/>
  <c r="B219" i="3"/>
  <c r="D221" i="2"/>
  <c r="I220" i="2"/>
  <c r="C220" i="2"/>
  <c r="H219" i="2"/>
  <c r="A223" i="2"/>
  <c r="F222" i="2"/>
  <c r="G219" i="3" l="1"/>
  <c r="H219" i="3"/>
  <c r="F219" i="3"/>
  <c r="K219" i="3" s="1"/>
  <c r="P219" i="3" s="1"/>
  <c r="K218" i="3"/>
  <c r="P218" i="3" s="1"/>
  <c r="G219" i="2"/>
  <c r="B220" i="2"/>
  <c r="B220" i="3"/>
  <c r="I219" i="3"/>
  <c r="N219" i="3" s="1"/>
  <c r="S219" i="3" s="1"/>
  <c r="D222" i="2"/>
  <c r="I221" i="2"/>
  <c r="C221" i="2"/>
  <c r="H220" i="2"/>
  <c r="A224" i="2"/>
  <c r="F223" i="2"/>
  <c r="H220" i="3" l="1"/>
  <c r="M219" i="3"/>
  <c r="R219" i="3" s="1"/>
  <c r="B221" i="2"/>
  <c r="B221" i="3"/>
  <c r="G220" i="2"/>
  <c r="F220" i="3"/>
  <c r="I220" i="3"/>
  <c r="N220" i="3" s="1"/>
  <c r="S220" i="3" s="1"/>
  <c r="K220" i="3"/>
  <c r="P220" i="3" s="1"/>
  <c r="M220" i="3"/>
  <c r="R220" i="3" s="1"/>
  <c r="G220" i="3"/>
  <c r="L220" i="3" s="1"/>
  <c r="Q220" i="3" s="1"/>
  <c r="L219" i="3"/>
  <c r="Q219" i="3" s="1"/>
  <c r="C222" i="2"/>
  <c r="H221" i="2"/>
  <c r="D223" i="2"/>
  <c r="I222" i="2"/>
  <c r="A225" i="2"/>
  <c r="F224" i="2"/>
  <c r="G221" i="3" l="1"/>
  <c r="F221" i="3"/>
  <c r="I221" i="3"/>
  <c r="N221" i="3" s="1"/>
  <c r="S221" i="3" s="1"/>
  <c r="L221" i="3"/>
  <c r="Q221" i="3" s="1"/>
  <c r="H221" i="3"/>
  <c r="K221" i="3"/>
  <c r="P221" i="3" s="1"/>
  <c r="B222" i="2"/>
  <c r="B222" i="3"/>
  <c r="G221" i="2"/>
  <c r="D224" i="2"/>
  <c r="I223" i="2"/>
  <c r="C223" i="2"/>
  <c r="H222" i="2"/>
  <c r="A226" i="2"/>
  <c r="F225" i="2"/>
  <c r="B223" i="3" l="1"/>
  <c r="G222" i="2"/>
  <c r="B223" i="2"/>
  <c r="I222" i="3"/>
  <c r="I223" i="3" s="1"/>
  <c r="G222" i="3"/>
  <c r="M222" i="3"/>
  <c r="R222" i="3" s="1"/>
  <c r="F222" i="3"/>
  <c r="F223" i="3" s="1"/>
  <c r="L222" i="3"/>
  <c r="Q222" i="3" s="1"/>
  <c r="H222" i="3"/>
  <c r="M221" i="3"/>
  <c r="R221" i="3" s="1"/>
  <c r="C224" i="2"/>
  <c r="H223" i="2"/>
  <c r="D225" i="2"/>
  <c r="I224" i="2"/>
  <c r="A227" i="2"/>
  <c r="F226" i="2"/>
  <c r="B224" i="2" l="1"/>
  <c r="B224" i="3"/>
  <c r="G223" i="2"/>
  <c r="K222" i="3"/>
  <c r="P222" i="3" s="1"/>
  <c r="N222" i="3"/>
  <c r="S222" i="3" s="1"/>
  <c r="H223" i="3"/>
  <c r="G223" i="3"/>
  <c r="M223" i="3"/>
  <c r="R223" i="3" s="1"/>
  <c r="N223" i="3"/>
  <c r="S223" i="3" s="1"/>
  <c r="K223" i="3"/>
  <c r="P223" i="3" s="1"/>
  <c r="D226" i="2"/>
  <c r="I225" i="2"/>
  <c r="C225" i="2"/>
  <c r="H224" i="2"/>
  <c r="A228" i="2"/>
  <c r="F227" i="2"/>
  <c r="G224" i="3" l="1"/>
  <c r="L223" i="3"/>
  <c r="Q223" i="3" s="1"/>
  <c r="F224" i="3"/>
  <c r="L224" i="3"/>
  <c r="Q224" i="3" s="1"/>
  <c r="H224" i="3"/>
  <c r="K224" i="3"/>
  <c r="P224" i="3" s="1"/>
  <c r="I224" i="3"/>
  <c r="B225" i="3"/>
  <c r="B225" i="2"/>
  <c r="G224" i="2"/>
  <c r="C226" i="2"/>
  <c r="H225" i="2"/>
  <c r="D227" i="2"/>
  <c r="I226" i="2"/>
  <c r="A229" i="2"/>
  <c r="F228" i="2"/>
  <c r="H225" i="3" l="1"/>
  <c r="M224" i="3"/>
  <c r="R224" i="3" s="1"/>
  <c r="I225" i="3"/>
  <c r="N225" i="3" s="1"/>
  <c r="S225" i="3" s="1"/>
  <c r="N224" i="3"/>
  <c r="S224" i="3" s="1"/>
  <c r="B226" i="3"/>
  <c r="G225" i="2"/>
  <c r="B226" i="2"/>
  <c r="G225" i="3"/>
  <c r="L225" i="3" s="1"/>
  <c r="Q225" i="3" s="1"/>
  <c r="M225" i="3"/>
  <c r="R225" i="3" s="1"/>
  <c r="F225" i="3"/>
  <c r="D228" i="2"/>
  <c r="I227" i="2"/>
  <c r="C227" i="2"/>
  <c r="H226" i="2"/>
  <c r="A230" i="2"/>
  <c r="F229" i="2"/>
  <c r="B227" i="2" l="1"/>
  <c r="G226" i="2"/>
  <c r="B227" i="3"/>
  <c r="G226" i="3"/>
  <c r="L226" i="3" s="1"/>
  <c r="Q226" i="3" s="1"/>
  <c r="I226" i="3"/>
  <c r="N226" i="3" s="1"/>
  <c r="S226" i="3" s="1"/>
  <c r="H226" i="3"/>
  <c r="M226" i="3" s="1"/>
  <c r="R226" i="3" s="1"/>
  <c r="F226" i="3"/>
  <c r="K226" i="3" s="1"/>
  <c r="P226" i="3" s="1"/>
  <c r="K225" i="3"/>
  <c r="P225" i="3" s="1"/>
  <c r="C228" i="2"/>
  <c r="H227" i="2"/>
  <c r="D229" i="2"/>
  <c r="I228" i="2"/>
  <c r="A231" i="2"/>
  <c r="F230" i="2"/>
  <c r="G227" i="3" l="1"/>
  <c r="H227" i="3"/>
  <c r="F227" i="3"/>
  <c r="I227" i="3"/>
  <c r="B228" i="2"/>
  <c r="B228" i="3"/>
  <c r="G227" i="2"/>
  <c r="C229" i="2"/>
  <c r="H228" i="2"/>
  <c r="D230" i="2"/>
  <c r="I229" i="2"/>
  <c r="A232" i="2"/>
  <c r="F231" i="2"/>
  <c r="I228" i="3" l="1"/>
  <c r="N227" i="3"/>
  <c r="S227" i="3" s="1"/>
  <c r="G228" i="3"/>
  <c r="L227" i="3"/>
  <c r="Q227" i="3" s="1"/>
  <c r="N228" i="3"/>
  <c r="S228" i="3" s="1"/>
  <c r="L228" i="3"/>
  <c r="Q228" i="3" s="1"/>
  <c r="K228" i="3"/>
  <c r="P228" i="3" s="1"/>
  <c r="B229" i="2"/>
  <c r="B229" i="3"/>
  <c r="G228" i="2"/>
  <c r="F228" i="3"/>
  <c r="K227" i="3"/>
  <c r="P227" i="3" s="1"/>
  <c r="H228" i="3"/>
  <c r="M228" i="3" s="1"/>
  <c r="R228" i="3" s="1"/>
  <c r="M227" i="3"/>
  <c r="R227" i="3" s="1"/>
  <c r="D231" i="2"/>
  <c r="I230" i="2"/>
  <c r="C230" i="2"/>
  <c r="H229" i="2"/>
  <c r="A233" i="2"/>
  <c r="F232" i="2"/>
  <c r="H229" i="3" l="1"/>
  <c r="M229" i="3" s="1"/>
  <c r="R229" i="3" s="1"/>
  <c r="I229" i="3"/>
  <c r="F229" i="3"/>
  <c r="N229" i="3"/>
  <c r="S229" i="3" s="1"/>
  <c r="G229" i="3"/>
  <c r="B230" i="3"/>
  <c r="B230" i="2"/>
  <c r="G229" i="2"/>
  <c r="C231" i="2"/>
  <c r="H230" i="2"/>
  <c r="D232" i="2"/>
  <c r="I231" i="2"/>
  <c r="A234" i="2"/>
  <c r="F233" i="2"/>
  <c r="B231" i="3" l="1"/>
  <c r="B231" i="2"/>
  <c r="G230" i="2"/>
  <c r="I230" i="3"/>
  <c r="H230" i="3"/>
  <c r="M230" i="3"/>
  <c r="R230" i="3" s="1"/>
  <c r="N230" i="3"/>
  <c r="S230" i="3" s="1"/>
  <c r="G230" i="3"/>
  <c r="L230" i="3" s="1"/>
  <c r="Q230" i="3" s="1"/>
  <c r="L229" i="3"/>
  <c r="Q229" i="3" s="1"/>
  <c r="F230" i="3"/>
  <c r="K230" i="3" s="1"/>
  <c r="P230" i="3" s="1"/>
  <c r="K229" i="3"/>
  <c r="P229" i="3" s="1"/>
  <c r="C232" i="2"/>
  <c r="H231" i="2"/>
  <c r="D233" i="2"/>
  <c r="I232" i="2"/>
  <c r="A235" i="2"/>
  <c r="F234" i="2"/>
  <c r="G231" i="3" l="1"/>
  <c r="H231" i="3"/>
  <c r="F231" i="3"/>
  <c r="M231" i="3"/>
  <c r="R231" i="3" s="1"/>
  <c r="L231" i="3"/>
  <c r="Q231" i="3" s="1"/>
  <c r="K231" i="3"/>
  <c r="P231" i="3" s="1"/>
  <c r="I231" i="3"/>
  <c r="I232" i="3" s="1"/>
  <c r="B232" i="2"/>
  <c r="G231" i="2"/>
  <c r="B232" i="3"/>
  <c r="D234" i="2"/>
  <c r="I233" i="2"/>
  <c r="C233" i="2"/>
  <c r="H232" i="2"/>
  <c r="A236" i="2"/>
  <c r="F235" i="2"/>
  <c r="N231" i="3" l="1"/>
  <c r="S231" i="3" s="1"/>
  <c r="F232" i="3"/>
  <c r="H232" i="3"/>
  <c r="N232" i="3"/>
  <c r="S232" i="3" s="1"/>
  <c r="M232" i="3"/>
  <c r="R232" i="3" s="1"/>
  <c r="K232" i="3"/>
  <c r="P232" i="3" s="1"/>
  <c r="G232" i="3"/>
  <c r="B233" i="2"/>
  <c r="B233" i="3"/>
  <c r="G232" i="2"/>
  <c r="C234" i="2"/>
  <c r="H233" i="2"/>
  <c r="D235" i="2"/>
  <c r="I234" i="2"/>
  <c r="A237" i="2"/>
  <c r="F236" i="2"/>
  <c r="G233" i="3" l="1"/>
  <c r="L233" i="3" s="1"/>
  <c r="Q233" i="3" s="1"/>
  <c r="L232" i="3"/>
  <c r="Q232" i="3" s="1"/>
  <c r="B234" i="3"/>
  <c r="B234" i="2"/>
  <c r="G233" i="2"/>
  <c r="H233" i="3"/>
  <c r="M233" i="3" s="1"/>
  <c r="R233" i="3" s="1"/>
  <c r="I233" i="3"/>
  <c r="N233" i="3" s="1"/>
  <c r="S233" i="3" s="1"/>
  <c r="F233" i="3"/>
  <c r="K233" i="3" s="1"/>
  <c r="P233" i="3" s="1"/>
  <c r="D236" i="2"/>
  <c r="I235" i="2"/>
  <c r="C235" i="2"/>
  <c r="H234" i="2"/>
  <c r="A238" i="2"/>
  <c r="F237" i="2"/>
  <c r="G234" i="2" l="1"/>
  <c r="B235" i="2"/>
  <c r="B235" i="3"/>
  <c r="G234" i="3"/>
  <c r="L234" i="3" s="1"/>
  <c r="Q234" i="3" s="1"/>
  <c r="H234" i="3"/>
  <c r="M234" i="3" s="1"/>
  <c r="R234" i="3" s="1"/>
  <c r="F234" i="3"/>
  <c r="K234" i="3" s="1"/>
  <c r="P234" i="3" s="1"/>
  <c r="I234" i="3"/>
  <c r="I235" i="3" s="1"/>
  <c r="C236" i="2"/>
  <c r="H235" i="2"/>
  <c r="D237" i="2"/>
  <c r="I236" i="2"/>
  <c r="A239" i="2"/>
  <c r="F238" i="2"/>
  <c r="N235" i="3" l="1"/>
  <c r="S235" i="3" s="1"/>
  <c r="H235" i="3"/>
  <c r="M235" i="3" s="1"/>
  <c r="R235" i="3" s="1"/>
  <c r="G235" i="3"/>
  <c r="F235" i="3"/>
  <c r="K235" i="3" s="1"/>
  <c r="P235" i="3" s="1"/>
  <c r="N234" i="3"/>
  <c r="S234" i="3" s="1"/>
  <c r="B236" i="2"/>
  <c r="G235" i="2"/>
  <c r="B236" i="3"/>
  <c r="C237" i="2"/>
  <c r="H236" i="2"/>
  <c r="D238" i="2"/>
  <c r="I237" i="2"/>
  <c r="A240" i="2"/>
  <c r="F239" i="2"/>
  <c r="H236" i="3" l="1"/>
  <c r="I236" i="3"/>
  <c r="L236" i="3"/>
  <c r="Q236" i="3" s="1"/>
  <c r="F236" i="3"/>
  <c r="B237" i="3"/>
  <c r="B237" i="2"/>
  <c r="G236" i="2"/>
  <c r="M236" i="3"/>
  <c r="R236" i="3" s="1"/>
  <c r="G236" i="3"/>
  <c r="L235" i="3"/>
  <c r="Q235" i="3" s="1"/>
  <c r="N236" i="3"/>
  <c r="S236" i="3" s="1"/>
  <c r="D239" i="2"/>
  <c r="I238" i="2"/>
  <c r="C238" i="2"/>
  <c r="H237" i="2"/>
  <c r="A241" i="2"/>
  <c r="F240" i="2"/>
  <c r="F237" i="3" l="1"/>
  <c r="G237" i="3"/>
  <c r="L237" i="3"/>
  <c r="Q237" i="3" s="1"/>
  <c r="K237" i="3"/>
  <c r="P237" i="3" s="1"/>
  <c r="I237" i="3"/>
  <c r="N237" i="3" s="1"/>
  <c r="S237" i="3" s="1"/>
  <c r="B238" i="3"/>
  <c r="G237" i="2"/>
  <c r="B238" i="2"/>
  <c r="K236" i="3"/>
  <c r="P236" i="3" s="1"/>
  <c r="H237" i="3"/>
  <c r="M237" i="3" s="1"/>
  <c r="R237" i="3" s="1"/>
  <c r="D240" i="2"/>
  <c r="I239" i="2"/>
  <c r="C239" i="2"/>
  <c r="H238" i="2"/>
  <c r="A242" i="2"/>
  <c r="F241" i="2"/>
  <c r="G238" i="3" l="1"/>
  <c r="F238" i="3"/>
  <c r="I238" i="3"/>
  <c r="K238" i="3"/>
  <c r="P238" i="3" s="1"/>
  <c r="H238" i="3"/>
  <c r="H239" i="3" s="1"/>
  <c r="L238" i="3"/>
  <c r="Q238" i="3" s="1"/>
  <c r="N238" i="3"/>
  <c r="S238" i="3" s="1"/>
  <c r="M238" i="3"/>
  <c r="R238" i="3" s="1"/>
  <c r="B239" i="2"/>
  <c r="G238" i="2"/>
  <c r="B239" i="3"/>
  <c r="C240" i="2"/>
  <c r="H239" i="2"/>
  <c r="D241" i="2"/>
  <c r="I240" i="2"/>
  <c r="A243" i="2"/>
  <c r="F242" i="2"/>
  <c r="F239" i="3" l="1"/>
  <c r="G239" i="3"/>
  <c r="M239" i="3"/>
  <c r="R239" i="3" s="1"/>
  <c r="I239" i="3"/>
  <c r="B240" i="2"/>
  <c r="B240" i="3"/>
  <c r="G239" i="2"/>
  <c r="C241" i="2"/>
  <c r="H240" i="2"/>
  <c r="D242" i="2"/>
  <c r="I241" i="2"/>
  <c r="A244" i="2"/>
  <c r="F243" i="2"/>
  <c r="B241" i="3" l="1"/>
  <c r="B241" i="2"/>
  <c r="G240" i="2"/>
  <c r="I240" i="3"/>
  <c r="N240" i="3" s="1"/>
  <c r="S240" i="3" s="1"/>
  <c r="N239" i="3"/>
  <c r="S239" i="3" s="1"/>
  <c r="G240" i="3"/>
  <c r="L240" i="3" s="1"/>
  <c r="Q240" i="3" s="1"/>
  <c r="L239" i="3"/>
  <c r="Q239" i="3" s="1"/>
  <c r="H240" i="3"/>
  <c r="M240" i="3" s="1"/>
  <c r="R240" i="3" s="1"/>
  <c r="F240" i="3"/>
  <c r="K240" i="3" s="1"/>
  <c r="P240" i="3" s="1"/>
  <c r="K239" i="3"/>
  <c r="P239" i="3" s="1"/>
  <c r="D243" i="2"/>
  <c r="I242" i="2"/>
  <c r="C242" i="2"/>
  <c r="H241" i="2"/>
  <c r="A245" i="2"/>
  <c r="F244" i="2"/>
  <c r="B242" i="3" l="1"/>
  <c r="B242" i="2"/>
  <c r="G241" i="2"/>
  <c r="F241" i="3"/>
  <c r="K241" i="3" s="1"/>
  <c r="P241" i="3" s="1"/>
  <c r="H241" i="3"/>
  <c r="I241" i="3"/>
  <c r="N241" i="3" s="1"/>
  <c r="S241" i="3" s="1"/>
  <c r="M241" i="3"/>
  <c r="R241" i="3" s="1"/>
  <c r="G241" i="3"/>
  <c r="G242" i="3" s="1"/>
  <c r="C243" i="2"/>
  <c r="H242" i="2"/>
  <c r="D244" i="2"/>
  <c r="I243" i="2"/>
  <c r="A246" i="2"/>
  <c r="F245" i="2"/>
  <c r="B243" i="2" l="1"/>
  <c r="B243" i="3"/>
  <c r="G242" i="2"/>
  <c r="L241" i="3"/>
  <c r="Q241" i="3" s="1"/>
  <c r="I242" i="3"/>
  <c r="N242" i="3" s="1"/>
  <c r="S242" i="3" s="1"/>
  <c r="F242" i="3"/>
  <c r="H242" i="3"/>
  <c r="M242" i="3" s="1"/>
  <c r="R242" i="3" s="1"/>
  <c r="L242" i="3"/>
  <c r="Q242" i="3" s="1"/>
  <c r="C244" i="2"/>
  <c r="H243" i="2"/>
  <c r="D245" i="2"/>
  <c r="I244" i="2"/>
  <c r="A247" i="2"/>
  <c r="F246" i="2"/>
  <c r="F243" i="3" l="1"/>
  <c r="K242" i="3"/>
  <c r="P242" i="3" s="1"/>
  <c r="I243" i="3"/>
  <c r="H243" i="3"/>
  <c r="N243" i="3"/>
  <c r="S243" i="3" s="1"/>
  <c r="K243" i="3"/>
  <c r="P243" i="3" s="1"/>
  <c r="G243" i="3"/>
  <c r="G243" i="2"/>
  <c r="B244" i="2"/>
  <c r="B244" i="3"/>
  <c r="D246" i="2"/>
  <c r="I245" i="2"/>
  <c r="C245" i="2"/>
  <c r="H244" i="2"/>
  <c r="A248" i="2"/>
  <c r="F247" i="2"/>
  <c r="F244" i="3" l="1"/>
  <c r="K244" i="3" s="1"/>
  <c r="P244" i="3" s="1"/>
  <c r="I244" i="3"/>
  <c r="G244" i="3"/>
  <c r="L244" i="3" s="1"/>
  <c r="Q244" i="3" s="1"/>
  <c r="L243" i="3"/>
  <c r="Q243" i="3" s="1"/>
  <c r="H244" i="3"/>
  <c r="M244" i="3" s="1"/>
  <c r="R244" i="3" s="1"/>
  <c r="M243" i="3"/>
  <c r="R243" i="3" s="1"/>
  <c r="B245" i="2"/>
  <c r="B245" i="3"/>
  <c r="G244" i="2"/>
  <c r="D247" i="2"/>
  <c r="I246" i="2"/>
  <c r="C246" i="2"/>
  <c r="H245" i="2"/>
  <c r="A249" i="2"/>
  <c r="F248" i="2"/>
  <c r="I245" i="3" l="1"/>
  <c r="N244" i="3"/>
  <c r="S244" i="3" s="1"/>
  <c r="H245" i="3"/>
  <c r="G245" i="3"/>
  <c r="L245" i="3" s="1"/>
  <c r="Q245" i="3" s="1"/>
  <c r="F245" i="3"/>
  <c r="N245" i="3"/>
  <c r="S245" i="3" s="1"/>
  <c r="M245" i="3"/>
  <c r="R245" i="3" s="1"/>
  <c r="B246" i="2"/>
  <c r="G245" i="2"/>
  <c r="B246" i="3"/>
  <c r="C247" i="2"/>
  <c r="H246" i="2"/>
  <c r="D248" i="2"/>
  <c r="I247" i="2"/>
  <c r="A250" i="2"/>
  <c r="F249" i="2"/>
  <c r="F246" i="3" l="1"/>
  <c r="K245" i="3"/>
  <c r="P245" i="3" s="1"/>
  <c r="K246" i="3"/>
  <c r="P246" i="3" s="1"/>
  <c r="I246" i="3"/>
  <c r="H246" i="3"/>
  <c r="G246" i="3"/>
  <c r="L246" i="3" s="1"/>
  <c r="Q246" i="3" s="1"/>
  <c r="B247" i="2"/>
  <c r="B247" i="3"/>
  <c r="G246" i="2"/>
  <c r="D249" i="2"/>
  <c r="I248" i="2"/>
  <c r="C248" i="2"/>
  <c r="H247" i="2"/>
  <c r="A251" i="2"/>
  <c r="F250" i="2"/>
  <c r="B248" i="2" l="1"/>
  <c r="B248" i="3"/>
  <c r="G247" i="2"/>
  <c r="I247" i="3"/>
  <c r="N247" i="3" s="1"/>
  <c r="S247" i="3" s="1"/>
  <c r="N246" i="3"/>
  <c r="S246" i="3" s="1"/>
  <c r="H247" i="3"/>
  <c r="M247" i="3" s="1"/>
  <c r="R247" i="3" s="1"/>
  <c r="M246" i="3"/>
  <c r="R246" i="3" s="1"/>
  <c r="F247" i="3"/>
  <c r="K247" i="3" s="1"/>
  <c r="P247" i="3" s="1"/>
  <c r="G247" i="3"/>
  <c r="C249" i="2"/>
  <c r="H248" i="2"/>
  <c r="D250" i="2"/>
  <c r="I249" i="2"/>
  <c r="A252" i="2"/>
  <c r="A253" i="2" s="1"/>
  <c r="F251" i="2"/>
  <c r="G248" i="3" l="1"/>
  <c r="L247" i="3"/>
  <c r="Q247" i="3" s="1"/>
  <c r="L248" i="3"/>
  <c r="Q248" i="3" s="1"/>
  <c r="F248" i="3"/>
  <c r="K248" i="3" s="1"/>
  <c r="P248" i="3" s="1"/>
  <c r="I248" i="3"/>
  <c r="H248" i="3"/>
  <c r="B249" i="3"/>
  <c r="B249" i="2"/>
  <c r="G248" i="2"/>
  <c r="C250" i="2"/>
  <c r="H249" i="2"/>
  <c r="D251" i="2"/>
  <c r="I250" i="2"/>
  <c r="F252" i="2"/>
  <c r="F253" i="2" s="1"/>
  <c r="B250" i="2" l="1"/>
  <c r="B250" i="3"/>
  <c r="G249" i="2"/>
  <c r="F249" i="3"/>
  <c r="N249" i="3"/>
  <c r="S249" i="3" s="1"/>
  <c r="M249" i="3"/>
  <c r="R249" i="3" s="1"/>
  <c r="K249" i="3"/>
  <c r="P249" i="3" s="1"/>
  <c r="G249" i="3"/>
  <c r="G250" i="3" s="1"/>
  <c r="H249" i="3"/>
  <c r="M248" i="3"/>
  <c r="R248" i="3" s="1"/>
  <c r="I249" i="3"/>
  <c r="N248" i="3"/>
  <c r="S248" i="3" s="1"/>
  <c r="C251" i="2"/>
  <c r="H250" i="2"/>
  <c r="D252" i="2"/>
  <c r="I251" i="2"/>
  <c r="L249" i="3" l="1"/>
  <c r="Q249" i="3" s="1"/>
  <c r="B251" i="3"/>
  <c r="B251" i="2"/>
  <c r="G250" i="2"/>
  <c r="I250" i="3"/>
  <c r="N250" i="3" s="1"/>
  <c r="S250" i="3" s="1"/>
  <c r="H250" i="3"/>
  <c r="M250" i="3" s="1"/>
  <c r="R250" i="3" s="1"/>
  <c r="F250" i="3"/>
  <c r="K250" i="3" s="1"/>
  <c r="P250" i="3" s="1"/>
  <c r="L250" i="3"/>
  <c r="Q250" i="3" s="1"/>
  <c r="D253" i="2"/>
  <c r="I252" i="2"/>
  <c r="I253" i="2" s="1"/>
  <c r="C252" i="2"/>
  <c r="H251" i="2"/>
  <c r="B252" i="2" l="1"/>
  <c r="G251" i="2"/>
  <c r="B252" i="3"/>
  <c r="F251" i="3"/>
  <c r="H251" i="3"/>
  <c r="K251" i="3"/>
  <c r="P251" i="3" s="1"/>
  <c r="G251" i="3"/>
  <c r="I251" i="3"/>
  <c r="C253" i="2"/>
  <c r="H252" i="2"/>
  <c r="H253" i="2" s="1"/>
  <c r="H252" i="3" l="1"/>
  <c r="M252" i="3" s="1"/>
  <c r="R252" i="3" s="1"/>
  <c r="R253" i="3" s="1"/>
  <c r="M251" i="3"/>
  <c r="R251" i="3" s="1"/>
  <c r="F252" i="3"/>
  <c r="K252" i="3" s="1"/>
  <c r="P252" i="3" s="1"/>
  <c r="I252" i="3"/>
  <c r="N252" i="3" s="1"/>
  <c r="S252" i="3" s="1"/>
  <c r="S253" i="3" s="1"/>
  <c r="N251" i="3"/>
  <c r="S251" i="3" s="1"/>
  <c r="G252" i="3"/>
  <c r="L252" i="3" s="1"/>
  <c r="Q252" i="3" s="1"/>
  <c r="Q253" i="3" s="1"/>
  <c r="L251" i="3"/>
  <c r="Q251" i="3" s="1"/>
  <c r="G252" i="2"/>
  <c r="G253" i="2" s="1"/>
  <c r="B253" i="3"/>
  <c r="B253" i="2"/>
  <c r="G253" i="3" l="1"/>
  <c r="L253" i="3" s="1"/>
  <c r="H253" i="3"/>
  <c r="M253" i="3" s="1"/>
  <c r="I253" i="3"/>
  <c r="N253" i="3" s="1"/>
  <c r="F253" i="3"/>
  <c r="K253" i="3" s="1"/>
</calcChain>
</file>

<file path=xl/sharedStrings.xml><?xml version="1.0" encoding="utf-8"?>
<sst xmlns="http://schemas.openxmlformats.org/spreadsheetml/2006/main" count="208" uniqueCount="204">
  <si>
    <t>Period</t>
  </si>
  <si>
    <t>Date</t>
  </si>
  <si>
    <t>Close</t>
  </si>
  <si>
    <t>Volume</t>
  </si>
  <si>
    <t>1/22/2019</t>
  </si>
  <si>
    <t>1/23/2019</t>
  </si>
  <si>
    <t>1/24/2019</t>
  </si>
  <si>
    <t>1/25/2019</t>
  </si>
  <si>
    <t>1/28/2019</t>
  </si>
  <si>
    <t>1/29/2019</t>
  </si>
  <si>
    <t>1/30/2019</t>
  </si>
  <si>
    <t>1/31/2019</t>
  </si>
  <si>
    <t>2/13/2019</t>
  </si>
  <si>
    <t>2/14/2019</t>
  </si>
  <si>
    <t>2/15/2019</t>
  </si>
  <si>
    <t>2/19/2019</t>
  </si>
  <si>
    <t>2/20/2019</t>
  </si>
  <si>
    <t>2/21/2019</t>
  </si>
  <si>
    <t>2/22/2019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</si>
  <si>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</si>
  <si>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</si>
  <si>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</si>
  <si>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</si>
  <si>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</si>
  <si>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</si>
  <si>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</si>
  <si>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</si>
  <si>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</si>
  <si>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</si>
  <si>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</si>
  <si>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</si>
  <si>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</si>
  <si>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</si>
  <si>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</si>
  <si>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</si>
  <si>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</si>
  <si>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4/15/2019</t>
  </si>
  <si>
    <t>4/16/2019</t>
  </si>
  <si>
    <t>4/17/2019</t>
  </si>
  <si>
    <t>4/18/2019</t>
  </si>
  <si>
    <t>4/22/2019</t>
  </si>
  <si>
    <t>4/23/2019</t>
  </si>
  <si>
    <t>4/24/2019</t>
  </si>
  <si>
    <t>4/25/2019</t>
  </si>
  <si>
    <t>4/26/2019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</si>
  <si>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</si>
  <si>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</si>
  <si>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</si>
  <si>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</si>
  <si>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</si>
  <si>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</si>
  <si>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</si>
  <si>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</si>
  <si>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</si>
  <si>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</si>
  <si>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</si>
  <si>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</si>
  <si>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5/28/2019</t>
  </si>
  <si>
    <t>5/29/2019</t>
  </si>
  <si>
    <t>5/30/2019</t>
  </si>
  <si>
    <t>5/31/2019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</si>
  <si>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</si>
  <si>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</si>
  <si>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</si>
  <si>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</si>
  <si>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</si>
  <si>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</si>
  <si>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</si>
  <si>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</si>
  <si>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</si>
  <si>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</si>
  <si>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</si>
  <si>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</si>
  <si>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</si>
  <si>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</si>
  <si>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</si>
  <si>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</si>
  <si>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</si>
  <si>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</si>
  <si>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</si>
  <si>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</si>
  <si>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</si>
  <si>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</si>
  <si>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</si>
  <si>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</si>
  <si>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</si>
  <si>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</si>
  <si>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</si>
  <si>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</si>
  <si>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</si>
  <si>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</si>
  <si>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</si>
  <si>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</si>
  <si>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</si>
  <si>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</si>
  <si>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</si>
  <si>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</si>
  <si>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</si>
  <si>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</si>
  <si>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</si>
  <si>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</si>
  <si>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</si>
  <si>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</si>
  <si>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</si>
  <si>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</si>
  <si>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</si>
  <si>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</si>
  <si>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</si>
  <si>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</si>
  <si>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</si>
  <si>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</si>
  <si>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</si>
  <si>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</si>
  <si>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</si>
  <si>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</si>
  <si>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</si>
  <si>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</si>
  <si>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</si>
  <si>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</si>
  <si>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</si>
  <si>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</si>
  <si>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</si>
  <si>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</si>
  <si>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</si>
  <si>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</si>
  <si>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</si>
  <si>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</si>
  <si>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</si>
  <si>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</si>
  <si>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</si>
  <si>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</si>
  <si>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</si>
  <si>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</si>
  <si>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</si>
  <si>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</si>
  <si>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</si>
  <si>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</si>
  <si>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</si>
  <si>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</si>
  <si>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</si>
  <si>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</si>
  <si>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</si>
  <si>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</si>
  <si>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</si>
  <si>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</si>
  <si>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</si>
  <si>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</si>
  <si>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</si>
  <si>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</si>
  <si>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</si>
  <si>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1/13/2020</t>
  </si>
  <si>
    <t>1/14/2020</t>
  </si>
  <si>
    <t>1/15/2020</t>
  </si>
  <si>
    <t>1/16/2020</t>
  </si>
  <si>
    <t>1/17/2020</t>
  </si>
  <si>
    <t xml:space="preserve"> α = 0.15</t>
  </si>
  <si>
    <t xml:space="preserve"> α = 0.35</t>
  </si>
  <si>
    <t xml:space="preserve"> α = 0.55</t>
  </si>
  <si>
    <t xml:space="preserve"> α = 0.75</t>
  </si>
  <si>
    <t>Exp ABS Error α = 0.15</t>
  </si>
  <si>
    <t>Exp ABS Error α = 0.35</t>
  </si>
  <si>
    <t>Exp ABS Error α = 0.55</t>
  </si>
  <si>
    <t>Exp ABS Error α = 0.75</t>
  </si>
  <si>
    <t>MSE</t>
  </si>
  <si>
    <t>Trend  β=0.15</t>
  </si>
  <si>
    <t>Trend  β=0.25</t>
  </si>
  <si>
    <t>Trend  β=0.45</t>
  </si>
  <si>
    <t>Trend  β=0.85</t>
  </si>
  <si>
    <t>Adj Exp β=0.15</t>
  </si>
  <si>
    <t>Adj Exp  β=0.25</t>
  </si>
  <si>
    <t>Adj Exp  β=0.45</t>
  </si>
  <si>
    <t>Adj Exp  β=0.85</t>
  </si>
  <si>
    <t>Adj Err β=0.15</t>
  </si>
  <si>
    <t>Adj Err  β=0.25</t>
  </si>
  <si>
    <t>Adj Err  β=0.45</t>
  </si>
  <si>
    <t>Adj Err  β=0.85</t>
  </si>
  <si>
    <t>Period(x)</t>
  </si>
  <si>
    <t>Close(y)</t>
  </si>
  <si>
    <t>Slope</t>
  </si>
  <si>
    <t>Intercept</t>
  </si>
  <si>
    <t>Correlation</t>
  </si>
  <si>
    <t>Determination</t>
  </si>
  <si>
    <t>Residual Mean</t>
  </si>
  <si>
    <t>Standard Deviation</t>
  </si>
  <si>
    <t>Predicted Y</t>
  </si>
  <si>
    <t>Residual</t>
  </si>
  <si>
    <t>Exponential Error</t>
  </si>
  <si>
    <t>Bin</t>
  </si>
  <si>
    <t>Frequency</t>
  </si>
  <si>
    <t>Left End</t>
  </si>
  <si>
    <t>Right End</t>
  </si>
  <si>
    <t>Normal Probability</t>
  </si>
  <si>
    <t>Expected Frequency</t>
  </si>
  <si>
    <t>Chi-Squared</t>
  </si>
  <si>
    <t>Chi square goodness of fit test</t>
  </si>
  <si>
    <t>T-statatastic</t>
  </si>
  <si>
    <t>Level of signifinace</t>
  </si>
  <si>
    <t>df</t>
  </si>
  <si>
    <t>p value</t>
  </si>
  <si>
    <t>We Reject</t>
  </si>
  <si>
    <t>Standard Residual</t>
  </si>
  <si>
    <t>Rank(i)</t>
  </si>
  <si>
    <t>i-0.5/n</t>
  </si>
  <si>
    <t>Std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</si>
</sst>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0" xfId="0" applyFon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Alpha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'Q1'!$L$1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'Q1'!$L$2:$L$252</c:f>
              <c:numCache>
                <c:formatCode>General</c:formatCode>
                <c:ptCount val="251"/>
                <c:pt idx="0">
                  <c:v>139.820007</c:v>
                </c:pt>
                <c:pt idx="1">
                  <c:v>140.740005</c:v>
                </c:pt>
                <c:pt idx="2">
                  <c:v>141.179993</c:v>
                </c:pt>
                <c:pt idx="3">
                  <c:v>141.71000699999999</c:v>
                </c:pt>
                <c:pt idx="4">
                  <c:v>140.479996</c:v>
                </c:pt>
                <c:pt idx="5">
                  <c:v>141.740005</c:v>
                </c:pt>
                <c:pt idx="6">
                  <c:v>143.279999</c:v>
                </c:pt>
                <c:pt idx="7">
                  <c:v>143.63000500000001</c:v>
                </c:pt>
                <c:pt idx="8">
                  <c:v>144.71000699999999</c:v>
                </c:pt>
                <c:pt idx="9">
                  <c:v>147.929993</c:v>
                </c:pt>
                <c:pt idx="10">
                  <c:v>148.69000199999999</c:v>
                </c:pt>
                <c:pt idx="11">
                  <c:v>148.89999399999999</c:v>
                </c:pt>
                <c:pt idx="12">
                  <c:v>148.14999399999999</c:v>
                </c:pt>
                <c:pt idx="13">
                  <c:v>148.61000100000001</c:v>
                </c:pt>
                <c:pt idx="14">
                  <c:v>148.479996</c:v>
                </c:pt>
                <c:pt idx="15">
                  <c:v>150.36000100000001</c:v>
                </c:pt>
                <c:pt idx="16">
                  <c:v>151.479996</c:v>
                </c:pt>
                <c:pt idx="17">
                  <c:v>150.520004</c:v>
                </c:pt>
                <c:pt idx="18">
                  <c:v>153.320007</c:v>
                </c:pt>
                <c:pt idx="19">
                  <c:v>153.279999</c:v>
                </c:pt>
                <c:pt idx="20">
                  <c:v>154.58000200000001</c:v>
                </c:pt>
                <c:pt idx="21">
                  <c:v>152.61000100000001</c:v>
                </c:pt>
                <c:pt idx="22">
                  <c:v>153.199997</c:v>
                </c:pt>
                <c:pt idx="23">
                  <c:v>154.05999800000001</c:v>
                </c:pt>
                <c:pt idx="24">
                  <c:v>153.91999799999999</c:v>
                </c:pt>
                <c:pt idx="25">
                  <c:v>154.60000600000001</c:v>
                </c:pt>
                <c:pt idx="26">
                  <c:v>154.070007</c:v>
                </c:pt>
                <c:pt idx="27">
                  <c:v>155.720001</c:v>
                </c:pt>
                <c:pt idx="28">
                  <c:v>154.5</c:v>
                </c:pt>
                <c:pt idx="29">
                  <c:v>154.14999399999999</c:v>
                </c:pt>
                <c:pt idx="30">
                  <c:v>153.740005</c:v>
                </c:pt>
                <c:pt idx="31">
                  <c:v>152.479996</c:v>
                </c:pt>
                <c:pt idx="32">
                  <c:v>151.58999600000001</c:v>
                </c:pt>
                <c:pt idx="33">
                  <c:v>153.19000199999999</c:v>
                </c:pt>
                <c:pt idx="34">
                  <c:v>153.5</c:v>
                </c:pt>
                <c:pt idx="35">
                  <c:v>155.03999300000001</c:v>
                </c:pt>
                <c:pt idx="36">
                  <c:v>155.25</c:v>
                </c:pt>
                <c:pt idx="37">
                  <c:v>155.35000600000001</c:v>
                </c:pt>
                <c:pt idx="38">
                  <c:v>156.929993</c:v>
                </c:pt>
                <c:pt idx="39">
                  <c:v>157.240005</c:v>
                </c:pt>
                <c:pt idx="40">
                  <c:v>156.28999300000001</c:v>
                </c:pt>
                <c:pt idx="41">
                  <c:v>158.449997</c:v>
                </c:pt>
                <c:pt idx="42">
                  <c:v>155.83000200000001</c:v>
                </c:pt>
                <c:pt idx="43">
                  <c:v>155.929993</c:v>
                </c:pt>
                <c:pt idx="44">
                  <c:v>157.479996</c:v>
                </c:pt>
                <c:pt idx="45">
                  <c:v>157.11000100000001</c:v>
                </c:pt>
                <c:pt idx="46">
                  <c:v>158.53999300000001</c:v>
                </c:pt>
                <c:pt idx="47">
                  <c:v>158.91999799999999</c:v>
                </c:pt>
                <c:pt idx="48">
                  <c:v>161.470001</c:v>
                </c:pt>
                <c:pt idx="49">
                  <c:v>161.03999300000001</c:v>
                </c:pt>
                <c:pt idx="50">
                  <c:v>160.28999300000001</c:v>
                </c:pt>
                <c:pt idx="51">
                  <c:v>161.070007</c:v>
                </c:pt>
                <c:pt idx="52">
                  <c:v>161.699997</c:v>
                </c:pt>
                <c:pt idx="53">
                  <c:v>162.05999800000001</c:v>
                </c:pt>
                <c:pt idx="54">
                  <c:v>160.85000600000001</c:v>
                </c:pt>
                <c:pt idx="55">
                  <c:v>159.970001</c:v>
                </c:pt>
                <c:pt idx="56">
                  <c:v>160.89999399999999</c:v>
                </c:pt>
                <c:pt idx="57">
                  <c:v>162.470001</c:v>
                </c:pt>
                <c:pt idx="58">
                  <c:v>162</c:v>
                </c:pt>
                <c:pt idx="59">
                  <c:v>162.86000100000001</c:v>
                </c:pt>
                <c:pt idx="60">
                  <c:v>162.88999899999999</c:v>
                </c:pt>
                <c:pt idx="61">
                  <c:v>169.05999800000001</c:v>
                </c:pt>
                <c:pt idx="62">
                  <c:v>168.240005</c:v>
                </c:pt>
                <c:pt idx="63">
                  <c:v>171.80999800000001</c:v>
                </c:pt>
                <c:pt idx="64">
                  <c:v>171.28999300000001</c:v>
                </c:pt>
                <c:pt idx="65">
                  <c:v>170.41999799999999</c:v>
                </c:pt>
                <c:pt idx="66">
                  <c:v>172.25</c:v>
                </c:pt>
                <c:pt idx="67">
                  <c:v>172.550003</c:v>
                </c:pt>
                <c:pt idx="68">
                  <c:v>173.63000500000001</c:v>
                </c:pt>
                <c:pt idx="69">
                  <c:v>170.94000199999999</c:v>
                </c:pt>
                <c:pt idx="70">
                  <c:v>171.38000500000001</c:v>
                </c:pt>
                <c:pt idx="71">
                  <c:v>173.53999300000001</c:v>
                </c:pt>
                <c:pt idx="72">
                  <c:v>172.61000100000001</c:v>
                </c:pt>
                <c:pt idx="73">
                  <c:v>169.85000600000001</c:v>
                </c:pt>
                <c:pt idx="74">
                  <c:v>170.36000100000001</c:v>
                </c:pt>
                <c:pt idx="75">
                  <c:v>170.38999899999999</c:v>
                </c:pt>
                <c:pt idx="76">
                  <c:v>171.63000500000001</c:v>
                </c:pt>
                <c:pt idx="77">
                  <c:v>166.820007</c:v>
                </c:pt>
                <c:pt idx="78">
                  <c:v>168.16000399999999</c:v>
                </c:pt>
                <c:pt idx="79">
                  <c:v>169.38000500000001</c:v>
                </c:pt>
                <c:pt idx="80">
                  <c:v>170.78999300000001</c:v>
                </c:pt>
                <c:pt idx="81">
                  <c:v>169.949997</c:v>
                </c:pt>
                <c:pt idx="82">
                  <c:v>168.61999499999999</c:v>
                </c:pt>
                <c:pt idx="83">
                  <c:v>169.60000600000001</c:v>
                </c:pt>
                <c:pt idx="84">
                  <c:v>169.30999800000001</c:v>
                </c:pt>
                <c:pt idx="85">
                  <c:v>166.44000199999999</c:v>
                </c:pt>
                <c:pt idx="86">
                  <c:v>166.679993</c:v>
                </c:pt>
                <c:pt idx="87">
                  <c:v>165.259995</c:v>
                </c:pt>
                <c:pt idx="88">
                  <c:v>164.36999499999999</c:v>
                </c:pt>
                <c:pt idx="89">
                  <c:v>165.449997</c:v>
                </c:pt>
                <c:pt idx="90">
                  <c:v>164.30999800000001</c:v>
                </c:pt>
                <c:pt idx="91">
                  <c:v>166.470001</c:v>
                </c:pt>
                <c:pt idx="92">
                  <c:v>168.14999399999999</c:v>
                </c:pt>
                <c:pt idx="93">
                  <c:v>169.41000399999999</c:v>
                </c:pt>
                <c:pt idx="94">
                  <c:v>170.259995</c:v>
                </c:pt>
                <c:pt idx="95">
                  <c:v>172.259995</c:v>
                </c:pt>
                <c:pt idx="96">
                  <c:v>171.279999</c:v>
                </c:pt>
                <c:pt idx="97">
                  <c:v>171.64999399999999</c:v>
                </c:pt>
                <c:pt idx="98">
                  <c:v>172.89999399999999</c:v>
                </c:pt>
                <c:pt idx="99">
                  <c:v>173.19000199999999</c:v>
                </c:pt>
                <c:pt idx="100">
                  <c:v>172.80999800000001</c:v>
                </c:pt>
                <c:pt idx="101">
                  <c:v>172.36000100000001</c:v>
                </c:pt>
                <c:pt idx="102">
                  <c:v>175.75</c:v>
                </c:pt>
                <c:pt idx="103">
                  <c:v>175.41000399999999</c:v>
                </c:pt>
                <c:pt idx="104">
                  <c:v>176.28999300000001</c:v>
                </c:pt>
                <c:pt idx="105">
                  <c:v>174.30999800000001</c:v>
                </c:pt>
                <c:pt idx="106">
                  <c:v>174.61000100000001</c:v>
                </c:pt>
                <c:pt idx="107">
                  <c:v>173.94000199999999</c:v>
                </c:pt>
                <c:pt idx="108">
                  <c:v>173.58999600000001</c:v>
                </c:pt>
                <c:pt idx="109">
                  <c:v>173.83999600000001</c:v>
                </c:pt>
                <c:pt idx="110">
                  <c:v>174.58999600000001</c:v>
                </c:pt>
                <c:pt idx="111">
                  <c:v>176.80999800000001</c:v>
                </c:pt>
                <c:pt idx="112">
                  <c:v>176.61999499999999</c:v>
                </c:pt>
                <c:pt idx="113">
                  <c:v>178.39999399999999</c:v>
                </c:pt>
                <c:pt idx="114">
                  <c:v>176.58999600000001</c:v>
                </c:pt>
                <c:pt idx="115">
                  <c:v>175.66999799999999</c:v>
                </c:pt>
                <c:pt idx="116">
                  <c:v>175.520004</c:v>
                </c:pt>
                <c:pt idx="117">
                  <c:v>174.46000699999999</c:v>
                </c:pt>
                <c:pt idx="118">
                  <c:v>174.53999300000001</c:v>
                </c:pt>
                <c:pt idx="119">
                  <c:v>177.13999899999999</c:v>
                </c:pt>
                <c:pt idx="120">
                  <c:v>175.009995</c:v>
                </c:pt>
                <c:pt idx="121">
                  <c:v>174.779999</c:v>
                </c:pt>
                <c:pt idx="122">
                  <c:v>168.61999499999999</c:v>
                </c:pt>
                <c:pt idx="123">
                  <c:v>173.88000500000001</c:v>
                </c:pt>
                <c:pt idx="124">
                  <c:v>172.990005</c:v>
                </c:pt>
                <c:pt idx="125">
                  <c:v>173.58000200000001</c:v>
                </c:pt>
                <c:pt idx="126">
                  <c:v>174.86000100000001</c:v>
                </c:pt>
                <c:pt idx="127">
                  <c:v>173.96000699999999</c:v>
                </c:pt>
                <c:pt idx="128">
                  <c:v>173.770004</c:v>
                </c:pt>
                <c:pt idx="129">
                  <c:v>173.61000100000001</c:v>
                </c:pt>
                <c:pt idx="130">
                  <c:v>174.529999</c:v>
                </c:pt>
                <c:pt idx="131">
                  <c:v>173.91000399999999</c:v>
                </c:pt>
                <c:pt idx="132">
                  <c:v>172.46000699999999</c:v>
                </c:pt>
                <c:pt idx="133">
                  <c:v>169.550003</c:v>
                </c:pt>
                <c:pt idx="134">
                  <c:v>168.009995</c:v>
                </c:pt>
                <c:pt idx="135">
                  <c:v>162.009995</c:v>
                </c:pt>
                <c:pt idx="136">
                  <c:v>164.520004</c:v>
                </c:pt>
                <c:pt idx="137">
                  <c:v>163.38999899999999</c:v>
                </c:pt>
                <c:pt idx="138">
                  <c:v>167.009995</c:v>
                </c:pt>
                <c:pt idx="139">
                  <c:v>166.66999799999999</c:v>
                </c:pt>
                <c:pt idx="140">
                  <c:v>164.96000699999999</c:v>
                </c:pt>
                <c:pt idx="141">
                  <c:v>167.979996</c:v>
                </c:pt>
                <c:pt idx="142">
                  <c:v>164.03999300000001</c:v>
                </c:pt>
                <c:pt idx="143">
                  <c:v>162.270004</c:v>
                </c:pt>
                <c:pt idx="144">
                  <c:v>165.029999</c:v>
                </c:pt>
                <c:pt idx="145">
                  <c:v>165.86000100000001</c:v>
                </c:pt>
                <c:pt idx="146">
                  <c:v>163.470001</c:v>
                </c:pt>
                <c:pt idx="147">
                  <c:v>163.78999300000001</c:v>
                </c:pt>
                <c:pt idx="148">
                  <c:v>162.89999399999999</c:v>
                </c:pt>
                <c:pt idx="149">
                  <c:v>156.490005</c:v>
                </c:pt>
                <c:pt idx="150">
                  <c:v>156.91000399999999</c:v>
                </c:pt>
                <c:pt idx="151">
                  <c:v>157.479996</c:v>
                </c:pt>
                <c:pt idx="152">
                  <c:v>159.550003</c:v>
                </c:pt>
                <c:pt idx="153">
                  <c:v>163.60000600000001</c:v>
                </c:pt>
                <c:pt idx="154">
                  <c:v>164.61999499999999</c:v>
                </c:pt>
                <c:pt idx="155">
                  <c:v>163.529999</c:v>
                </c:pt>
                <c:pt idx="156">
                  <c:v>167.13999899999999</c:v>
                </c:pt>
                <c:pt idx="157">
                  <c:v>170.36999499999999</c:v>
                </c:pt>
                <c:pt idx="158">
                  <c:v>171.16000399999999</c:v>
                </c:pt>
                <c:pt idx="159">
                  <c:v>169.66000399999999</c:v>
                </c:pt>
                <c:pt idx="160">
                  <c:v>169.61000100000001</c:v>
                </c:pt>
                <c:pt idx="161">
                  <c:v>171.279999</c:v>
                </c:pt>
                <c:pt idx="162">
                  <c:v>168.63000500000001</c:v>
                </c:pt>
                <c:pt idx="163">
                  <c:v>167.71000699999999</c:v>
                </c:pt>
                <c:pt idx="164">
                  <c:v>166.21000699999999</c:v>
                </c:pt>
                <c:pt idx="165">
                  <c:v>166.46000699999999</c:v>
                </c:pt>
                <c:pt idx="166">
                  <c:v>167.970001</c:v>
                </c:pt>
                <c:pt idx="167">
                  <c:v>166.770004</c:v>
                </c:pt>
                <c:pt idx="168">
                  <c:v>168.30999800000001</c:v>
                </c:pt>
                <c:pt idx="169">
                  <c:v>167.13999899999999</c:v>
                </c:pt>
                <c:pt idx="170">
                  <c:v>165.759995</c:v>
                </c:pt>
                <c:pt idx="171">
                  <c:v>166.929993</c:v>
                </c:pt>
                <c:pt idx="172">
                  <c:v>167.029999</c:v>
                </c:pt>
                <c:pt idx="173">
                  <c:v>168.03999300000001</c:v>
                </c:pt>
                <c:pt idx="174">
                  <c:v>169.199997</c:v>
                </c:pt>
                <c:pt idx="175">
                  <c:v>164.19000199999999</c:v>
                </c:pt>
                <c:pt idx="176">
                  <c:v>161.08000200000001</c:v>
                </c:pt>
                <c:pt idx="177">
                  <c:v>161.520004</c:v>
                </c:pt>
                <c:pt idx="178">
                  <c:v>163.63000500000001</c:v>
                </c:pt>
                <c:pt idx="179">
                  <c:v>163.179993</c:v>
                </c:pt>
                <c:pt idx="180">
                  <c:v>158.61999499999999</c:v>
                </c:pt>
                <c:pt idx="181">
                  <c:v>159.83999600000001</c:v>
                </c:pt>
                <c:pt idx="182">
                  <c:v>160.970001</c:v>
                </c:pt>
                <c:pt idx="183">
                  <c:v>163.529999</c:v>
                </c:pt>
                <c:pt idx="184">
                  <c:v>162.979996</c:v>
                </c:pt>
                <c:pt idx="185">
                  <c:v>163.63999899999999</c:v>
                </c:pt>
                <c:pt idx="186">
                  <c:v>163.63000500000001</c:v>
                </c:pt>
                <c:pt idx="187">
                  <c:v>167.520004</c:v>
                </c:pt>
                <c:pt idx="188">
                  <c:v>165.570007</c:v>
                </c:pt>
                <c:pt idx="189">
                  <c:v>168.94000199999999</c:v>
                </c:pt>
                <c:pt idx="190">
                  <c:v>168.94000199999999</c:v>
                </c:pt>
                <c:pt idx="191">
                  <c:v>169.85000600000001</c:v>
                </c:pt>
                <c:pt idx="192">
                  <c:v>171.46000699999999</c:v>
                </c:pt>
                <c:pt idx="193">
                  <c:v>171.63000500000001</c:v>
                </c:pt>
                <c:pt idx="194">
                  <c:v>172.679993</c:v>
                </c:pt>
                <c:pt idx="195">
                  <c:v>173.16000399999999</c:v>
                </c:pt>
                <c:pt idx="196">
                  <c:v>174.60000600000001</c:v>
                </c:pt>
                <c:pt idx="197">
                  <c:v>172.729996</c:v>
                </c:pt>
                <c:pt idx="198">
                  <c:v>176.11999499999999</c:v>
                </c:pt>
                <c:pt idx="199">
                  <c:v>180</c:v>
                </c:pt>
                <c:pt idx="200">
                  <c:v>180.679993</c:v>
                </c:pt>
                <c:pt idx="201">
                  <c:v>180.80999800000001</c:v>
                </c:pt>
                <c:pt idx="202">
                  <c:v>179.66000399999999</c:v>
                </c:pt>
                <c:pt idx="203">
                  <c:v>181.21000699999999</c:v>
                </c:pt>
                <c:pt idx="204">
                  <c:v>180.83000200000001</c:v>
                </c:pt>
                <c:pt idx="205">
                  <c:v>182.009995</c:v>
                </c:pt>
                <c:pt idx="206">
                  <c:v>181.949997</c:v>
                </c:pt>
                <c:pt idx="207">
                  <c:v>179.64999399999999</c:v>
                </c:pt>
                <c:pt idx="208">
                  <c:v>181.75</c:v>
                </c:pt>
                <c:pt idx="209">
                  <c:v>179.800003</c:v>
                </c:pt>
                <c:pt idx="210">
                  <c:v>180.11999499999999</c:v>
                </c:pt>
                <c:pt idx="211">
                  <c:v>177.220001</c:v>
                </c:pt>
                <c:pt idx="212">
                  <c:v>176.529999</c:v>
                </c:pt>
                <c:pt idx="213">
                  <c:v>176.78999300000001</c:v>
                </c:pt>
                <c:pt idx="214">
                  <c:v>176.509995</c:v>
                </c:pt>
                <c:pt idx="215">
                  <c:v>178.520004</c:v>
                </c:pt>
                <c:pt idx="216">
                  <c:v>179.41999799999999</c:v>
                </c:pt>
                <c:pt idx="217">
                  <c:v>178.550003</c:v>
                </c:pt>
                <c:pt idx="218">
                  <c:v>174.320007</c:v>
                </c:pt>
                <c:pt idx="219">
                  <c:v>172.550003</c:v>
                </c:pt>
                <c:pt idx="220">
                  <c:v>173.21000699999999</c:v>
                </c:pt>
                <c:pt idx="221">
                  <c:v>174.009995</c:v>
                </c:pt>
                <c:pt idx="222">
                  <c:v>175.46000699999999</c:v>
                </c:pt>
                <c:pt idx="223">
                  <c:v>174.490005</c:v>
                </c:pt>
                <c:pt idx="224">
                  <c:v>174.03999300000001</c:v>
                </c:pt>
                <c:pt idx="225">
                  <c:v>176.009995</c:v>
                </c:pt>
                <c:pt idx="226">
                  <c:v>177.38999899999999</c:v>
                </c:pt>
                <c:pt idx="227">
                  <c:v>176.979996</c:v>
                </c:pt>
                <c:pt idx="228">
                  <c:v>176.39999399999999</c:v>
                </c:pt>
                <c:pt idx="229">
                  <c:v>176.699997</c:v>
                </c:pt>
                <c:pt idx="230">
                  <c:v>174.63999899999999</c:v>
                </c:pt>
                <c:pt idx="231">
                  <c:v>176.5</c:v>
                </c:pt>
                <c:pt idx="232">
                  <c:v>176.41000399999999</c:v>
                </c:pt>
                <c:pt idx="233">
                  <c:v>176.429993</c:v>
                </c:pt>
                <c:pt idx="234">
                  <c:v>176.30999800000001</c:v>
                </c:pt>
                <c:pt idx="235">
                  <c:v>176.88000500000001</c:v>
                </c:pt>
                <c:pt idx="236">
                  <c:v>176.479996</c:v>
                </c:pt>
                <c:pt idx="237">
                  <c:v>176.41999799999999</c:v>
                </c:pt>
                <c:pt idx="238">
                  <c:v>177</c:v>
                </c:pt>
                <c:pt idx="239">
                  <c:v>180.78999300000001</c:v>
                </c:pt>
                <c:pt idx="240">
                  <c:v>178.86000100000001</c:v>
                </c:pt>
                <c:pt idx="241">
                  <c:v>177.509995</c:v>
                </c:pt>
                <c:pt idx="242">
                  <c:v>177.61000100000001</c:v>
                </c:pt>
                <c:pt idx="243">
                  <c:v>177.759995</c:v>
                </c:pt>
                <c:pt idx="244">
                  <c:v>179.070007</c:v>
                </c:pt>
                <c:pt idx="245">
                  <c:v>178.679993</c:v>
                </c:pt>
                <c:pt idx="246">
                  <c:v>181.270004</c:v>
                </c:pt>
                <c:pt idx="247">
                  <c:v>180.449997</c:v>
                </c:pt>
                <c:pt idx="248">
                  <c:v>180.729996</c:v>
                </c:pt>
                <c:pt idx="249">
                  <c:v>182.259995</c:v>
                </c:pt>
                <c:pt idx="250">
                  <c:v>183.229996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F-4C94-8B9B-AAE944E4990F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'Q1'!$D$2:$D$253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140.51000550000001</c:v>
                </c:pt>
                <c:pt idx="3">
                  <c:v>141.01249612500001</c:v>
                </c:pt>
                <c:pt idx="4">
                  <c:v>141.53562928124998</c:v>
                </c:pt>
                <c:pt idx="5">
                  <c:v>140.74390432031248</c:v>
                </c:pt>
                <c:pt idx="6">
                  <c:v>141.49097983007812</c:v>
                </c:pt>
                <c:pt idx="7">
                  <c:v>142.83274420751954</c:v>
                </c:pt>
                <c:pt idx="8">
                  <c:v>143.43068980187991</c:v>
                </c:pt>
                <c:pt idx="9">
                  <c:v>144.39017770046996</c:v>
                </c:pt>
                <c:pt idx="10">
                  <c:v>147.04503917511749</c:v>
                </c:pt>
                <c:pt idx="11">
                  <c:v>148.27876129377938</c:v>
                </c:pt>
                <c:pt idx="12">
                  <c:v>148.74468582344485</c:v>
                </c:pt>
                <c:pt idx="13">
                  <c:v>148.29866695586122</c:v>
                </c:pt>
                <c:pt idx="14">
                  <c:v>148.53216748896531</c:v>
                </c:pt>
                <c:pt idx="15">
                  <c:v>148.49303887224133</c:v>
                </c:pt>
                <c:pt idx="16">
                  <c:v>149.89326046806033</c:v>
                </c:pt>
                <c:pt idx="17">
                  <c:v>151.08331211701508</c:v>
                </c:pt>
                <c:pt idx="18">
                  <c:v>150.66083102925379</c:v>
                </c:pt>
                <c:pt idx="19">
                  <c:v>152.65521300731345</c:v>
                </c:pt>
                <c:pt idx="20">
                  <c:v>153.12380250182838</c:v>
                </c:pt>
                <c:pt idx="21">
                  <c:v>154.21595212545708</c:v>
                </c:pt>
                <c:pt idx="22">
                  <c:v>153.01148878136428</c:v>
                </c:pt>
                <c:pt idx="23">
                  <c:v>153.15286994534108</c:v>
                </c:pt>
                <c:pt idx="24">
                  <c:v>153.83321598633529</c:v>
                </c:pt>
                <c:pt idx="25">
                  <c:v>153.89830249658382</c:v>
                </c:pt>
                <c:pt idx="26">
                  <c:v>154.42458012414596</c:v>
                </c:pt>
                <c:pt idx="27">
                  <c:v>154.1586502810365</c:v>
                </c:pt>
                <c:pt idx="28">
                  <c:v>155.3296633202591</c:v>
                </c:pt>
                <c:pt idx="29">
                  <c:v>154.70741583006478</c:v>
                </c:pt>
                <c:pt idx="30">
                  <c:v>154.28934945751618</c:v>
                </c:pt>
                <c:pt idx="31">
                  <c:v>153.87734111437905</c:v>
                </c:pt>
                <c:pt idx="32">
                  <c:v>152.82933227859476</c:v>
                </c:pt>
                <c:pt idx="33">
                  <c:v>151.89983006964869</c:v>
                </c:pt>
                <c:pt idx="34">
                  <c:v>152.86745901741216</c:v>
                </c:pt>
                <c:pt idx="35">
                  <c:v>153.34186475435303</c:v>
                </c:pt>
                <c:pt idx="36">
                  <c:v>154.61546093858828</c:v>
                </c:pt>
                <c:pt idx="37">
                  <c:v>155.09136523464707</c:v>
                </c:pt>
                <c:pt idx="38">
                  <c:v>155.28534580866176</c:v>
                </c:pt>
                <c:pt idx="39">
                  <c:v>156.51883120216544</c:v>
                </c:pt>
                <c:pt idx="40">
                  <c:v>157.05971155054135</c:v>
                </c:pt>
                <c:pt idx="41">
                  <c:v>156.48242263763535</c:v>
                </c:pt>
                <c:pt idx="42">
                  <c:v>157.95810340940884</c:v>
                </c:pt>
                <c:pt idx="43">
                  <c:v>156.36202735235221</c:v>
                </c:pt>
                <c:pt idx="44">
                  <c:v>156.03800158808806</c:v>
                </c:pt>
                <c:pt idx="45">
                  <c:v>157.119497397022</c:v>
                </c:pt>
                <c:pt idx="46">
                  <c:v>157.1123750992555</c:v>
                </c:pt>
                <c:pt idx="47">
                  <c:v>158.18308852481388</c:v>
                </c:pt>
                <c:pt idx="48">
                  <c:v>158.73577063120348</c:v>
                </c:pt>
                <c:pt idx="49">
                  <c:v>160.78644340780085</c:v>
                </c:pt>
                <c:pt idx="50">
                  <c:v>160.97660560195021</c:v>
                </c:pt>
                <c:pt idx="51">
                  <c:v>160.46164615048758</c:v>
                </c:pt>
                <c:pt idx="52">
                  <c:v>160.91791678762189</c:v>
                </c:pt>
                <c:pt idx="53">
                  <c:v>161.50447694690547</c:v>
                </c:pt>
                <c:pt idx="54">
                  <c:v>161.92111773672639</c:v>
                </c:pt>
                <c:pt idx="55">
                  <c:v>161.1177839341816</c:v>
                </c:pt>
                <c:pt idx="56">
                  <c:v>160.25694673354539</c:v>
                </c:pt>
                <c:pt idx="57">
                  <c:v>160.73923218338635</c:v>
                </c:pt>
                <c:pt idx="58">
                  <c:v>162.03730879584657</c:v>
                </c:pt>
                <c:pt idx="59">
                  <c:v>162.00932719896164</c:v>
                </c:pt>
                <c:pt idx="60">
                  <c:v>162.64733254974041</c:v>
                </c:pt>
                <c:pt idx="61">
                  <c:v>162.8293323874351</c:v>
                </c:pt>
                <c:pt idx="62">
                  <c:v>167.50233159685877</c:v>
                </c:pt>
                <c:pt idx="63">
                  <c:v>168.05558664921469</c:v>
                </c:pt>
                <c:pt idx="64">
                  <c:v>170.87139516230368</c:v>
                </c:pt>
                <c:pt idx="65">
                  <c:v>171.18534354057593</c:v>
                </c:pt>
                <c:pt idx="66">
                  <c:v>170.61133438514398</c:v>
                </c:pt>
                <c:pt idx="67">
                  <c:v>171.840333596286</c:v>
                </c:pt>
                <c:pt idx="68">
                  <c:v>172.37258564907148</c:v>
                </c:pt>
                <c:pt idx="69">
                  <c:v>173.3156501622679</c:v>
                </c:pt>
                <c:pt idx="70">
                  <c:v>171.53391404056697</c:v>
                </c:pt>
                <c:pt idx="71">
                  <c:v>171.41848226014176</c:v>
                </c:pt>
                <c:pt idx="72">
                  <c:v>173.00961531503546</c:v>
                </c:pt>
                <c:pt idx="73">
                  <c:v>172.70990457875888</c:v>
                </c:pt>
                <c:pt idx="74">
                  <c:v>170.56498064468974</c:v>
                </c:pt>
                <c:pt idx="75">
                  <c:v>170.41124591117244</c:v>
                </c:pt>
                <c:pt idx="76">
                  <c:v>170.39531072779312</c:v>
                </c:pt>
                <c:pt idx="77">
                  <c:v>171.32133143194829</c:v>
                </c:pt>
                <c:pt idx="78">
                  <c:v>167.94533810798708</c:v>
                </c:pt>
                <c:pt idx="79">
                  <c:v>168.10633752699675</c:v>
                </c:pt>
                <c:pt idx="80">
                  <c:v>169.0615881317492</c:v>
                </c:pt>
                <c:pt idx="81">
                  <c:v>170.35789178293732</c:v>
                </c:pt>
                <c:pt idx="82">
                  <c:v>170.05197069573433</c:v>
                </c:pt>
                <c:pt idx="83">
                  <c:v>168.97798892393357</c:v>
                </c:pt>
                <c:pt idx="84">
                  <c:v>169.4445017309834</c:v>
                </c:pt>
                <c:pt idx="85">
                  <c:v>169.34362393274586</c:v>
                </c:pt>
                <c:pt idx="86">
                  <c:v>167.16590748318646</c:v>
                </c:pt>
                <c:pt idx="87">
                  <c:v>166.80147162079663</c:v>
                </c:pt>
                <c:pt idx="88">
                  <c:v>165.64536415519916</c:v>
                </c:pt>
                <c:pt idx="89">
                  <c:v>164.68883728879979</c:v>
                </c:pt>
                <c:pt idx="90">
                  <c:v>165.25970707219994</c:v>
                </c:pt>
                <c:pt idx="91">
                  <c:v>164.54742526805001</c:v>
                </c:pt>
                <c:pt idx="92">
                  <c:v>165.98935706701249</c:v>
                </c:pt>
                <c:pt idx="93">
                  <c:v>167.60983476675312</c:v>
                </c:pt>
                <c:pt idx="94">
                  <c:v>168.95996169168828</c:v>
                </c:pt>
                <c:pt idx="95">
                  <c:v>169.93498667292207</c:v>
                </c:pt>
                <c:pt idx="96">
                  <c:v>171.67874291823051</c:v>
                </c:pt>
                <c:pt idx="97">
                  <c:v>171.37968497955762</c:v>
                </c:pt>
                <c:pt idx="98">
                  <c:v>171.5824167448894</c:v>
                </c:pt>
                <c:pt idx="99">
                  <c:v>172.57059968622235</c:v>
                </c:pt>
                <c:pt idx="100">
                  <c:v>173.03515142155555</c:v>
                </c:pt>
                <c:pt idx="101">
                  <c:v>172.86628635538892</c:v>
                </c:pt>
                <c:pt idx="102">
                  <c:v>172.48657233884722</c:v>
                </c:pt>
                <c:pt idx="103">
                  <c:v>174.93414308471182</c:v>
                </c:pt>
                <c:pt idx="104">
                  <c:v>175.29103877117797</c:v>
                </c:pt>
                <c:pt idx="105">
                  <c:v>176.04025444279449</c:v>
                </c:pt>
                <c:pt idx="106">
                  <c:v>174.74256211069866</c:v>
                </c:pt>
                <c:pt idx="107">
                  <c:v>174.64314127767466</c:v>
                </c:pt>
                <c:pt idx="108">
                  <c:v>174.11578681941864</c:v>
                </c:pt>
                <c:pt idx="109">
                  <c:v>173.72144370485466</c:v>
                </c:pt>
                <c:pt idx="110">
                  <c:v>173.81035792621367</c:v>
                </c:pt>
                <c:pt idx="111">
                  <c:v>174.39508648155342</c:v>
                </c:pt>
                <c:pt idx="112">
                  <c:v>176.20627012038838</c:v>
                </c:pt>
                <c:pt idx="113">
                  <c:v>176.51656378009707</c:v>
                </c:pt>
                <c:pt idx="114">
                  <c:v>177.92913644502426</c:v>
                </c:pt>
                <c:pt idx="115">
                  <c:v>176.92478111125607</c:v>
                </c:pt>
                <c:pt idx="116">
                  <c:v>175.98369377781401</c:v>
                </c:pt>
                <c:pt idx="117">
                  <c:v>175.6359264444535</c:v>
                </c:pt>
                <c:pt idx="118">
                  <c:v>174.75398686111336</c:v>
                </c:pt>
                <c:pt idx="119">
                  <c:v>174.59349146527836</c:v>
                </c:pt>
                <c:pt idx="120">
                  <c:v>176.50337211631958</c:v>
                </c:pt>
                <c:pt idx="121">
                  <c:v>175.38333927907991</c:v>
                </c:pt>
                <c:pt idx="122">
                  <c:v>174.93083406976999</c:v>
                </c:pt>
                <c:pt idx="123">
                  <c:v>170.19770476744247</c:v>
                </c:pt>
                <c:pt idx="124">
                  <c:v>172.95942994186063</c:v>
                </c:pt>
                <c:pt idx="125">
                  <c:v>172.98236123546516</c:v>
                </c:pt>
                <c:pt idx="126">
                  <c:v>173.4305918088663</c:v>
                </c:pt>
                <c:pt idx="127">
                  <c:v>174.50264870221659</c:v>
                </c:pt>
                <c:pt idx="128">
                  <c:v>174.09566742555413</c:v>
                </c:pt>
                <c:pt idx="129">
                  <c:v>173.85141985638853</c:v>
                </c:pt>
                <c:pt idx="130">
                  <c:v>173.67035571409713</c:v>
                </c:pt>
                <c:pt idx="131">
                  <c:v>174.31508817852429</c:v>
                </c:pt>
                <c:pt idx="132">
                  <c:v>174.01127504463108</c:v>
                </c:pt>
                <c:pt idx="133">
                  <c:v>172.84782401115774</c:v>
                </c:pt>
                <c:pt idx="134">
                  <c:v>170.37445825278945</c:v>
                </c:pt>
                <c:pt idx="135">
                  <c:v>168.60111081319735</c:v>
                </c:pt>
                <c:pt idx="136">
                  <c:v>163.65777395329934</c:v>
                </c:pt>
                <c:pt idx="137">
                  <c:v>164.30444648832486</c:v>
                </c:pt>
                <c:pt idx="138">
                  <c:v>163.61861087208121</c:v>
                </c:pt>
                <c:pt idx="139">
                  <c:v>166.16214896802029</c:v>
                </c:pt>
                <c:pt idx="140">
                  <c:v>166.54303574200509</c:v>
                </c:pt>
                <c:pt idx="141">
                  <c:v>165.35576418550124</c:v>
                </c:pt>
                <c:pt idx="142">
                  <c:v>167.3239380463753</c:v>
                </c:pt>
                <c:pt idx="143">
                  <c:v>164.86097926159385</c:v>
                </c:pt>
                <c:pt idx="144">
                  <c:v>162.91774781539846</c:v>
                </c:pt>
                <c:pt idx="145">
                  <c:v>164.50193620384962</c:v>
                </c:pt>
                <c:pt idx="146">
                  <c:v>165.52048480096241</c:v>
                </c:pt>
                <c:pt idx="147">
                  <c:v>163.9826219502406</c:v>
                </c:pt>
                <c:pt idx="148">
                  <c:v>163.83815023756017</c:v>
                </c:pt>
                <c:pt idx="149">
                  <c:v>163.13453305939004</c:v>
                </c:pt>
                <c:pt idx="150">
                  <c:v>158.15113701484751</c:v>
                </c:pt>
                <c:pt idx="151">
                  <c:v>157.22028725371189</c:v>
                </c:pt>
                <c:pt idx="152">
                  <c:v>157.41506881342798</c:v>
                </c:pt>
                <c:pt idx="153">
                  <c:v>159.01626945335698</c:v>
                </c:pt>
                <c:pt idx="154">
                  <c:v>162.45407186333927</c:v>
                </c:pt>
                <c:pt idx="155">
                  <c:v>164.07851421583479</c:v>
                </c:pt>
                <c:pt idx="156">
                  <c:v>163.66712780395869</c:v>
                </c:pt>
                <c:pt idx="157">
                  <c:v>166.27178120098966</c:v>
                </c:pt>
                <c:pt idx="158">
                  <c:v>169.34544155024741</c:v>
                </c:pt>
                <c:pt idx="159">
                  <c:v>170.70636338756185</c:v>
                </c:pt>
                <c:pt idx="160">
                  <c:v>169.92159384689046</c:v>
                </c:pt>
                <c:pt idx="161">
                  <c:v>169.68789921172262</c:v>
                </c:pt>
                <c:pt idx="162">
                  <c:v>170.88197405293067</c:v>
                </c:pt>
                <c:pt idx="163">
                  <c:v>169.19299726323268</c:v>
                </c:pt>
                <c:pt idx="164">
                  <c:v>168.08075456580815</c:v>
                </c:pt>
                <c:pt idx="165">
                  <c:v>166.67769389145201</c:v>
                </c:pt>
                <c:pt idx="166">
                  <c:v>166.51442872286299</c:v>
                </c:pt>
                <c:pt idx="167">
                  <c:v>167.60610793071572</c:v>
                </c:pt>
                <c:pt idx="168">
                  <c:v>166.97902998267892</c:v>
                </c:pt>
                <c:pt idx="169">
                  <c:v>167.97725599566974</c:v>
                </c:pt>
                <c:pt idx="170">
                  <c:v>167.34931324891744</c:v>
                </c:pt>
                <c:pt idx="171">
                  <c:v>166.15732456222935</c:v>
                </c:pt>
                <c:pt idx="172">
                  <c:v>166.73682589055733</c:v>
                </c:pt>
                <c:pt idx="173">
                  <c:v>166.95670572263936</c:v>
                </c:pt>
                <c:pt idx="174">
                  <c:v>167.76917118065984</c:v>
                </c:pt>
                <c:pt idx="175">
                  <c:v>168.84229054516496</c:v>
                </c:pt>
                <c:pt idx="176">
                  <c:v>165.35307413629124</c:v>
                </c:pt>
                <c:pt idx="177">
                  <c:v>162.14827003407282</c:v>
                </c:pt>
                <c:pt idx="178">
                  <c:v>161.67707050851823</c:v>
                </c:pt>
                <c:pt idx="179">
                  <c:v>163.14177137712957</c:v>
                </c:pt>
                <c:pt idx="180">
                  <c:v>163.17043759428239</c:v>
                </c:pt>
                <c:pt idx="181">
                  <c:v>159.75760564857057</c:v>
                </c:pt>
                <c:pt idx="182">
                  <c:v>159.81939841214265</c:v>
                </c:pt>
                <c:pt idx="183">
                  <c:v>160.68235035303564</c:v>
                </c:pt>
                <c:pt idx="184">
                  <c:v>162.81808683825892</c:v>
                </c:pt>
                <c:pt idx="185">
                  <c:v>162.93951870956471</c:v>
                </c:pt>
                <c:pt idx="186">
                  <c:v>163.46487892739117</c:v>
                </c:pt>
                <c:pt idx="187">
                  <c:v>163.58872348184781</c:v>
                </c:pt>
                <c:pt idx="188">
                  <c:v>166.53718387046194</c:v>
                </c:pt>
                <c:pt idx="189">
                  <c:v>165.81180121761548</c:v>
                </c:pt>
                <c:pt idx="190">
                  <c:v>168.15795180440387</c:v>
                </c:pt>
                <c:pt idx="191">
                  <c:v>168.74448945110095</c:v>
                </c:pt>
                <c:pt idx="192">
                  <c:v>169.57362686277526</c:v>
                </c:pt>
                <c:pt idx="193">
                  <c:v>170.98841196569379</c:v>
                </c:pt>
                <c:pt idx="194">
                  <c:v>171.46960674142346</c:v>
                </c:pt>
                <c:pt idx="195">
                  <c:v>172.37739643535588</c:v>
                </c:pt>
                <c:pt idx="196">
                  <c:v>172.96435210883897</c:v>
                </c:pt>
                <c:pt idx="197">
                  <c:v>174.19109252720975</c:v>
                </c:pt>
                <c:pt idx="198">
                  <c:v>173.09527013180244</c:v>
                </c:pt>
                <c:pt idx="199">
                  <c:v>175.36381378295059</c:v>
                </c:pt>
                <c:pt idx="200">
                  <c:v>178.84095344573765</c:v>
                </c:pt>
                <c:pt idx="201">
                  <c:v>180.22023311143442</c:v>
                </c:pt>
                <c:pt idx="202">
                  <c:v>180.66255677785864</c:v>
                </c:pt>
                <c:pt idx="203">
                  <c:v>179.91064219446466</c:v>
                </c:pt>
                <c:pt idx="204">
                  <c:v>180.88516579861616</c:v>
                </c:pt>
                <c:pt idx="205">
                  <c:v>180.84379294965404</c:v>
                </c:pt>
                <c:pt idx="206">
                  <c:v>181.71844448741351</c:v>
                </c:pt>
                <c:pt idx="207">
                  <c:v>181.8921088718534</c:v>
                </c:pt>
                <c:pt idx="208">
                  <c:v>180.21052271796333</c:v>
                </c:pt>
                <c:pt idx="209">
                  <c:v>181.36513067949085</c:v>
                </c:pt>
                <c:pt idx="210">
                  <c:v>180.19128491987271</c:v>
                </c:pt>
                <c:pt idx="211">
                  <c:v>180.13781747996816</c:v>
                </c:pt>
                <c:pt idx="212">
                  <c:v>177.94945511999202</c:v>
                </c:pt>
                <c:pt idx="213">
                  <c:v>176.88486302999803</c:v>
                </c:pt>
                <c:pt idx="214">
                  <c:v>176.81371050749954</c:v>
                </c:pt>
                <c:pt idx="215">
                  <c:v>176.58592387687489</c:v>
                </c:pt>
                <c:pt idx="216">
                  <c:v>178.03648396921872</c:v>
                </c:pt>
                <c:pt idx="217">
                  <c:v>179.07411949230467</c:v>
                </c:pt>
                <c:pt idx="218">
                  <c:v>178.68103212307616</c:v>
                </c:pt>
                <c:pt idx="219">
                  <c:v>175.41026328076904</c:v>
                </c:pt>
                <c:pt idx="220">
                  <c:v>173.26506807019226</c:v>
                </c:pt>
                <c:pt idx="221">
                  <c:v>173.22377226754804</c:v>
                </c:pt>
                <c:pt idx="222">
                  <c:v>173.81343931688701</c:v>
                </c:pt>
                <c:pt idx="223">
                  <c:v>175.04836507922175</c:v>
                </c:pt>
                <c:pt idx="224">
                  <c:v>174.62959501980544</c:v>
                </c:pt>
                <c:pt idx="225">
                  <c:v>174.18739350495139</c:v>
                </c:pt>
                <c:pt idx="226">
                  <c:v>175.55434462623785</c:v>
                </c:pt>
                <c:pt idx="227">
                  <c:v>176.93108540655945</c:v>
                </c:pt>
                <c:pt idx="228">
                  <c:v>176.96776835163985</c:v>
                </c:pt>
                <c:pt idx="229">
                  <c:v>176.54193758790996</c:v>
                </c:pt>
                <c:pt idx="230">
                  <c:v>176.6604821469775</c:v>
                </c:pt>
                <c:pt idx="231">
                  <c:v>175.14511978674437</c:v>
                </c:pt>
                <c:pt idx="232">
                  <c:v>176.16127994668608</c:v>
                </c:pt>
                <c:pt idx="233">
                  <c:v>176.34782298667153</c:v>
                </c:pt>
                <c:pt idx="234">
                  <c:v>176.40945049666789</c:v>
                </c:pt>
                <c:pt idx="235">
                  <c:v>176.33486112416699</c:v>
                </c:pt>
                <c:pt idx="236">
                  <c:v>176.74371903104176</c:v>
                </c:pt>
                <c:pt idx="237">
                  <c:v>176.54592675776044</c:v>
                </c:pt>
                <c:pt idx="238">
                  <c:v>176.4514801894401</c:v>
                </c:pt>
                <c:pt idx="239">
                  <c:v>176.86287004736002</c:v>
                </c:pt>
                <c:pt idx="240">
                  <c:v>179.80821226184003</c:v>
                </c:pt>
                <c:pt idx="241">
                  <c:v>179.09705381546001</c:v>
                </c:pt>
                <c:pt idx="242">
                  <c:v>177.90675970386502</c:v>
                </c:pt>
                <c:pt idx="243">
                  <c:v>177.68419067596625</c:v>
                </c:pt>
                <c:pt idx="244">
                  <c:v>177.74104391899158</c:v>
                </c:pt>
                <c:pt idx="245">
                  <c:v>178.73776622974788</c:v>
                </c:pt>
                <c:pt idx="246">
                  <c:v>178.69443630743697</c:v>
                </c:pt>
                <c:pt idx="247">
                  <c:v>180.62611207685924</c:v>
                </c:pt>
                <c:pt idx="248">
                  <c:v>180.49402576921483</c:v>
                </c:pt>
                <c:pt idx="249">
                  <c:v>180.67100344230369</c:v>
                </c:pt>
                <c:pt idx="250">
                  <c:v>181.86274711057592</c:v>
                </c:pt>
                <c:pt idx="251">
                  <c:v>182.88818377764397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F-4C94-8B9B-AAE944E4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87384"/>
        <c:axId val="320785784"/>
      </c:lineChart>
      <c:catAx>
        <c:axId val="32078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85784"/>
        <c:crosses val="autoZero"/>
        <c:auto val="1"/>
        <c:lblAlgn val="ctr"/>
        <c:lblOffset val="100"/>
        <c:noMultiLvlLbl val="0"/>
      </c:catAx>
      <c:valAx>
        <c:axId val="3207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Observed Vs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'Q2'!$K$1</c:f>
              <c:strCache>
                <c:ptCount val="1"/>
                <c:pt idx="0">
                  <c:v>Adj Exp β=0.15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'Q2'!$K$2:$K$253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140.61350527499999</c:v>
                </c:pt>
                <c:pt idx="3">
                  <c:v>141.07004475749997</c:v>
                </c:pt>
                <c:pt idx="4">
                  <c:v>141.60919697931249</c:v>
                </c:pt>
                <c:pt idx="5">
                  <c:v>140.63948102045001</c:v>
                </c:pt>
                <c:pt idx="6">
                  <c:v>141.67410215210484</c:v>
                </c:pt>
                <c:pt idx="7">
                  <c:v>143.07343145185865</c:v>
                </c:pt>
                <c:pt idx="8">
                  <c:v>143.54328826125007</c:v>
                </c:pt>
                <c:pt idx="9">
                  <c:v>144.59893610222312</c:v>
                </c:pt>
                <c:pt idx="10">
                  <c:v>147.5332498814941</c:v>
                </c:pt>
                <c:pt idx="11">
                  <c:v>148.54280062076282</c:v>
                </c:pt>
                <c:pt idx="12">
                  <c:v>148.98541997661877</c:v>
                </c:pt>
                <c:pt idx="13">
                  <c:v>148.49461050695669</c:v>
                </c:pt>
                <c:pt idx="14">
                  <c:v>148.90210194585316</c:v>
                </c:pt>
                <c:pt idx="15">
                  <c:v>148.81577355368614</c:v>
                </c:pt>
                <c:pt idx="16">
                  <c:v>150.4239551079454</c:v>
                </c:pt>
                <c:pt idx="17">
                  <c:v>151.52311151350648</c:v>
                </c:pt>
                <c:pt idx="18">
                  <c:v>150.85214076311991</c:v>
                </c:pt>
                <c:pt idx="19">
                  <c:v>153.26299163096749</c:v>
                </c:pt>
                <c:pt idx="20">
                  <c:v>153.44347194232753</c:v>
                </c:pt>
                <c:pt idx="21">
                  <c:v>154.67186077238173</c:v>
                </c:pt>
                <c:pt idx="22">
                  <c:v>153.12659595293664</c:v>
                </c:pt>
                <c:pt idx="23">
                  <c:v>153.54258785516404</c:v>
                </c:pt>
                <c:pt idx="24">
                  <c:v>154.26018982374859</c:v>
                </c:pt>
                <c:pt idx="25">
                  <c:v>154.18140444064474</c:v>
                </c:pt>
                <c:pt idx="26">
                  <c:v>154.76665857834601</c:v>
                </c:pt>
                <c:pt idx="27">
                  <c:v>154.3521348915628</c:v>
                </c:pt>
                <c:pt idx="28">
                  <c:v>155.74341826530804</c:v>
                </c:pt>
                <c:pt idx="29">
                  <c:v>154.79862446037359</c:v>
                </c:pt>
                <c:pt idx="30">
                  <c:v>154.4470683239777</c:v>
                </c:pt>
                <c:pt idx="31">
                  <c:v>154.02362404411014</c:v>
                </c:pt>
                <c:pt idx="32">
                  <c:v>152.85201891716753</c:v>
                </c:pt>
                <c:pt idx="33">
                  <c:v>151.92155448138044</c:v>
                </c:pt>
                <c:pt idx="34">
                  <c:v>153.12607123533562</c:v>
                </c:pt>
                <c:pt idx="35">
                  <c:v>153.42229398204071</c:v>
                </c:pt>
                <c:pt idx="36">
                  <c:v>154.79428137803819</c:v>
                </c:pt>
                <c:pt idx="37">
                  <c:v>155.13033811197971</c:v>
                </c:pt>
                <c:pt idx="38">
                  <c:v>155.32454408160353</c:v>
                </c:pt>
                <c:pt idx="39">
                  <c:v>156.75591601803649</c:v>
                </c:pt>
                <c:pt idx="40">
                  <c:v>157.19127860446878</c:v>
                </c:pt>
                <c:pt idx="41">
                  <c:v>156.49098441923803</c:v>
                </c:pt>
                <c:pt idx="42">
                  <c:v>158.33652808238799</c:v>
                </c:pt>
                <c:pt idx="43">
                  <c:v>156.23840078695301</c:v>
                </c:pt>
                <c:pt idx="44">
                  <c:v>156.19198475741015</c:v>
                </c:pt>
                <c:pt idx="45">
                  <c:v>157.44946652132367</c:v>
                </c:pt>
                <c:pt idx="46">
                  <c:v>157.20670610601641</c:v>
                </c:pt>
                <c:pt idx="47">
                  <c:v>158.4488700584933</c:v>
                </c:pt>
                <c:pt idx="48">
                  <c:v>158.89570710916587</c:v>
                </c:pt>
                <c:pt idx="49">
                  <c:v>161.19123543893127</c:v>
                </c:pt>
                <c:pt idx="50">
                  <c:v>161.08326693308277</c:v>
                </c:pt>
                <c:pt idx="51">
                  <c:v>160.54647065211461</c:v>
                </c:pt>
                <c:pt idx="52">
                  <c:v>161.20918770514365</c:v>
                </c:pt>
                <c:pt idx="53">
                  <c:v>161.79939266492218</c:v>
                </c:pt>
                <c:pt idx="54">
                  <c:v>162.17876749529142</c:v>
                </c:pt>
                <c:pt idx="55">
                  <c:v>161.19451819056763</c:v>
                </c:pt>
                <c:pt idx="56">
                  <c:v>160.3576260472029</c:v>
                </c:pt>
                <c:pt idx="57">
                  <c:v>161.02901378551579</c:v>
                </c:pt>
                <c:pt idx="58">
                  <c:v>162.375315809694</c:v>
                </c:pt>
                <c:pt idx="59">
                  <c:v>162.09073998804359</c:v>
                </c:pt>
                <c:pt idx="60">
                  <c:v>162.85849925970945</c:v>
                </c:pt>
                <c:pt idx="61">
                  <c:v>162.96463797367005</c:v>
                </c:pt>
                <c:pt idx="62">
                  <c:v>168.32898600451566</c:v>
                </c:pt>
                <c:pt idx="63">
                  <c:v>168.15592285882073</c:v>
                </c:pt>
                <c:pt idx="64">
                  <c:v>171.47183594573625</c:v>
                </c:pt>
                <c:pt idx="65">
                  <c:v>171.44512992160591</c:v>
                </c:pt>
                <c:pt idx="66">
                  <c:v>170.87986146738956</c:v>
                </c:pt>
                <c:pt idx="67">
                  <c:v>172.46978253939707</c:v>
                </c:pt>
                <c:pt idx="68">
                  <c:v>172.86342713586288</c:v>
                </c:pt>
                <c:pt idx="69">
                  <c:v>173.87596153327749</c:v>
                </c:pt>
                <c:pt idx="70">
                  <c:v>171.67034568235189</c:v>
                </c:pt>
                <c:pt idx="71">
                  <c:v>171.86890366889213</c:v>
                </c:pt>
                <c:pt idx="72">
                  <c:v>173.63992822633875</c:v>
                </c:pt>
                <c:pt idx="73">
                  <c:v>172.9470593949452</c:v>
                </c:pt>
                <c:pt idx="74">
                  <c:v>170.53805491236565</c:v>
                </c:pt>
                <c:pt idx="75">
                  <c:v>170.71482605534126</c:v>
                </c:pt>
                <c:pt idx="76">
                  <c:v>170.61573907142986</c:v>
                </c:pt>
                <c:pt idx="77">
                  <c:v>171.60664813406876</c:v>
                </c:pt>
                <c:pt idx="78">
                  <c:v>167.51072595163811</c:v>
                </c:pt>
                <c:pt idx="79">
                  <c:v>168.29121281338419</c:v>
                </c:pt>
                <c:pt idx="80">
                  <c:v>169.23179540429626</c:v>
                </c:pt>
                <c:pt idx="81">
                  <c:v>170.48736253954959</c:v>
                </c:pt>
                <c:pt idx="82">
                  <c:v>169.90845973095071</c:v>
                </c:pt>
                <c:pt idx="83">
                  <c:v>168.77966831082492</c:v>
                </c:pt>
                <c:pt idx="84">
                  <c:v>169.5248884898871</c:v>
                </c:pt>
                <c:pt idx="85">
                  <c:v>169.2984300080999</c:v>
                </c:pt>
                <c:pt idx="86">
                  <c:v>166.81455066648721</c:v>
                </c:pt>
                <c:pt idx="87">
                  <c:v>166.77753416275561</c:v>
                </c:pt>
                <c:pt idx="88">
                  <c:v>165.43121695839926</c:v>
                </c:pt>
                <c:pt idx="89">
                  <c:v>164.4787617501764</c:v>
                </c:pt>
                <c:pt idx="90">
                  <c:v>165.23432171824899</c:v>
                </c:pt>
                <c:pt idx="91">
                  <c:v>164.24784161540106</c:v>
                </c:pt>
                <c:pt idx="92">
                  <c:v>166.02507675626899</c:v>
                </c:pt>
                <c:pt idx="93">
                  <c:v>167.61535045689442</c:v>
                </c:pt>
                <c:pt idx="94">
                  <c:v>168.93680688750302</c:v>
                </c:pt>
                <c:pt idx="95">
                  <c:v>169.92086765132035</c:v>
                </c:pt>
                <c:pt idx="96">
                  <c:v>171.8673690091351</c:v>
                </c:pt>
                <c:pt idx="97">
                  <c:v>171.31817732384818</c:v>
                </c:pt>
                <c:pt idx="98">
                  <c:v>171.72386364322512</c:v>
                </c:pt>
                <c:pt idx="99">
                  <c:v>172.87425417841155</c:v>
                </c:pt>
                <c:pt idx="100">
                  <c:v>173.26132818973542</c:v>
                </c:pt>
                <c:pt idx="101">
                  <c:v>173.0276853060308</c:v>
                </c:pt>
                <c:pt idx="102">
                  <c:v>172.65104821671736</c:v>
                </c:pt>
                <c:pt idx="103">
                  <c:v>175.53154918349401</c:v>
                </c:pt>
                <c:pt idx="104">
                  <c:v>175.48524848550468</c:v>
                </c:pt>
                <c:pt idx="105">
                  <c:v>176.3507059268766</c:v>
                </c:pt>
                <c:pt idx="106">
                  <c:v>174.76594244707354</c:v>
                </c:pt>
                <c:pt idx="107">
                  <c:v>174.91717412851099</c:v>
                </c:pt>
                <c:pt idx="108">
                  <c:v>174.28672770575835</c:v>
                </c:pt>
                <c:pt idx="109">
                  <c:v>173.8863223826352</c:v>
                </c:pt>
                <c:pt idx="110">
                  <c:v>174.00516870652132</c:v>
                </c:pt>
                <c:pt idx="111">
                  <c:v>174.60903473337606</c:v>
                </c:pt>
                <c:pt idx="112">
                  <c:v>176.55642290471107</c:v>
                </c:pt>
                <c:pt idx="113">
                  <c:v>176.59378917437627</c:v>
                </c:pt>
                <c:pt idx="114">
                  <c:v>178.22706018171158</c:v>
                </c:pt>
                <c:pt idx="115">
                  <c:v>176.86539856372445</c:v>
                </c:pt>
                <c:pt idx="116">
                  <c:v>176.02912281019107</c:v>
                </c:pt>
                <c:pt idx="117">
                  <c:v>175.78685577882882</c:v>
                </c:pt>
                <c:pt idx="118">
                  <c:v>174.78474371311265</c:v>
                </c:pt>
                <c:pt idx="119">
                  <c:v>174.70701484436609</c:v>
                </c:pt>
                <c:pt idx="120">
                  <c:v>176.86581177255437</c:v>
                </c:pt>
                <c:pt idx="121">
                  <c:v>175.19581105481927</c:v>
                </c:pt>
                <c:pt idx="122">
                  <c:v>174.91701036539268</c:v>
                </c:pt>
                <c:pt idx="123">
                  <c:v>169.53477483780131</c:v>
                </c:pt>
                <c:pt idx="124">
                  <c:v>173.51382399232256</c:v>
                </c:pt>
                <c:pt idx="125">
                  <c:v>172.85984415309858</c:v>
                </c:pt>
                <c:pt idx="126">
                  <c:v>173.37022614888966</c:v>
                </c:pt>
                <c:pt idx="127">
                  <c:v>174.53122577124756</c:v>
                </c:pt>
                <c:pt idx="128">
                  <c:v>173.90169433710975</c:v>
                </c:pt>
                <c:pt idx="129">
                  <c:v>173.75305964705041</c:v>
                </c:pt>
                <c:pt idx="130">
                  <c:v>173.60982717182245</c:v>
                </c:pt>
                <c:pt idx="131">
                  <c:v>174.38819983023831</c:v>
                </c:pt>
                <c:pt idx="132">
                  <c:v>173.92295029292555</c:v>
                </c:pt>
                <c:pt idx="133">
                  <c:v>172.66259583068168</c:v>
                </c:pt>
                <c:pt idx="134">
                  <c:v>170.02573442668117</c:v>
                </c:pt>
                <c:pt idx="135">
                  <c:v>168.37963730107009</c:v>
                </c:pt>
                <c:pt idx="136">
                  <c:v>162.89176561836382</c:v>
                </c:pt>
                <c:pt idx="137">
                  <c:v>164.37830631870449</c:v>
                </c:pt>
                <c:pt idx="138">
                  <c:v>163.22842627141071</c:v>
                </c:pt>
                <c:pt idx="139">
                  <c:v>166.17584866353187</c:v>
                </c:pt>
                <c:pt idx="140">
                  <c:v>166.10684640534336</c:v>
                </c:pt>
                <c:pt idx="141">
                  <c:v>164.75941967891367</c:v>
                </c:pt>
                <c:pt idx="142">
                  <c:v>167.31423415941831</c:v>
                </c:pt>
                <c:pt idx="143">
                  <c:v>164.15447346902772</c:v>
                </c:pt>
                <c:pt idx="144">
                  <c:v>162.4520811504629</c:v>
                </c:pt>
                <c:pt idx="145">
                  <c:v>164.59044163155656</c:v>
                </c:pt>
                <c:pt idx="146">
                  <c:v>165.40684128420409</c:v>
                </c:pt>
                <c:pt idx="147">
                  <c:v>163.4883171773711</c:v>
                </c:pt>
                <c:pt idx="148">
                  <c:v>163.65936410903393</c:v>
                </c:pt>
                <c:pt idx="149">
                  <c:v>162.86510461805335</c:v>
                </c:pt>
                <c:pt idx="150">
                  <c:v>157.25549202933877</c:v>
                </c:pt>
                <c:pt idx="151">
                  <c:v>157.0422377425337</c:v>
                </c:pt>
                <c:pt idx="152">
                  <c:v>157.24109097759083</c:v>
                </c:pt>
                <c:pt idx="153">
                  <c:v>158.92088414113641</c:v>
                </c:pt>
                <c:pt idx="154">
                  <c:v>162.5471233915857</c:v>
                </c:pt>
                <c:pt idx="155">
                  <c:v>163.86563622690062</c:v>
                </c:pt>
                <c:pt idx="156">
                  <c:v>163.28560125399991</c:v>
                </c:pt>
                <c:pt idx="157">
                  <c:v>166.52758621313723</c:v>
                </c:pt>
                <c:pt idx="158">
                  <c:v>169.69280612437086</c:v>
                </c:pt>
                <c:pt idx="159">
                  <c:v>170.86652690379805</c:v>
                </c:pt>
                <c:pt idx="160">
                  <c:v>169.92066158198213</c:v>
                </c:pt>
                <c:pt idx="161">
                  <c:v>169.94125888112478</c:v>
                </c:pt>
                <c:pt idx="162">
                  <c:v>171.39562232514203</c:v>
                </c:pt>
                <c:pt idx="163">
                  <c:v>169.23946887839162</c:v>
                </c:pt>
                <c:pt idx="164">
                  <c:v>168.28269657044643</c:v>
                </c:pt>
                <c:pt idx="165">
                  <c:v>166.79826286785828</c:v>
                </c:pt>
                <c:pt idx="166">
                  <c:v>166.7628548141158</c:v>
                </c:pt>
                <c:pt idx="167">
                  <c:v>167.92976217918198</c:v>
                </c:pt>
                <c:pt idx="168">
                  <c:v>166.93759602397401</c:v>
                </c:pt>
                <c:pt idx="169">
                  <c:v>168.18886926696297</c:v>
                </c:pt>
                <c:pt idx="170">
                  <c:v>167.26143525469877</c:v>
                </c:pt>
                <c:pt idx="171">
                  <c:v>166.02039870955116</c:v>
                </c:pt>
                <c:pt idx="172">
                  <c:v>166.88217969860565</c:v>
                </c:pt>
                <c:pt idx="173">
                  <c:v>166.97907986838146</c:v>
                </c:pt>
                <c:pt idx="174">
                  <c:v>167.86640789159262</c:v>
                </c:pt>
                <c:pt idx="175">
                  <c:v>168.9622756926081</c:v>
                </c:pt>
                <c:pt idx="176">
                  <c:v>164.79510073380726</c:v>
                </c:pt>
                <c:pt idx="177">
                  <c:v>161.78259188554492</c:v>
                </c:pt>
                <c:pt idx="178">
                  <c:v>161.70479650288888</c:v>
                </c:pt>
                <c:pt idx="179">
                  <c:v>163.29598801006972</c:v>
                </c:pt>
                <c:pt idx="180">
                  <c:v>162.9605214597585</c:v>
                </c:pt>
                <c:pt idx="181">
                  <c:v>159.0337049715742</c:v>
                </c:pt>
                <c:pt idx="182">
                  <c:v>159.71866915084476</c:v>
                </c:pt>
                <c:pt idx="183">
                  <c:v>160.59011043197236</c:v>
                </c:pt>
                <c:pt idx="184">
                  <c:v>162.84752226961686</c:v>
                </c:pt>
                <c:pt idx="185">
                  <c:v>162.63219555076051</c:v>
                </c:pt>
                <c:pt idx="186">
                  <c:v>163.32074084967749</c:v>
                </c:pt>
                <c:pt idx="187">
                  <c:v>163.44530215522104</c:v>
                </c:pt>
                <c:pt idx="188">
                  <c:v>166.88294091338474</c:v>
                </c:pt>
                <c:pt idx="189">
                  <c:v>165.57781012681747</c:v>
                </c:pt>
                <c:pt idx="190">
                  <c:v>168.54293519058115</c:v>
                </c:pt>
                <c:pt idx="191">
                  <c:v>168.85401479580509</c:v>
                </c:pt>
                <c:pt idx="192">
                  <c:v>169.81527905591156</c:v>
                </c:pt>
                <c:pt idx="193">
                  <c:v>171.37282498668498</c:v>
                </c:pt>
                <c:pt idx="194">
                  <c:v>171.74056904413638</c:v>
                </c:pt>
                <c:pt idx="195">
                  <c:v>172.77555847356109</c:v>
                </c:pt>
                <c:pt idx="196">
                  <c:v>173.33638723345626</c:v>
                </c:pt>
                <c:pt idx="197">
                  <c:v>174.68698232854194</c:v>
                </c:pt>
                <c:pt idx="198">
                  <c:v>173.23973543632829</c:v>
                </c:pt>
                <c:pt idx="199">
                  <c:v>176.08524834547302</c:v>
                </c:pt>
                <c:pt idx="200">
                  <c:v>179.64972313963816</c:v>
                </c:pt>
                <c:pt idx="201">
                  <c:v>180.6719769610834</c:v>
                </c:pt>
                <c:pt idx="202">
                  <c:v>181.07732515197503</c:v>
                </c:pt>
                <c:pt idx="203">
                  <c:v>180.24337352696395</c:v>
                </c:pt>
                <c:pt idx="204">
                  <c:v>181.5488635414797</c:v>
                </c:pt>
                <c:pt idx="205">
                  <c:v>181.30460129357198</c:v>
                </c:pt>
                <c:pt idx="206">
                  <c:v>182.31447590119046</c:v>
                </c:pt>
                <c:pt idx="207">
                  <c:v>182.33270089958714</c:v>
                </c:pt>
                <c:pt idx="208">
                  <c:v>180.36292486897301</c:v>
                </c:pt>
                <c:pt idx="209">
                  <c:v>181.96845111643759</c:v>
                </c:pt>
                <c:pt idx="210">
                  <c:v>180.32216087204881</c:v>
                </c:pt>
                <c:pt idx="211">
                  <c:v>180.44116412374143</c:v>
                </c:pt>
                <c:pt idx="212">
                  <c:v>177.86081041630521</c:v>
                </c:pt>
                <c:pt idx="213">
                  <c:v>176.96639337359068</c:v>
                </c:pt>
                <c:pt idx="214">
                  <c:v>176.94956287787738</c:v>
                </c:pt>
                <c:pt idx="215">
                  <c:v>176.58639073540721</c:v>
                </c:pt>
                <c:pt idx="216">
                  <c:v>178.22735931308358</c:v>
                </c:pt>
                <c:pt idx="217">
                  <c:v>179.12159952331285</c:v>
                </c:pt>
                <c:pt idx="218">
                  <c:v>178.52096487199063</c:v>
                </c:pt>
                <c:pt idx="219">
                  <c:v>174.89026517885557</c:v>
                </c:pt>
                <c:pt idx="220">
                  <c:v>173.01973499400856</c:v>
                </c:pt>
                <c:pt idx="221">
                  <c:v>173.23886118719508</c:v>
                </c:pt>
                <c:pt idx="222">
                  <c:v>173.78440161410296</c:v>
                </c:pt>
                <c:pt idx="223">
                  <c:v>175.02829650272912</c:v>
                </c:pt>
                <c:pt idx="224">
                  <c:v>174.32158170480179</c:v>
                </c:pt>
                <c:pt idx="225">
                  <c:v>173.93982945194489</c:v>
                </c:pt>
                <c:pt idx="226">
                  <c:v>175.6133014435143</c:v>
                </c:pt>
                <c:pt idx="227">
                  <c:v>176.96097378057189</c:v>
                </c:pt>
                <c:pt idx="228">
                  <c:v>176.82245738331622</c:v>
                </c:pt>
                <c:pt idx="229">
                  <c:v>176.41794732620832</c:v>
                </c:pt>
                <c:pt idx="230">
                  <c:v>176.68426635753033</c:v>
                </c:pt>
                <c:pt idx="231">
                  <c:v>174.93548400606534</c:v>
                </c:pt>
                <c:pt idx="232">
                  <c:v>176.38201885656252</c:v>
                </c:pt>
                <c:pt idx="233">
                  <c:v>176.36580142149268</c:v>
                </c:pt>
                <c:pt idx="234">
                  <c:v>176.41240083648825</c:v>
                </c:pt>
                <c:pt idx="235">
                  <c:v>176.32757931435768</c:v>
                </c:pt>
                <c:pt idx="236">
                  <c:v>176.81942144187673</c:v>
                </c:pt>
                <c:pt idx="237">
                  <c:v>176.52133429163248</c:v>
                </c:pt>
                <c:pt idx="238">
                  <c:v>176.4627262058118</c:v>
                </c:pt>
                <c:pt idx="239">
                  <c:v>176.95235293259083</c:v>
                </c:pt>
                <c:pt idx="240">
                  <c:v>180.26224133267516</c:v>
                </c:pt>
                <c:pt idx="241">
                  <c:v>178.93804633625632</c:v>
                </c:pt>
                <c:pt idx="242">
                  <c:v>177.80994784558146</c:v>
                </c:pt>
                <c:pt idx="243">
                  <c:v>177.79718348009058</c:v>
                </c:pt>
                <c:pt idx="244">
                  <c:v>177.8696715129521</c:v>
                </c:pt>
                <c:pt idx="245">
                  <c:v>178.97385088417812</c:v>
                </c:pt>
                <c:pt idx="246">
                  <c:v>178.72856630786114</c:v>
                </c:pt>
                <c:pt idx="247">
                  <c:v>180.98038656828331</c:v>
                </c:pt>
                <c:pt idx="248">
                  <c:v>180.49646173983166</c:v>
                </c:pt>
                <c:pt idx="249">
                  <c:v>180.79615581077098</c:v>
                </c:pt>
                <c:pt idx="250">
                  <c:v>182.16588793239947</c:v>
                </c:pt>
                <c:pt idx="251">
                  <c:v>183.15223181314823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485F-BEA9-AA6459E9AF4A}"/>
            </c:ext>
          </c:extLst>
        </c:ser>
        <c:ser>
          <c:idx val="1"/>
          <c:order val="1"/>
          <c:tx>
            <c:strRef>
              <c:f>Honeywell2020!$C$1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Honeywell2020!$C$2:$C$252</c:f>
              <c:numCache>
                <c:formatCode>General</c:formatCode>
                <c:ptCount val="251"/>
                <c:pt idx="0">
                  <c:v>139.820007</c:v>
                </c:pt>
                <c:pt idx="1">
                  <c:v>140.740005</c:v>
                </c:pt>
                <c:pt idx="2">
                  <c:v>141.179993</c:v>
                </c:pt>
                <c:pt idx="3">
                  <c:v>141.71000699999999</c:v>
                </c:pt>
                <c:pt idx="4">
                  <c:v>140.479996</c:v>
                </c:pt>
                <c:pt idx="5">
                  <c:v>141.740005</c:v>
                </c:pt>
                <c:pt idx="6">
                  <c:v>143.279999</c:v>
                </c:pt>
                <c:pt idx="7">
                  <c:v>143.63000500000001</c:v>
                </c:pt>
                <c:pt idx="8">
                  <c:v>144.71000699999999</c:v>
                </c:pt>
                <c:pt idx="9">
                  <c:v>147.929993</c:v>
                </c:pt>
                <c:pt idx="10">
                  <c:v>148.69000199999999</c:v>
                </c:pt>
                <c:pt idx="11">
                  <c:v>148.89999399999999</c:v>
                </c:pt>
                <c:pt idx="12">
                  <c:v>148.14999399999999</c:v>
                </c:pt>
                <c:pt idx="13">
                  <c:v>148.61000100000001</c:v>
                </c:pt>
                <c:pt idx="14">
                  <c:v>148.479996</c:v>
                </c:pt>
                <c:pt idx="15">
                  <c:v>150.36000100000001</c:v>
                </c:pt>
                <c:pt idx="16">
                  <c:v>151.479996</c:v>
                </c:pt>
                <c:pt idx="17">
                  <c:v>150.520004</c:v>
                </c:pt>
                <c:pt idx="18">
                  <c:v>153.320007</c:v>
                </c:pt>
                <c:pt idx="19">
                  <c:v>153.279999</c:v>
                </c:pt>
                <c:pt idx="20">
                  <c:v>154.58000200000001</c:v>
                </c:pt>
                <c:pt idx="21">
                  <c:v>152.61000100000001</c:v>
                </c:pt>
                <c:pt idx="22">
                  <c:v>153.199997</c:v>
                </c:pt>
                <c:pt idx="23">
                  <c:v>154.05999800000001</c:v>
                </c:pt>
                <c:pt idx="24">
                  <c:v>153.91999799999999</c:v>
                </c:pt>
                <c:pt idx="25">
                  <c:v>154.60000600000001</c:v>
                </c:pt>
                <c:pt idx="26">
                  <c:v>154.070007</c:v>
                </c:pt>
                <c:pt idx="27">
                  <c:v>155.720001</c:v>
                </c:pt>
                <c:pt idx="28">
                  <c:v>154.5</c:v>
                </c:pt>
                <c:pt idx="29">
                  <c:v>154.14999399999999</c:v>
                </c:pt>
                <c:pt idx="30">
                  <c:v>153.740005</c:v>
                </c:pt>
                <c:pt idx="31">
                  <c:v>152.479996</c:v>
                </c:pt>
                <c:pt idx="32">
                  <c:v>151.58999600000001</c:v>
                </c:pt>
                <c:pt idx="33">
                  <c:v>153.19000199999999</c:v>
                </c:pt>
                <c:pt idx="34">
                  <c:v>153.5</c:v>
                </c:pt>
                <c:pt idx="35">
                  <c:v>155.03999300000001</c:v>
                </c:pt>
                <c:pt idx="36">
                  <c:v>155.25</c:v>
                </c:pt>
                <c:pt idx="37">
                  <c:v>155.35000600000001</c:v>
                </c:pt>
                <c:pt idx="38">
                  <c:v>156.929993</c:v>
                </c:pt>
                <c:pt idx="39">
                  <c:v>157.240005</c:v>
                </c:pt>
                <c:pt idx="40">
                  <c:v>156.28999300000001</c:v>
                </c:pt>
                <c:pt idx="41">
                  <c:v>158.449997</c:v>
                </c:pt>
                <c:pt idx="42">
                  <c:v>155.83000200000001</c:v>
                </c:pt>
                <c:pt idx="43">
                  <c:v>155.929993</c:v>
                </c:pt>
                <c:pt idx="44">
                  <c:v>157.479996</c:v>
                </c:pt>
                <c:pt idx="45">
                  <c:v>157.11000100000001</c:v>
                </c:pt>
                <c:pt idx="46">
                  <c:v>158.53999300000001</c:v>
                </c:pt>
                <c:pt idx="47">
                  <c:v>158.91999799999999</c:v>
                </c:pt>
                <c:pt idx="48">
                  <c:v>161.470001</c:v>
                </c:pt>
                <c:pt idx="49">
                  <c:v>161.03999300000001</c:v>
                </c:pt>
                <c:pt idx="50">
                  <c:v>160.28999300000001</c:v>
                </c:pt>
                <c:pt idx="51">
                  <c:v>161.070007</c:v>
                </c:pt>
                <c:pt idx="52">
                  <c:v>161.699997</c:v>
                </c:pt>
                <c:pt idx="53">
                  <c:v>162.05999800000001</c:v>
                </c:pt>
                <c:pt idx="54">
                  <c:v>160.85000600000001</c:v>
                </c:pt>
                <c:pt idx="55">
                  <c:v>159.970001</c:v>
                </c:pt>
                <c:pt idx="56">
                  <c:v>160.89999399999999</c:v>
                </c:pt>
                <c:pt idx="57">
                  <c:v>162.470001</c:v>
                </c:pt>
                <c:pt idx="58">
                  <c:v>162</c:v>
                </c:pt>
                <c:pt idx="59">
                  <c:v>162.86000100000001</c:v>
                </c:pt>
                <c:pt idx="60">
                  <c:v>162.88999899999999</c:v>
                </c:pt>
                <c:pt idx="61">
                  <c:v>169.05999800000001</c:v>
                </c:pt>
                <c:pt idx="62">
                  <c:v>168.240005</c:v>
                </c:pt>
                <c:pt idx="63">
                  <c:v>171.80999800000001</c:v>
                </c:pt>
                <c:pt idx="64">
                  <c:v>171.28999300000001</c:v>
                </c:pt>
                <c:pt idx="65">
                  <c:v>170.41999799999999</c:v>
                </c:pt>
                <c:pt idx="66">
                  <c:v>172.25</c:v>
                </c:pt>
                <c:pt idx="67">
                  <c:v>172.550003</c:v>
                </c:pt>
                <c:pt idx="68">
                  <c:v>173.63000500000001</c:v>
                </c:pt>
                <c:pt idx="69">
                  <c:v>170.94000199999999</c:v>
                </c:pt>
                <c:pt idx="70">
                  <c:v>171.38000500000001</c:v>
                </c:pt>
                <c:pt idx="71">
                  <c:v>173.53999300000001</c:v>
                </c:pt>
                <c:pt idx="72">
                  <c:v>172.61000100000001</c:v>
                </c:pt>
                <c:pt idx="73">
                  <c:v>169.85000600000001</c:v>
                </c:pt>
                <c:pt idx="74">
                  <c:v>170.36000100000001</c:v>
                </c:pt>
                <c:pt idx="75">
                  <c:v>170.38999899999999</c:v>
                </c:pt>
                <c:pt idx="76">
                  <c:v>171.63000500000001</c:v>
                </c:pt>
                <c:pt idx="77">
                  <c:v>166.820007</c:v>
                </c:pt>
                <c:pt idx="78">
                  <c:v>168.16000399999999</c:v>
                </c:pt>
                <c:pt idx="79">
                  <c:v>169.38000500000001</c:v>
                </c:pt>
                <c:pt idx="80">
                  <c:v>170.78999300000001</c:v>
                </c:pt>
                <c:pt idx="81">
                  <c:v>169.949997</c:v>
                </c:pt>
                <c:pt idx="82">
                  <c:v>168.61999499999999</c:v>
                </c:pt>
                <c:pt idx="83">
                  <c:v>169.60000600000001</c:v>
                </c:pt>
                <c:pt idx="84">
                  <c:v>169.30999800000001</c:v>
                </c:pt>
                <c:pt idx="85">
                  <c:v>166.44000199999999</c:v>
                </c:pt>
                <c:pt idx="86">
                  <c:v>166.679993</c:v>
                </c:pt>
                <c:pt idx="87">
                  <c:v>165.259995</c:v>
                </c:pt>
                <c:pt idx="88">
                  <c:v>164.36999499999999</c:v>
                </c:pt>
                <c:pt idx="89">
                  <c:v>165.449997</c:v>
                </c:pt>
                <c:pt idx="90">
                  <c:v>164.30999800000001</c:v>
                </c:pt>
                <c:pt idx="91">
                  <c:v>166.470001</c:v>
                </c:pt>
                <c:pt idx="92">
                  <c:v>168.14999399999999</c:v>
                </c:pt>
                <c:pt idx="93">
                  <c:v>169.41000399999999</c:v>
                </c:pt>
                <c:pt idx="94">
                  <c:v>170.259995</c:v>
                </c:pt>
                <c:pt idx="95">
                  <c:v>172.259995</c:v>
                </c:pt>
                <c:pt idx="96">
                  <c:v>171.279999</c:v>
                </c:pt>
                <c:pt idx="97">
                  <c:v>171.64999399999999</c:v>
                </c:pt>
                <c:pt idx="98">
                  <c:v>172.89999399999999</c:v>
                </c:pt>
                <c:pt idx="99">
                  <c:v>173.19000199999999</c:v>
                </c:pt>
                <c:pt idx="100">
                  <c:v>172.80999800000001</c:v>
                </c:pt>
                <c:pt idx="101">
                  <c:v>172.36000100000001</c:v>
                </c:pt>
                <c:pt idx="102">
                  <c:v>175.75</c:v>
                </c:pt>
                <c:pt idx="103">
                  <c:v>175.41000399999999</c:v>
                </c:pt>
                <c:pt idx="104">
                  <c:v>176.28999300000001</c:v>
                </c:pt>
                <c:pt idx="105">
                  <c:v>174.30999800000001</c:v>
                </c:pt>
                <c:pt idx="106">
                  <c:v>174.61000100000001</c:v>
                </c:pt>
                <c:pt idx="107">
                  <c:v>173.94000199999999</c:v>
                </c:pt>
                <c:pt idx="108">
                  <c:v>173.58999600000001</c:v>
                </c:pt>
                <c:pt idx="109">
                  <c:v>173.83999600000001</c:v>
                </c:pt>
                <c:pt idx="110">
                  <c:v>174.58999600000001</c:v>
                </c:pt>
                <c:pt idx="111">
                  <c:v>176.80999800000001</c:v>
                </c:pt>
                <c:pt idx="112">
                  <c:v>176.61999499999999</c:v>
                </c:pt>
                <c:pt idx="113">
                  <c:v>178.39999399999999</c:v>
                </c:pt>
                <c:pt idx="114">
                  <c:v>176.58999600000001</c:v>
                </c:pt>
                <c:pt idx="115">
                  <c:v>175.66999799999999</c:v>
                </c:pt>
                <c:pt idx="116">
                  <c:v>175.520004</c:v>
                </c:pt>
                <c:pt idx="117">
                  <c:v>174.46000699999999</c:v>
                </c:pt>
                <c:pt idx="118">
                  <c:v>174.53999300000001</c:v>
                </c:pt>
                <c:pt idx="119">
                  <c:v>177.13999899999999</c:v>
                </c:pt>
                <c:pt idx="120">
                  <c:v>175.009995</c:v>
                </c:pt>
                <c:pt idx="121">
                  <c:v>174.779999</c:v>
                </c:pt>
                <c:pt idx="122">
                  <c:v>168.61999499999999</c:v>
                </c:pt>
                <c:pt idx="123">
                  <c:v>173.88000500000001</c:v>
                </c:pt>
                <c:pt idx="124">
                  <c:v>172.990005</c:v>
                </c:pt>
                <c:pt idx="125">
                  <c:v>173.58000200000001</c:v>
                </c:pt>
                <c:pt idx="126">
                  <c:v>174.86000100000001</c:v>
                </c:pt>
                <c:pt idx="127">
                  <c:v>173.96000699999999</c:v>
                </c:pt>
                <c:pt idx="128">
                  <c:v>173.770004</c:v>
                </c:pt>
                <c:pt idx="129">
                  <c:v>173.61000100000001</c:v>
                </c:pt>
                <c:pt idx="130">
                  <c:v>174.529999</c:v>
                </c:pt>
                <c:pt idx="131">
                  <c:v>173.91000399999999</c:v>
                </c:pt>
                <c:pt idx="132">
                  <c:v>172.46000699999999</c:v>
                </c:pt>
                <c:pt idx="133">
                  <c:v>169.550003</c:v>
                </c:pt>
                <c:pt idx="134">
                  <c:v>168.009995</c:v>
                </c:pt>
                <c:pt idx="135">
                  <c:v>162.009995</c:v>
                </c:pt>
                <c:pt idx="136">
                  <c:v>164.520004</c:v>
                </c:pt>
                <c:pt idx="137">
                  <c:v>163.38999899999999</c:v>
                </c:pt>
                <c:pt idx="138">
                  <c:v>167.009995</c:v>
                </c:pt>
                <c:pt idx="139">
                  <c:v>166.66999799999999</c:v>
                </c:pt>
                <c:pt idx="140">
                  <c:v>164.96000699999999</c:v>
                </c:pt>
                <c:pt idx="141">
                  <c:v>167.979996</c:v>
                </c:pt>
                <c:pt idx="142">
                  <c:v>164.03999300000001</c:v>
                </c:pt>
                <c:pt idx="143">
                  <c:v>162.270004</c:v>
                </c:pt>
                <c:pt idx="144">
                  <c:v>165.029999</c:v>
                </c:pt>
                <c:pt idx="145">
                  <c:v>165.86000100000001</c:v>
                </c:pt>
                <c:pt idx="146">
                  <c:v>163.470001</c:v>
                </c:pt>
                <c:pt idx="147">
                  <c:v>163.78999300000001</c:v>
                </c:pt>
                <c:pt idx="148">
                  <c:v>162.89999399999999</c:v>
                </c:pt>
                <c:pt idx="149">
                  <c:v>156.490005</c:v>
                </c:pt>
                <c:pt idx="150">
                  <c:v>156.91000399999999</c:v>
                </c:pt>
                <c:pt idx="151">
                  <c:v>157.479996</c:v>
                </c:pt>
                <c:pt idx="152">
                  <c:v>159.550003</c:v>
                </c:pt>
                <c:pt idx="153">
                  <c:v>163.60000600000001</c:v>
                </c:pt>
                <c:pt idx="154">
                  <c:v>164.61999499999999</c:v>
                </c:pt>
                <c:pt idx="155">
                  <c:v>163.529999</c:v>
                </c:pt>
                <c:pt idx="156">
                  <c:v>167.13999899999999</c:v>
                </c:pt>
                <c:pt idx="157">
                  <c:v>170.36999499999999</c:v>
                </c:pt>
                <c:pt idx="158">
                  <c:v>171.16000399999999</c:v>
                </c:pt>
                <c:pt idx="159">
                  <c:v>169.66000399999999</c:v>
                </c:pt>
                <c:pt idx="160">
                  <c:v>169.61000100000001</c:v>
                </c:pt>
                <c:pt idx="161">
                  <c:v>171.279999</c:v>
                </c:pt>
                <c:pt idx="162">
                  <c:v>168.63000500000001</c:v>
                </c:pt>
                <c:pt idx="163">
                  <c:v>167.71000699999999</c:v>
                </c:pt>
                <c:pt idx="164">
                  <c:v>166.21000699999999</c:v>
                </c:pt>
                <c:pt idx="165">
                  <c:v>166.46000699999999</c:v>
                </c:pt>
                <c:pt idx="166">
                  <c:v>167.970001</c:v>
                </c:pt>
                <c:pt idx="167">
                  <c:v>166.770004</c:v>
                </c:pt>
                <c:pt idx="168">
                  <c:v>168.30999800000001</c:v>
                </c:pt>
                <c:pt idx="169">
                  <c:v>167.13999899999999</c:v>
                </c:pt>
                <c:pt idx="170">
                  <c:v>165.759995</c:v>
                </c:pt>
                <c:pt idx="171">
                  <c:v>166.929993</c:v>
                </c:pt>
                <c:pt idx="172">
                  <c:v>167.029999</c:v>
                </c:pt>
                <c:pt idx="173">
                  <c:v>168.03999300000001</c:v>
                </c:pt>
                <c:pt idx="174">
                  <c:v>169.199997</c:v>
                </c:pt>
                <c:pt idx="175">
                  <c:v>164.19000199999999</c:v>
                </c:pt>
                <c:pt idx="176">
                  <c:v>161.08000200000001</c:v>
                </c:pt>
                <c:pt idx="177">
                  <c:v>161.520004</c:v>
                </c:pt>
                <c:pt idx="178">
                  <c:v>163.63000500000001</c:v>
                </c:pt>
                <c:pt idx="179">
                  <c:v>163.179993</c:v>
                </c:pt>
                <c:pt idx="180">
                  <c:v>158.61999499999999</c:v>
                </c:pt>
                <c:pt idx="181">
                  <c:v>159.83999600000001</c:v>
                </c:pt>
                <c:pt idx="182">
                  <c:v>160.970001</c:v>
                </c:pt>
                <c:pt idx="183">
                  <c:v>163.529999</c:v>
                </c:pt>
                <c:pt idx="184">
                  <c:v>162.979996</c:v>
                </c:pt>
                <c:pt idx="185">
                  <c:v>163.63999899999999</c:v>
                </c:pt>
                <c:pt idx="186">
                  <c:v>163.63000500000001</c:v>
                </c:pt>
                <c:pt idx="187">
                  <c:v>167.520004</c:v>
                </c:pt>
                <c:pt idx="188">
                  <c:v>165.570007</c:v>
                </c:pt>
                <c:pt idx="189">
                  <c:v>168.94000199999999</c:v>
                </c:pt>
                <c:pt idx="190">
                  <c:v>168.94000199999999</c:v>
                </c:pt>
                <c:pt idx="191">
                  <c:v>169.85000600000001</c:v>
                </c:pt>
                <c:pt idx="192">
                  <c:v>171.46000699999999</c:v>
                </c:pt>
                <c:pt idx="193">
                  <c:v>171.63000500000001</c:v>
                </c:pt>
                <c:pt idx="194">
                  <c:v>172.679993</c:v>
                </c:pt>
                <c:pt idx="195">
                  <c:v>173.16000399999999</c:v>
                </c:pt>
                <c:pt idx="196">
                  <c:v>174.60000600000001</c:v>
                </c:pt>
                <c:pt idx="197">
                  <c:v>172.729996</c:v>
                </c:pt>
                <c:pt idx="198">
                  <c:v>176.11999499999999</c:v>
                </c:pt>
                <c:pt idx="199">
                  <c:v>180</c:v>
                </c:pt>
                <c:pt idx="200">
                  <c:v>180.679993</c:v>
                </c:pt>
                <c:pt idx="201">
                  <c:v>180.80999800000001</c:v>
                </c:pt>
                <c:pt idx="202">
                  <c:v>179.66000399999999</c:v>
                </c:pt>
                <c:pt idx="203">
                  <c:v>181.21000699999999</c:v>
                </c:pt>
                <c:pt idx="204">
                  <c:v>180.83000200000001</c:v>
                </c:pt>
                <c:pt idx="205">
                  <c:v>182.009995</c:v>
                </c:pt>
                <c:pt idx="206">
                  <c:v>181.949997</c:v>
                </c:pt>
                <c:pt idx="207">
                  <c:v>179.64999399999999</c:v>
                </c:pt>
                <c:pt idx="208">
                  <c:v>181.75</c:v>
                </c:pt>
                <c:pt idx="209">
                  <c:v>179.800003</c:v>
                </c:pt>
                <c:pt idx="210">
                  <c:v>180.11999499999999</c:v>
                </c:pt>
                <c:pt idx="211">
                  <c:v>177.220001</c:v>
                </c:pt>
                <c:pt idx="212">
                  <c:v>176.529999</c:v>
                </c:pt>
                <c:pt idx="213">
                  <c:v>176.78999300000001</c:v>
                </c:pt>
                <c:pt idx="214">
                  <c:v>176.509995</c:v>
                </c:pt>
                <c:pt idx="215">
                  <c:v>178.520004</c:v>
                </c:pt>
                <c:pt idx="216">
                  <c:v>179.41999799999999</c:v>
                </c:pt>
                <c:pt idx="217">
                  <c:v>178.550003</c:v>
                </c:pt>
                <c:pt idx="218">
                  <c:v>174.320007</c:v>
                </c:pt>
                <c:pt idx="219">
                  <c:v>172.550003</c:v>
                </c:pt>
                <c:pt idx="220">
                  <c:v>173.21000699999999</c:v>
                </c:pt>
                <c:pt idx="221">
                  <c:v>174.009995</c:v>
                </c:pt>
                <c:pt idx="222">
                  <c:v>175.46000699999999</c:v>
                </c:pt>
                <c:pt idx="223">
                  <c:v>174.490005</c:v>
                </c:pt>
                <c:pt idx="224">
                  <c:v>174.03999300000001</c:v>
                </c:pt>
                <c:pt idx="225">
                  <c:v>176.009995</c:v>
                </c:pt>
                <c:pt idx="226">
                  <c:v>177.38999899999999</c:v>
                </c:pt>
                <c:pt idx="227">
                  <c:v>176.979996</c:v>
                </c:pt>
                <c:pt idx="228">
                  <c:v>176.39999399999999</c:v>
                </c:pt>
                <c:pt idx="229">
                  <c:v>176.699997</c:v>
                </c:pt>
                <c:pt idx="230">
                  <c:v>174.63999899999999</c:v>
                </c:pt>
                <c:pt idx="231">
                  <c:v>176.5</c:v>
                </c:pt>
                <c:pt idx="232">
                  <c:v>176.41000399999999</c:v>
                </c:pt>
                <c:pt idx="233">
                  <c:v>176.429993</c:v>
                </c:pt>
                <c:pt idx="234">
                  <c:v>176.30999800000001</c:v>
                </c:pt>
                <c:pt idx="235">
                  <c:v>176.88000500000001</c:v>
                </c:pt>
                <c:pt idx="236">
                  <c:v>176.479996</c:v>
                </c:pt>
                <c:pt idx="237">
                  <c:v>176.41999799999999</c:v>
                </c:pt>
                <c:pt idx="238">
                  <c:v>177</c:v>
                </c:pt>
                <c:pt idx="239">
                  <c:v>180.78999300000001</c:v>
                </c:pt>
                <c:pt idx="240">
                  <c:v>178.86000100000001</c:v>
                </c:pt>
                <c:pt idx="241">
                  <c:v>177.509995</c:v>
                </c:pt>
                <c:pt idx="242">
                  <c:v>177.61000100000001</c:v>
                </c:pt>
                <c:pt idx="243">
                  <c:v>177.759995</c:v>
                </c:pt>
                <c:pt idx="244">
                  <c:v>179.070007</c:v>
                </c:pt>
                <c:pt idx="245">
                  <c:v>178.679993</c:v>
                </c:pt>
                <c:pt idx="246">
                  <c:v>181.270004</c:v>
                </c:pt>
                <c:pt idx="247">
                  <c:v>180.449997</c:v>
                </c:pt>
                <c:pt idx="248">
                  <c:v>180.729996</c:v>
                </c:pt>
                <c:pt idx="249">
                  <c:v>182.259995</c:v>
                </c:pt>
                <c:pt idx="250">
                  <c:v>183.229996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8-485F-BEA9-AA6459E9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36368"/>
        <c:axId val="615231568"/>
      </c:lineChart>
      <c:catAx>
        <c:axId val="6152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1568"/>
        <c:crosses val="autoZero"/>
        <c:auto val="1"/>
        <c:lblAlgn val="ctr"/>
        <c:lblOffset val="100"/>
        <c:noMultiLvlLbl val="0"/>
      </c:catAx>
      <c:valAx>
        <c:axId val="6152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 of Residuals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'Q3'!$J$2:$J$17</c:f>
              <c:numCache>
                <c:formatCode>General</c:formatCode>
                <c:ptCount val="16"/>
                <c:pt idx="0">
                  <c:v>-14.784479617150453</c:v>
                </c:pt>
                <c:pt idx="1">
                  <c:v>-12.97190861710745</c:v>
                </c:pt>
                <c:pt idx="2">
                  <c:v>-11.159337617064446</c:v>
                </c:pt>
                <c:pt idx="3">
                  <c:v>-9.3467666170214443</c:v>
                </c:pt>
                <c:pt idx="4">
                  <c:v>-7.5341956169784412</c:v>
                </c:pt>
                <c:pt idx="5">
                  <c:v>-5.7216246169354381</c:v>
                </c:pt>
                <c:pt idx="6">
                  <c:v>-3.9090536168924359</c:v>
                </c:pt>
                <c:pt idx="7">
                  <c:v>-2.0964826168494319</c:v>
                </c:pt>
                <c:pt idx="8">
                  <c:v>-0.28391161680642973</c:v>
                </c:pt>
                <c:pt idx="9">
                  <c:v>1.5286593832365725</c:v>
                </c:pt>
                <c:pt idx="10">
                  <c:v>3.3412303832795764</c:v>
                </c:pt>
                <c:pt idx="11">
                  <c:v>5.1538013833225804</c:v>
                </c:pt>
                <c:pt idx="12">
                  <c:v>6.9663723833655808</c:v>
                </c:pt>
                <c:pt idx="13">
                  <c:v>8.7789433834085848</c:v>
                </c:pt>
                <c:pt idx="14">
                  <c:v>10.591514383451589</c:v>
                </c:pt>
                <c:pt idx="15">
                  <c:v>12.404085383494593</c:v>
                </c:pt>
              </c:numCache>
            </c:numRef>
          </c:cat>
          <c:val>
            <c:numRef>
              <c:f>'Q3'!$M$2:$M$17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14</c:v>
                </c:pt>
                <c:pt idx="6">
                  <c:v>21</c:v>
                </c:pt>
                <c:pt idx="7">
                  <c:v>33</c:v>
                </c:pt>
                <c:pt idx="8">
                  <c:v>34</c:v>
                </c:pt>
                <c:pt idx="9">
                  <c:v>22</c:v>
                </c:pt>
                <c:pt idx="10">
                  <c:v>20</c:v>
                </c:pt>
                <c:pt idx="11">
                  <c:v>9</c:v>
                </c:pt>
                <c:pt idx="12">
                  <c:v>23</c:v>
                </c:pt>
                <c:pt idx="13">
                  <c:v>22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F-4B57-95EA-2E1E6300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521744"/>
        <c:axId val="609524304"/>
      </c:barChart>
      <c:catAx>
        <c:axId val="60952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24304"/>
        <c:crosses val="autoZero"/>
        <c:auto val="1"/>
        <c:lblAlgn val="ctr"/>
        <c:lblOffset val="100"/>
        <c:noMultiLvlLbl val="0"/>
      </c:catAx>
      <c:valAx>
        <c:axId val="60952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2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</a:t>
            </a:r>
            <a:r>
              <a:rPr lang="en-US" baseline="0"/>
              <a:t> Predicted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'Q3'!$G$1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'Q3'!$F$2:$F$252</c:f>
              <c:numCache>
                <c:formatCode>General</c:formatCode>
                <c:ptCount val="251"/>
                <c:pt idx="0">
                  <c:v>154.60448661715046</c:v>
                </c:pt>
                <c:pt idx="1">
                  <c:v>154.70529566139254</c:v>
                </c:pt>
                <c:pt idx="2">
                  <c:v>154.80610470563462</c:v>
                </c:pt>
                <c:pt idx="3">
                  <c:v>154.90691374987668</c:v>
                </c:pt>
                <c:pt idx="4">
                  <c:v>155.00772279411876</c:v>
                </c:pt>
                <c:pt idx="5">
                  <c:v>155.10853183836085</c:v>
                </c:pt>
                <c:pt idx="6">
                  <c:v>155.20934088260293</c:v>
                </c:pt>
                <c:pt idx="7">
                  <c:v>155.31014992684501</c:v>
                </c:pt>
                <c:pt idx="8">
                  <c:v>155.4109589710871</c:v>
                </c:pt>
                <c:pt idx="9">
                  <c:v>155.51176801532915</c:v>
                </c:pt>
                <c:pt idx="10">
                  <c:v>155.61257705957124</c:v>
                </c:pt>
                <c:pt idx="11">
                  <c:v>155.71338610381332</c:v>
                </c:pt>
                <c:pt idx="12">
                  <c:v>155.8141951480554</c:v>
                </c:pt>
                <c:pt idx="13">
                  <c:v>155.91500419229749</c:v>
                </c:pt>
                <c:pt idx="14">
                  <c:v>156.01581323653957</c:v>
                </c:pt>
                <c:pt idx="15">
                  <c:v>156.11662228078163</c:v>
                </c:pt>
                <c:pt idx="16">
                  <c:v>156.21743132502371</c:v>
                </c:pt>
                <c:pt idx="17">
                  <c:v>156.31824036926579</c:v>
                </c:pt>
                <c:pt idx="18">
                  <c:v>156.41904941350788</c:v>
                </c:pt>
                <c:pt idx="19">
                  <c:v>156.51985845774996</c:v>
                </c:pt>
                <c:pt idx="20">
                  <c:v>156.62066750199205</c:v>
                </c:pt>
                <c:pt idx="21">
                  <c:v>156.72147654623413</c:v>
                </c:pt>
                <c:pt idx="22">
                  <c:v>156.82228559047618</c:v>
                </c:pt>
                <c:pt idx="23">
                  <c:v>156.92309463471827</c:v>
                </c:pt>
                <c:pt idx="24">
                  <c:v>157.02390367896035</c:v>
                </c:pt>
                <c:pt idx="25">
                  <c:v>157.12471272320244</c:v>
                </c:pt>
                <c:pt idx="26">
                  <c:v>157.22552176744452</c:v>
                </c:pt>
                <c:pt idx="27">
                  <c:v>157.3263308116866</c:v>
                </c:pt>
                <c:pt idx="28">
                  <c:v>157.42713985592866</c:v>
                </c:pt>
                <c:pt idx="29">
                  <c:v>157.52794890017074</c:v>
                </c:pt>
                <c:pt idx="30">
                  <c:v>157.62875794441283</c:v>
                </c:pt>
                <c:pt idx="31">
                  <c:v>157.72956698865491</c:v>
                </c:pt>
                <c:pt idx="32">
                  <c:v>157.83037603289699</c:v>
                </c:pt>
                <c:pt idx="33">
                  <c:v>157.93118507713908</c:v>
                </c:pt>
                <c:pt idx="34">
                  <c:v>158.03199412138116</c:v>
                </c:pt>
                <c:pt idx="35">
                  <c:v>158.13280316562322</c:v>
                </c:pt>
                <c:pt idx="36">
                  <c:v>158.2336122098653</c:v>
                </c:pt>
                <c:pt idx="37">
                  <c:v>158.33442125410738</c:v>
                </c:pt>
                <c:pt idx="38">
                  <c:v>158.43523029834947</c:v>
                </c:pt>
                <c:pt idx="39">
                  <c:v>158.53603934259155</c:v>
                </c:pt>
                <c:pt idx="40">
                  <c:v>158.63684838683363</c:v>
                </c:pt>
                <c:pt idx="41">
                  <c:v>158.73765743107569</c:v>
                </c:pt>
                <c:pt idx="42">
                  <c:v>158.83846647531777</c:v>
                </c:pt>
                <c:pt idx="43">
                  <c:v>158.93927551955986</c:v>
                </c:pt>
                <c:pt idx="44">
                  <c:v>159.04008456380194</c:v>
                </c:pt>
                <c:pt idx="45">
                  <c:v>159.14089360804402</c:v>
                </c:pt>
                <c:pt idx="46">
                  <c:v>159.24170265228611</c:v>
                </c:pt>
                <c:pt idx="47">
                  <c:v>159.34251169652816</c:v>
                </c:pt>
                <c:pt idx="48">
                  <c:v>159.44332074077025</c:v>
                </c:pt>
                <c:pt idx="49">
                  <c:v>159.54412978501233</c:v>
                </c:pt>
                <c:pt idx="50">
                  <c:v>159.64493882925441</c:v>
                </c:pt>
                <c:pt idx="51">
                  <c:v>159.7457478734965</c:v>
                </c:pt>
                <c:pt idx="52">
                  <c:v>159.84655691773858</c:v>
                </c:pt>
                <c:pt idx="53">
                  <c:v>159.94736596198067</c:v>
                </c:pt>
                <c:pt idx="54">
                  <c:v>160.04817500622272</c:v>
                </c:pt>
                <c:pt idx="55">
                  <c:v>160.1489840504648</c:v>
                </c:pt>
                <c:pt idx="56">
                  <c:v>160.24979309470689</c:v>
                </c:pt>
                <c:pt idx="57">
                  <c:v>160.35060213894897</c:v>
                </c:pt>
                <c:pt idx="58">
                  <c:v>160.45141118319106</c:v>
                </c:pt>
                <c:pt idx="59">
                  <c:v>160.55222022743314</c:v>
                </c:pt>
                <c:pt idx="60">
                  <c:v>160.65302927167519</c:v>
                </c:pt>
                <c:pt idx="61">
                  <c:v>160.75383831591728</c:v>
                </c:pt>
                <c:pt idx="62">
                  <c:v>160.85464736015936</c:v>
                </c:pt>
                <c:pt idx="63">
                  <c:v>160.95545640440145</c:v>
                </c:pt>
                <c:pt idx="64">
                  <c:v>161.05626544864353</c:v>
                </c:pt>
                <c:pt idx="65">
                  <c:v>161.15707449288561</c:v>
                </c:pt>
                <c:pt idx="66">
                  <c:v>161.25788353712767</c:v>
                </c:pt>
                <c:pt idx="67">
                  <c:v>161.35869258136975</c:v>
                </c:pt>
                <c:pt idx="68">
                  <c:v>161.45950162561184</c:v>
                </c:pt>
                <c:pt idx="69">
                  <c:v>161.56031066985392</c:v>
                </c:pt>
                <c:pt idx="70">
                  <c:v>161.661119714096</c:v>
                </c:pt>
                <c:pt idx="71">
                  <c:v>161.76192875833809</c:v>
                </c:pt>
                <c:pt idx="72">
                  <c:v>161.86273780258017</c:v>
                </c:pt>
                <c:pt idx="73">
                  <c:v>161.96354684682223</c:v>
                </c:pt>
                <c:pt idx="74">
                  <c:v>162.06435589106431</c:v>
                </c:pt>
                <c:pt idx="75">
                  <c:v>162.16516493530639</c:v>
                </c:pt>
                <c:pt idx="76">
                  <c:v>162.26597397954848</c:v>
                </c:pt>
                <c:pt idx="77">
                  <c:v>162.36678302379056</c:v>
                </c:pt>
                <c:pt idx="78">
                  <c:v>162.46759206803264</c:v>
                </c:pt>
                <c:pt idx="79">
                  <c:v>162.5684011122747</c:v>
                </c:pt>
                <c:pt idx="80">
                  <c:v>162.66921015651678</c:v>
                </c:pt>
                <c:pt idx="81">
                  <c:v>162.77001920075887</c:v>
                </c:pt>
                <c:pt idx="82">
                  <c:v>162.87082824500095</c:v>
                </c:pt>
                <c:pt idx="83">
                  <c:v>162.97163728924303</c:v>
                </c:pt>
                <c:pt idx="84">
                  <c:v>163.07244633348512</c:v>
                </c:pt>
                <c:pt idx="85">
                  <c:v>163.17325537772717</c:v>
                </c:pt>
                <c:pt idx="86">
                  <c:v>163.27406442196926</c:v>
                </c:pt>
                <c:pt idx="87">
                  <c:v>163.37487346621134</c:v>
                </c:pt>
                <c:pt idx="88">
                  <c:v>163.47568251045342</c:v>
                </c:pt>
                <c:pt idx="89">
                  <c:v>163.57649155469551</c:v>
                </c:pt>
                <c:pt idx="90">
                  <c:v>163.67730059893759</c:v>
                </c:pt>
                <c:pt idx="91">
                  <c:v>163.77810964317968</c:v>
                </c:pt>
                <c:pt idx="92">
                  <c:v>163.87891868742173</c:v>
                </c:pt>
                <c:pt idx="93">
                  <c:v>163.97972773166381</c:v>
                </c:pt>
                <c:pt idx="94">
                  <c:v>164.0805367759059</c:v>
                </c:pt>
                <c:pt idx="95">
                  <c:v>164.18134582014798</c:v>
                </c:pt>
                <c:pt idx="96">
                  <c:v>164.28215486439007</c:v>
                </c:pt>
                <c:pt idx="97">
                  <c:v>164.38296390863215</c:v>
                </c:pt>
                <c:pt idx="98">
                  <c:v>164.48377295287423</c:v>
                </c:pt>
                <c:pt idx="99">
                  <c:v>164.58458199711629</c:v>
                </c:pt>
                <c:pt idx="100">
                  <c:v>164.68539104135837</c:v>
                </c:pt>
                <c:pt idx="101">
                  <c:v>164.78620008560046</c:v>
                </c:pt>
                <c:pt idx="102">
                  <c:v>164.88700912984254</c:v>
                </c:pt>
                <c:pt idx="103">
                  <c:v>164.98781817408462</c:v>
                </c:pt>
                <c:pt idx="104">
                  <c:v>165.08862721832671</c:v>
                </c:pt>
                <c:pt idx="105">
                  <c:v>165.18943626256876</c:v>
                </c:pt>
                <c:pt idx="106">
                  <c:v>165.29024530681085</c:v>
                </c:pt>
                <c:pt idx="107">
                  <c:v>165.39105435105293</c:v>
                </c:pt>
                <c:pt idx="108">
                  <c:v>165.49186339529501</c:v>
                </c:pt>
                <c:pt idx="109">
                  <c:v>165.5926724395371</c:v>
                </c:pt>
                <c:pt idx="110">
                  <c:v>165.69348148377918</c:v>
                </c:pt>
                <c:pt idx="111">
                  <c:v>165.79429052802124</c:v>
                </c:pt>
                <c:pt idx="112">
                  <c:v>165.89509957226332</c:v>
                </c:pt>
                <c:pt idx="113">
                  <c:v>165.9959086165054</c:v>
                </c:pt>
                <c:pt idx="114">
                  <c:v>166.09671766074749</c:v>
                </c:pt>
                <c:pt idx="115">
                  <c:v>166.19752670498957</c:v>
                </c:pt>
                <c:pt idx="116">
                  <c:v>166.29833574923165</c:v>
                </c:pt>
                <c:pt idx="117">
                  <c:v>166.39914479347374</c:v>
                </c:pt>
                <c:pt idx="118">
                  <c:v>166.49995383771579</c:v>
                </c:pt>
                <c:pt idx="119">
                  <c:v>166.60076288195788</c:v>
                </c:pt>
                <c:pt idx="120">
                  <c:v>166.70157192619996</c:v>
                </c:pt>
                <c:pt idx="121">
                  <c:v>166.80238097044204</c:v>
                </c:pt>
                <c:pt idx="122">
                  <c:v>166.90319001468413</c:v>
                </c:pt>
                <c:pt idx="123">
                  <c:v>167.00399905892621</c:v>
                </c:pt>
                <c:pt idx="124">
                  <c:v>167.10480810316827</c:v>
                </c:pt>
                <c:pt idx="125">
                  <c:v>167.20561714741035</c:v>
                </c:pt>
                <c:pt idx="126">
                  <c:v>167.30642619165243</c:v>
                </c:pt>
                <c:pt idx="127">
                  <c:v>167.40723523589452</c:v>
                </c:pt>
                <c:pt idx="128">
                  <c:v>167.5080442801366</c:v>
                </c:pt>
                <c:pt idx="129">
                  <c:v>167.60885332437869</c:v>
                </c:pt>
                <c:pt idx="130">
                  <c:v>167.70966236862074</c:v>
                </c:pt>
                <c:pt idx="131">
                  <c:v>167.81047141286282</c:v>
                </c:pt>
                <c:pt idx="132">
                  <c:v>167.91128045710491</c:v>
                </c:pt>
                <c:pt idx="133">
                  <c:v>168.01208950134699</c:v>
                </c:pt>
                <c:pt idx="134">
                  <c:v>168.11289854558908</c:v>
                </c:pt>
                <c:pt idx="135">
                  <c:v>168.21370758983116</c:v>
                </c:pt>
                <c:pt idx="136">
                  <c:v>168.31451663407324</c:v>
                </c:pt>
                <c:pt idx="137">
                  <c:v>168.4153256783153</c:v>
                </c:pt>
                <c:pt idx="138">
                  <c:v>168.51613472255738</c:v>
                </c:pt>
                <c:pt idx="139">
                  <c:v>168.61694376679947</c:v>
                </c:pt>
                <c:pt idx="140">
                  <c:v>168.71775281104155</c:v>
                </c:pt>
                <c:pt idx="141">
                  <c:v>168.81856185528363</c:v>
                </c:pt>
                <c:pt idx="142">
                  <c:v>168.91937089952572</c:v>
                </c:pt>
                <c:pt idx="143">
                  <c:v>169.02017994376777</c:v>
                </c:pt>
                <c:pt idx="144">
                  <c:v>169.12098898800986</c:v>
                </c:pt>
                <c:pt idx="145">
                  <c:v>169.22179803225194</c:v>
                </c:pt>
                <c:pt idx="146">
                  <c:v>169.32260707649402</c:v>
                </c:pt>
                <c:pt idx="147">
                  <c:v>169.42341612073611</c:v>
                </c:pt>
                <c:pt idx="148">
                  <c:v>169.52422516497819</c:v>
                </c:pt>
                <c:pt idx="149">
                  <c:v>169.62503420922025</c:v>
                </c:pt>
                <c:pt idx="150">
                  <c:v>169.72584325346233</c:v>
                </c:pt>
                <c:pt idx="151">
                  <c:v>169.82665229770441</c:v>
                </c:pt>
                <c:pt idx="152">
                  <c:v>169.9274613419465</c:v>
                </c:pt>
                <c:pt idx="153">
                  <c:v>170.02827038618858</c:v>
                </c:pt>
                <c:pt idx="154">
                  <c:v>170.12907943043066</c:v>
                </c:pt>
                <c:pt idx="155">
                  <c:v>170.22988847467275</c:v>
                </c:pt>
                <c:pt idx="156">
                  <c:v>170.3306975189148</c:v>
                </c:pt>
                <c:pt idx="157">
                  <c:v>170.43150656315689</c:v>
                </c:pt>
                <c:pt idx="158">
                  <c:v>170.53231560739897</c:v>
                </c:pt>
                <c:pt idx="159">
                  <c:v>170.63312465164105</c:v>
                </c:pt>
                <c:pt idx="160">
                  <c:v>170.73393369588314</c:v>
                </c:pt>
                <c:pt idx="161">
                  <c:v>170.83474274012522</c:v>
                </c:pt>
                <c:pt idx="162">
                  <c:v>170.93555178436731</c:v>
                </c:pt>
                <c:pt idx="163">
                  <c:v>171.03636082860936</c:v>
                </c:pt>
                <c:pt idx="164">
                  <c:v>171.13716987285144</c:v>
                </c:pt>
                <c:pt idx="165">
                  <c:v>171.23797891709353</c:v>
                </c:pt>
                <c:pt idx="166">
                  <c:v>171.33878796133561</c:v>
                </c:pt>
                <c:pt idx="167">
                  <c:v>171.4395970055777</c:v>
                </c:pt>
                <c:pt idx="168">
                  <c:v>171.54040604981975</c:v>
                </c:pt>
                <c:pt idx="169">
                  <c:v>171.64121509406183</c:v>
                </c:pt>
                <c:pt idx="170">
                  <c:v>171.74202413830392</c:v>
                </c:pt>
                <c:pt idx="171">
                  <c:v>171.842833182546</c:v>
                </c:pt>
                <c:pt idx="172">
                  <c:v>171.94364222678809</c:v>
                </c:pt>
                <c:pt idx="173">
                  <c:v>172.04445127103017</c:v>
                </c:pt>
                <c:pt idx="174">
                  <c:v>172.14526031527225</c:v>
                </c:pt>
                <c:pt idx="175">
                  <c:v>172.24606935951431</c:v>
                </c:pt>
                <c:pt idx="176">
                  <c:v>172.34687840375639</c:v>
                </c:pt>
                <c:pt idx="177">
                  <c:v>172.44768744799848</c:v>
                </c:pt>
                <c:pt idx="178">
                  <c:v>172.54849649224056</c:v>
                </c:pt>
                <c:pt idx="179">
                  <c:v>172.64930553648264</c:v>
                </c:pt>
                <c:pt idx="180">
                  <c:v>172.75011458072473</c:v>
                </c:pt>
                <c:pt idx="181">
                  <c:v>172.85092362496681</c:v>
                </c:pt>
                <c:pt idx="182">
                  <c:v>172.95173266920887</c:v>
                </c:pt>
                <c:pt idx="183">
                  <c:v>173.05254171345095</c:v>
                </c:pt>
                <c:pt idx="184">
                  <c:v>173.15335075769303</c:v>
                </c:pt>
                <c:pt idx="185">
                  <c:v>173.25415980193512</c:v>
                </c:pt>
                <c:pt idx="186">
                  <c:v>173.3549688461772</c:v>
                </c:pt>
                <c:pt idx="187">
                  <c:v>173.45577789041926</c:v>
                </c:pt>
                <c:pt idx="188">
                  <c:v>173.55658693466134</c:v>
                </c:pt>
                <c:pt idx="189">
                  <c:v>173.65739597890342</c:v>
                </c:pt>
                <c:pt idx="190">
                  <c:v>173.75820502314551</c:v>
                </c:pt>
                <c:pt idx="191">
                  <c:v>173.85901406738759</c:v>
                </c:pt>
                <c:pt idx="192">
                  <c:v>173.95982311162967</c:v>
                </c:pt>
                <c:pt idx="193">
                  <c:v>174.06063215587176</c:v>
                </c:pt>
                <c:pt idx="194">
                  <c:v>174.16144120011381</c:v>
                </c:pt>
                <c:pt idx="195">
                  <c:v>174.2622502443559</c:v>
                </c:pt>
                <c:pt idx="196">
                  <c:v>174.36305928859798</c:v>
                </c:pt>
                <c:pt idx="197">
                  <c:v>174.46386833284006</c:v>
                </c:pt>
                <c:pt idx="198">
                  <c:v>174.56467737708215</c:v>
                </c:pt>
                <c:pt idx="199">
                  <c:v>174.66548642132423</c:v>
                </c:pt>
                <c:pt idx="200">
                  <c:v>174.76629546556632</c:v>
                </c:pt>
                <c:pt idx="201">
                  <c:v>174.86710450980837</c:v>
                </c:pt>
                <c:pt idx="202">
                  <c:v>174.96791355405045</c:v>
                </c:pt>
                <c:pt idx="203">
                  <c:v>175.06872259829254</c:v>
                </c:pt>
                <c:pt idx="204">
                  <c:v>175.16953164253462</c:v>
                </c:pt>
                <c:pt idx="205">
                  <c:v>175.27034068677671</c:v>
                </c:pt>
                <c:pt idx="206">
                  <c:v>175.37114973101876</c:v>
                </c:pt>
                <c:pt idx="207">
                  <c:v>175.47195877526084</c:v>
                </c:pt>
                <c:pt idx="208">
                  <c:v>175.57276781950293</c:v>
                </c:pt>
                <c:pt idx="209">
                  <c:v>175.67357686374501</c:v>
                </c:pt>
                <c:pt idx="210">
                  <c:v>175.7743859079871</c:v>
                </c:pt>
                <c:pt idx="211">
                  <c:v>175.87519495222918</c:v>
                </c:pt>
                <c:pt idx="212">
                  <c:v>175.97600399647126</c:v>
                </c:pt>
                <c:pt idx="213">
                  <c:v>176.07681304071332</c:v>
                </c:pt>
                <c:pt idx="214">
                  <c:v>176.1776220849554</c:v>
                </c:pt>
                <c:pt idx="215">
                  <c:v>176.27843112919749</c:v>
                </c:pt>
                <c:pt idx="216">
                  <c:v>176.37924017343957</c:v>
                </c:pt>
                <c:pt idx="217">
                  <c:v>176.48004921768165</c:v>
                </c:pt>
                <c:pt idx="218">
                  <c:v>176.58085826192374</c:v>
                </c:pt>
                <c:pt idx="219">
                  <c:v>176.68166730616582</c:v>
                </c:pt>
                <c:pt idx="220">
                  <c:v>176.78247635040788</c:v>
                </c:pt>
                <c:pt idx="221">
                  <c:v>176.88328539464996</c:v>
                </c:pt>
                <c:pt idx="222">
                  <c:v>176.98409443889204</c:v>
                </c:pt>
                <c:pt idx="223">
                  <c:v>177.08490348313413</c:v>
                </c:pt>
                <c:pt idx="224">
                  <c:v>177.18571252737621</c:v>
                </c:pt>
                <c:pt idx="225">
                  <c:v>177.28652157161829</c:v>
                </c:pt>
                <c:pt idx="226">
                  <c:v>177.38733061586035</c:v>
                </c:pt>
                <c:pt idx="227">
                  <c:v>177.48813966010243</c:v>
                </c:pt>
                <c:pt idx="228">
                  <c:v>177.58894870434452</c:v>
                </c:pt>
                <c:pt idx="229">
                  <c:v>177.6897577485866</c:v>
                </c:pt>
                <c:pt idx="230">
                  <c:v>177.79056679282868</c:v>
                </c:pt>
                <c:pt idx="231">
                  <c:v>177.89137583707077</c:v>
                </c:pt>
                <c:pt idx="232">
                  <c:v>177.99218488131282</c:v>
                </c:pt>
                <c:pt idx="233">
                  <c:v>178.09299392555491</c:v>
                </c:pt>
                <c:pt idx="234">
                  <c:v>178.19380296979699</c:v>
                </c:pt>
                <c:pt idx="235">
                  <c:v>178.29461201403907</c:v>
                </c:pt>
                <c:pt idx="236">
                  <c:v>178.39542105828116</c:v>
                </c:pt>
                <c:pt idx="237">
                  <c:v>178.49623010252324</c:v>
                </c:pt>
                <c:pt idx="238">
                  <c:v>178.59703914676533</c:v>
                </c:pt>
                <c:pt idx="239">
                  <c:v>178.69784819100738</c:v>
                </c:pt>
                <c:pt idx="240">
                  <c:v>178.79865723524946</c:v>
                </c:pt>
                <c:pt idx="241">
                  <c:v>178.89946627949155</c:v>
                </c:pt>
                <c:pt idx="242">
                  <c:v>179.00027532373363</c:v>
                </c:pt>
                <c:pt idx="243">
                  <c:v>179.10108436797572</c:v>
                </c:pt>
                <c:pt idx="244">
                  <c:v>179.2018934122178</c:v>
                </c:pt>
                <c:pt idx="245">
                  <c:v>179.30270245645988</c:v>
                </c:pt>
                <c:pt idx="246">
                  <c:v>179.40351150070194</c:v>
                </c:pt>
                <c:pt idx="247">
                  <c:v>179.50432054494402</c:v>
                </c:pt>
                <c:pt idx="248">
                  <c:v>179.60512958918611</c:v>
                </c:pt>
                <c:pt idx="249">
                  <c:v>179.70593863342819</c:v>
                </c:pt>
                <c:pt idx="250">
                  <c:v>179.80674767767027</c:v>
                </c:pt>
              </c:numCache>
            </c:numRef>
          </c:xVal>
          <c:yVal>
            <c:numRef>
              <c:f>'Q3'!$G$2:$G$252</c:f>
              <c:numCache>
                <c:formatCode>General</c:formatCode>
                <c:ptCount val="251"/>
                <c:pt idx="0">
                  <c:v>-14.784479617150453</c:v>
                </c:pt>
                <c:pt idx="1">
                  <c:v>-13.965290661392544</c:v>
                </c:pt>
                <c:pt idx="2">
                  <c:v>-13.626111705634628</c:v>
                </c:pt>
                <c:pt idx="3">
                  <c:v>-13.196906749876689</c:v>
                </c:pt>
                <c:pt idx="4">
                  <c:v>-14.527726794118763</c:v>
                </c:pt>
                <c:pt idx="5">
                  <c:v>-13.36852683836085</c:v>
                </c:pt>
                <c:pt idx="6">
                  <c:v>-11.929341882602927</c:v>
                </c:pt>
                <c:pt idx="7">
                  <c:v>-11.680144926845003</c:v>
                </c:pt>
                <c:pt idx="8">
                  <c:v>-10.700951971087107</c:v>
                </c:pt>
                <c:pt idx="9">
                  <c:v>-7.581775015329157</c:v>
                </c:pt>
                <c:pt idx="10">
                  <c:v>-6.9225750595712441</c:v>
                </c:pt>
                <c:pt idx="11">
                  <c:v>-6.813392103813328</c:v>
                </c:pt>
                <c:pt idx="12">
                  <c:v>-7.6642011480554117</c:v>
                </c:pt>
                <c:pt idx="13">
                  <c:v>-7.3050031922974767</c:v>
                </c:pt>
                <c:pt idx="14">
                  <c:v>-7.5358172365395717</c:v>
                </c:pt>
                <c:pt idx="15">
                  <c:v>-5.7566212807816157</c:v>
                </c:pt>
                <c:pt idx="16">
                  <c:v>-4.7374353250237107</c:v>
                </c:pt>
                <c:pt idx="17">
                  <c:v>-5.7982363692657941</c:v>
                </c:pt>
                <c:pt idx="18">
                  <c:v>-3.099042413507874</c:v>
                </c:pt>
                <c:pt idx="19">
                  <c:v>-3.239859457749958</c:v>
                </c:pt>
                <c:pt idx="20">
                  <c:v>-2.0406655019920379</c:v>
                </c:pt>
                <c:pt idx="21">
                  <c:v>-4.1114755462341179</c:v>
                </c:pt>
                <c:pt idx="22">
                  <c:v>-3.6222885904761881</c:v>
                </c:pt>
                <c:pt idx="23">
                  <c:v>-2.8630966347182607</c:v>
                </c:pt>
                <c:pt idx="24">
                  <c:v>-3.1039056789603592</c:v>
                </c:pt>
                <c:pt idx="25">
                  <c:v>-2.5247067232024278</c:v>
                </c:pt>
                <c:pt idx="26">
                  <c:v>-3.1555147674445152</c:v>
                </c:pt>
                <c:pt idx="27">
                  <c:v>-1.6063298116866065</c:v>
                </c:pt>
                <c:pt idx="28">
                  <c:v>-2.9271398559286581</c:v>
                </c:pt>
                <c:pt idx="29">
                  <c:v>-3.3779549001707494</c:v>
                </c:pt>
                <c:pt idx="30">
                  <c:v>-3.888752944412829</c:v>
                </c:pt>
                <c:pt idx="31">
                  <c:v>-5.2495709886549093</c:v>
                </c:pt>
                <c:pt idx="32">
                  <c:v>-6.2403800328969794</c:v>
                </c:pt>
                <c:pt idx="33">
                  <c:v>-4.7411830771390839</c:v>
                </c:pt>
                <c:pt idx="34">
                  <c:v>-4.5319941213811603</c:v>
                </c:pt>
                <c:pt idx="35">
                  <c:v>-3.0928101656232059</c:v>
                </c:pt>
                <c:pt idx="36">
                  <c:v>-2.9836122098652993</c:v>
                </c:pt>
                <c:pt idx="37">
                  <c:v>-2.9844152541073754</c:v>
                </c:pt>
                <c:pt idx="38">
                  <c:v>-1.5052372983494706</c:v>
                </c:pt>
                <c:pt idx="39">
                  <c:v>-1.2960343425915539</c:v>
                </c:pt>
                <c:pt idx="40">
                  <c:v>-2.3468553868336244</c:v>
                </c:pt>
                <c:pt idx="41">
                  <c:v>-0.28766043107569317</c:v>
                </c:pt>
                <c:pt idx="42">
                  <c:v>-3.0084644753177656</c:v>
                </c:pt>
                <c:pt idx="43">
                  <c:v>-3.0092825195598607</c:v>
                </c:pt>
                <c:pt idx="44">
                  <c:v>-1.5600885638019406</c:v>
                </c:pt>
                <c:pt idx="45">
                  <c:v>-2.0308926080440131</c:v>
                </c:pt>
                <c:pt idx="46">
                  <c:v>-0.70170965228609816</c:v>
                </c:pt>
                <c:pt idx="47">
                  <c:v>-0.42251369652817061</c:v>
                </c:pt>
                <c:pt idx="48">
                  <c:v>2.0266802592297495</c:v>
                </c:pt>
                <c:pt idx="49">
                  <c:v>1.4958632149876792</c:v>
                </c:pt>
                <c:pt idx="50">
                  <c:v>0.64505417074559546</c:v>
                </c:pt>
                <c:pt idx="51">
                  <c:v>1.324259126503506</c:v>
                </c:pt>
                <c:pt idx="52">
                  <c:v>1.8534400822614145</c:v>
                </c:pt>
                <c:pt idx="53">
                  <c:v>2.112632038019342</c:v>
                </c:pt>
                <c:pt idx="54">
                  <c:v>0.80183099377728695</c:v>
                </c:pt>
                <c:pt idx="55">
                  <c:v>-0.178983050464808</c:v>
                </c:pt>
                <c:pt idx="56">
                  <c:v>0.65020090529310437</c:v>
                </c:pt>
                <c:pt idx="57">
                  <c:v>2.1193988610510246</c:v>
                </c:pt>
                <c:pt idx="58">
                  <c:v>1.5485888168089446</c:v>
                </c:pt>
                <c:pt idx="59">
                  <c:v>2.307780772566872</c:v>
                </c:pt>
                <c:pt idx="60">
                  <c:v>2.2369697283247945</c:v>
                </c:pt>
                <c:pt idx="61">
                  <c:v>8.3061596840827292</c:v>
                </c:pt>
                <c:pt idx="62">
                  <c:v>7.3853576398406346</c:v>
                </c:pt>
                <c:pt idx="63">
                  <c:v>10.854541595598562</c:v>
                </c:pt>
                <c:pt idx="64">
                  <c:v>10.23372755135648</c:v>
                </c:pt>
                <c:pt idx="65">
                  <c:v>9.2629235071143796</c:v>
                </c:pt>
                <c:pt idx="66">
                  <c:v>10.992116462872332</c:v>
                </c:pt>
                <c:pt idx="67">
                  <c:v>11.191310418630252</c:v>
                </c:pt>
                <c:pt idx="68">
                  <c:v>12.170503374388176</c:v>
                </c:pt>
                <c:pt idx="69">
                  <c:v>9.3796913301460734</c:v>
                </c:pt>
                <c:pt idx="70">
                  <c:v>9.7188852859040082</c:v>
                </c:pt>
                <c:pt idx="71">
                  <c:v>11.778064241661923</c:v>
                </c:pt>
                <c:pt idx="72">
                  <c:v>10.747263197419841</c:v>
                </c:pt>
                <c:pt idx="73">
                  <c:v>7.8864591531777819</c:v>
                </c:pt>
                <c:pt idx="74">
                  <c:v>8.2956451089357017</c:v>
                </c:pt>
                <c:pt idx="75">
                  <c:v>8.2248340646935958</c:v>
                </c:pt>
                <c:pt idx="76">
                  <c:v>9.3640310204515345</c:v>
                </c:pt>
                <c:pt idx="77">
                  <c:v>4.4532239762094434</c:v>
                </c:pt>
                <c:pt idx="78">
                  <c:v>5.6924119319673423</c:v>
                </c:pt>
                <c:pt idx="79">
                  <c:v>6.8116038877253118</c:v>
                </c:pt>
                <c:pt idx="80">
                  <c:v>8.1207828434832265</c:v>
                </c:pt>
                <c:pt idx="81">
                  <c:v>7.1799777992411293</c:v>
                </c:pt>
                <c:pt idx="82">
                  <c:v>5.7491667549990382</c:v>
                </c:pt>
                <c:pt idx="83">
                  <c:v>6.6283687107569733</c:v>
                </c:pt>
                <c:pt idx="84">
                  <c:v>6.2375516665148893</c:v>
                </c:pt>
                <c:pt idx="85">
                  <c:v>3.2667466222728194</c:v>
                </c:pt>
                <c:pt idx="86">
                  <c:v>3.4059285780307391</c:v>
                </c:pt>
                <c:pt idx="87">
                  <c:v>1.8851215337886629</c:v>
                </c:pt>
                <c:pt idx="88">
                  <c:v>0.89431248954656439</c:v>
                </c:pt>
                <c:pt idx="89">
                  <c:v>1.8735054453044881</c:v>
                </c:pt>
                <c:pt idx="90">
                  <c:v>0.63269740106241557</c:v>
                </c:pt>
                <c:pt idx="91">
                  <c:v>2.6918913568203209</c:v>
                </c:pt>
                <c:pt idx="92">
                  <c:v>4.2710753125782617</c:v>
                </c:pt>
                <c:pt idx="93">
                  <c:v>5.4302762683361721</c:v>
                </c:pt>
                <c:pt idx="94">
                  <c:v>6.1794582240941054</c:v>
                </c:pt>
                <c:pt idx="95">
                  <c:v>8.0786491798520217</c:v>
                </c:pt>
                <c:pt idx="96">
                  <c:v>6.9978441356099381</c:v>
                </c:pt>
                <c:pt idx="97">
                  <c:v>7.2670300913678432</c:v>
                </c:pt>
                <c:pt idx="98">
                  <c:v>8.4162210471257595</c:v>
                </c:pt>
                <c:pt idx="99">
                  <c:v>8.6054200028837045</c:v>
                </c:pt>
                <c:pt idx="100">
                  <c:v>8.1246069586416354</c:v>
                </c:pt>
                <c:pt idx="101">
                  <c:v>7.5738009143995555</c:v>
                </c:pt>
                <c:pt idx="102">
                  <c:v>10.862990870157461</c:v>
                </c:pt>
                <c:pt idx="103">
                  <c:v>10.422185825915363</c:v>
                </c:pt>
                <c:pt idx="104">
                  <c:v>11.201365781673303</c:v>
                </c:pt>
                <c:pt idx="105">
                  <c:v>9.1205617374312453</c:v>
                </c:pt>
                <c:pt idx="106">
                  <c:v>9.3197556931891654</c:v>
                </c:pt>
                <c:pt idx="107">
                  <c:v>8.5489476489470633</c:v>
                </c:pt>
                <c:pt idx="108">
                  <c:v>8.0981326047050004</c:v>
                </c:pt>
                <c:pt idx="109">
                  <c:v>8.2473235604629167</c:v>
                </c:pt>
                <c:pt idx="110">
                  <c:v>8.896514516220833</c:v>
                </c:pt>
                <c:pt idx="111">
                  <c:v>11.015707471978772</c:v>
                </c:pt>
                <c:pt idx="112">
                  <c:v>10.724895427736669</c:v>
                </c:pt>
                <c:pt idx="113">
                  <c:v>12.404085383494589</c:v>
                </c:pt>
                <c:pt idx="114">
                  <c:v>10.493278339252527</c:v>
                </c:pt>
                <c:pt idx="115">
                  <c:v>9.472471295010422</c:v>
                </c:pt>
                <c:pt idx="116">
                  <c:v>9.2216682507683458</c:v>
                </c:pt>
                <c:pt idx="117">
                  <c:v>8.0608622065262523</c:v>
                </c:pt>
                <c:pt idx="118">
                  <c:v>8.0400391622842164</c:v>
                </c:pt>
                <c:pt idx="119">
                  <c:v>10.539236118042112</c:v>
                </c:pt>
                <c:pt idx="120">
                  <c:v>8.3084230738000429</c:v>
                </c:pt>
                <c:pt idx="121">
                  <c:v>7.9776180295579593</c:v>
                </c:pt>
                <c:pt idx="122">
                  <c:v>1.7168049853158607</c:v>
                </c:pt>
                <c:pt idx="123">
                  <c:v>6.8760059410737995</c:v>
                </c:pt>
                <c:pt idx="124">
                  <c:v>5.8851968968317294</c:v>
                </c:pt>
                <c:pt idx="125">
                  <c:v>6.3743848525896567</c:v>
                </c:pt>
                <c:pt idx="126">
                  <c:v>7.5535748083475767</c:v>
                </c:pt>
                <c:pt idx="127">
                  <c:v>6.5527717641054721</c:v>
                </c:pt>
                <c:pt idx="128">
                  <c:v>6.2619597198633983</c:v>
                </c:pt>
                <c:pt idx="129">
                  <c:v>6.0011476756213256</c:v>
                </c:pt>
                <c:pt idx="130">
                  <c:v>6.8203366313792628</c:v>
                </c:pt>
                <c:pt idx="131">
                  <c:v>6.099532587137162</c:v>
                </c:pt>
                <c:pt idx="132">
                  <c:v>4.548726542895082</c:v>
                </c:pt>
                <c:pt idx="133">
                  <c:v>1.5379134986530119</c:v>
                </c:pt>
                <c:pt idx="134">
                  <c:v>-0.10290354558907211</c:v>
                </c:pt>
                <c:pt idx="135">
                  <c:v>-6.2037125898311558</c:v>
                </c:pt>
                <c:pt idx="136">
                  <c:v>-3.7945126340732429</c:v>
                </c:pt>
                <c:pt idx="137">
                  <c:v>-5.0253266783153094</c:v>
                </c:pt>
                <c:pt idx="138">
                  <c:v>-1.5061397225573785</c:v>
                </c:pt>
                <c:pt idx="139">
                  <c:v>-1.9469457667994732</c:v>
                </c:pt>
                <c:pt idx="140">
                  <c:v>-3.7577458110415591</c:v>
                </c:pt>
                <c:pt idx="141">
                  <c:v>-0.83856585528363325</c:v>
                </c:pt>
                <c:pt idx="142">
                  <c:v>-4.8793778995257071</c:v>
                </c:pt>
                <c:pt idx="143">
                  <c:v>-6.750175943767772</c:v>
                </c:pt>
                <c:pt idx="144">
                  <c:v>-4.0909899880098521</c:v>
                </c:pt>
                <c:pt idx="145">
                  <c:v>-3.3617970322519284</c:v>
                </c:pt>
                <c:pt idx="146">
                  <c:v>-5.8526060764940269</c:v>
                </c:pt>
                <c:pt idx="147">
                  <c:v>-5.6334231207360972</c:v>
                </c:pt>
                <c:pt idx="148">
                  <c:v>-6.6242311649781982</c:v>
                </c:pt>
                <c:pt idx="149">
                  <c:v>-13.135029209220249</c:v>
                </c:pt>
                <c:pt idx="150">
                  <c:v>-12.815839253462343</c:v>
                </c:pt>
                <c:pt idx="151">
                  <c:v>-12.346656297704413</c:v>
                </c:pt>
                <c:pt idx="152">
                  <c:v>-10.377458341946493</c:v>
                </c:pt>
                <c:pt idx="153">
                  <c:v>-6.4282643861885731</c:v>
                </c:pt>
                <c:pt idx="154">
                  <c:v>-5.5090844304306756</c:v>
                </c:pt>
                <c:pt idx="155">
                  <c:v>-6.6998894746727444</c:v>
                </c:pt>
                <c:pt idx="156">
                  <c:v>-3.1906985189148145</c:v>
                </c:pt>
                <c:pt idx="157">
                  <c:v>-6.1511563156898319E-2</c:v>
                </c:pt>
                <c:pt idx="158">
                  <c:v>0.62768839260101572</c:v>
                </c:pt>
                <c:pt idx="159">
                  <c:v>-0.97312065164106798</c:v>
                </c:pt>
                <c:pt idx="160">
                  <c:v>-1.1239326958831271</c:v>
                </c:pt>
                <c:pt idx="161">
                  <c:v>0.44525625987478179</c:v>
                </c:pt>
                <c:pt idx="162">
                  <c:v>-2.3055467843672943</c:v>
                </c:pt>
                <c:pt idx="163">
                  <c:v>-3.3263538286093706</c:v>
                </c:pt>
                <c:pt idx="164">
                  <c:v>-4.9271628728514543</c:v>
                </c:pt>
                <c:pt idx="165">
                  <c:v>-4.777971917093538</c:v>
                </c:pt>
                <c:pt idx="166">
                  <c:v>-3.3687869613356156</c:v>
                </c:pt>
                <c:pt idx="167">
                  <c:v>-4.6695930055776955</c:v>
                </c:pt>
                <c:pt idx="168">
                  <c:v>-3.2304080498197436</c:v>
                </c:pt>
                <c:pt idx="169">
                  <c:v>-4.5012160940618458</c:v>
                </c:pt>
                <c:pt idx="170">
                  <c:v>-5.9820291383039148</c:v>
                </c:pt>
                <c:pt idx="171">
                  <c:v>-4.912840182546006</c:v>
                </c:pt>
                <c:pt idx="172">
                  <c:v>-4.9136432267880821</c:v>
                </c:pt>
                <c:pt idx="173">
                  <c:v>-4.0044582710301597</c:v>
                </c:pt>
                <c:pt idx="174">
                  <c:v>-2.9452633152722569</c:v>
                </c:pt>
                <c:pt idx="175">
                  <c:v>-8.0560673595143157</c:v>
                </c:pt>
                <c:pt idx="176">
                  <c:v>-11.266876403756385</c:v>
                </c:pt>
                <c:pt idx="177">
                  <c:v>-10.927683447998476</c:v>
                </c:pt>
                <c:pt idx="178">
                  <c:v>-8.9184914922405483</c:v>
                </c:pt>
                <c:pt idx="179">
                  <c:v>-9.4693125364826471</c:v>
                </c:pt>
                <c:pt idx="180">
                  <c:v>-14.130119580724738</c:v>
                </c:pt>
                <c:pt idx="181">
                  <c:v>-13.010927624966797</c:v>
                </c:pt>
                <c:pt idx="182">
                  <c:v>-11.98173166920887</c:v>
                </c:pt>
                <c:pt idx="183">
                  <c:v>-9.5225427134509459</c:v>
                </c:pt>
                <c:pt idx="184">
                  <c:v>-10.173354757693033</c:v>
                </c:pt>
                <c:pt idx="185">
                  <c:v>-9.6141608019351281</c:v>
                </c:pt>
                <c:pt idx="186">
                  <c:v>-9.7249638461771895</c:v>
                </c:pt>
                <c:pt idx="187">
                  <c:v>-5.9357738904192558</c:v>
                </c:pt>
                <c:pt idx="188">
                  <c:v>-7.9865799346613358</c:v>
                </c:pt>
                <c:pt idx="189">
                  <c:v>-4.7173939789034307</c:v>
                </c:pt>
                <c:pt idx="190">
                  <c:v>-4.8182030231455144</c:v>
                </c:pt>
                <c:pt idx="191">
                  <c:v>-4.0090080673875832</c:v>
                </c:pt>
                <c:pt idx="192">
                  <c:v>-2.4998161116296842</c:v>
                </c:pt>
                <c:pt idx="193">
                  <c:v>-2.4306271558717469</c:v>
                </c:pt>
                <c:pt idx="194">
                  <c:v>-1.4814482001138174</c:v>
                </c:pt>
                <c:pt idx="195">
                  <c:v>-1.1022462443559107</c:v>
                </c:pt>
                <c:pt idx="196">
                  <c:v>0.23694671140202672</c:v>
                </c:pt>
                <c:pt idx="197">
                  <c:v>-1.7338723328400647</c:v>
                </c:pt>
                <c:pt idx="198">
                  <c:v>1.5553176229178405</c:v>
                </c:pt>
                <c:pt idx="199">
                  <c:v>5.334513578675768</c:v>
                </c:pt>
                <c:pt idx="200">
                  <c:v>5.9136975344336804</c:v>
                </c:pt>
                <c:pt idx="201">
                  <c:v>5.9428934901916364</c:v>
                </c:pt>
                <c:pt idx="202">
                  <c:v>4.6920904459495318</c:v>
                </c:pt>
                <c:pt idx="203">
                  <c:v>6.1412844017074519</c:v>
                </c:pt>
                <c:pt idx="204">
                  <c:v>5.6604703574653854</c:v>
                </c:pt>
                <c:pt idx="205">
                  <c:v>6.7396543132232978</c:v>
                </c:pt>
                <c:pt idx="206">
                  <c:v>6.5788472689812352</c:v>
                </c:pt>
                <c:pt idx="207">
                  <c:v>4.1780352247391477</c:v>
                </c:pt>
                <c:pt idx="208">
                  <c:v>6.1772321804970716</c:v>
                </c:pt>
                <c:pt idx="209">
                  <c:v>4.1264261362549917</c:v>
                </c:pt>
                <c:pt idx="210">
                  <c:v>4.3456090920128929</c:v>
                </c:pt>
                <c:pt idx="211">
                  <c:v>1.3448060477708168</c:v>
                </c:pt>
                <c:pt idx="212">
                  <c:v>0.55399500352874043</c:v>
                </c:pt>
                <c:pt idx="213">
                  <c:v>0.7131799592866912</c:v>
                </c:pt>
                <c:pt idx="214">
                  <c:v>0.33237291504460131</c:v>
                </c:pt>
                <c:pt idx="215">
                  <c:v>2.2415728708025142</c:v>
                </c:pt>
                <c:pt idx="216">
                  <c:v>3.0407578265604229</c:v>
                </c:pt>
                <c:pt idx="217">
                  <c:v>2.0699537823183505</c:v>
                </c:pt>
                <c:pt idx="218">
                  <c:v>-2.2608512619237331</c:v>
                </c:pt>
                <c:pt idx="219">
                  <c:v>-4.1316643061658169</c:v>
                </c:pt>
                <c:pt idx="220">
                  <c:v>-3.5724693504078857</c:v>
                </c:pt>
                <c:pt idx="221">
                  <c:v>-2.8732903946499562</c:v>
                </c:pt>
                <c:pt idx="222">
                  <c:v>-1.5240874388920531</c:v>
                </c:pt>
                <c:pt idx="223">
                  <c:v>-2.5948984831341306</c:v>
                </c:pt>
                <c:pt idx="224">
                  <c:v>-3.1457195273762011</c:v>
                </c:pt>
                <c:pt idx="225">
                  <c:v>-1.276526571618291</c:v>
                </c:pt>
                <c:pt idx="226">
                  <c:v>2.6683841396391017E-3</c:v>
                </c:pt>
                <c:pt idx="227">
                  <c:v>-0.50814366010243361</c:v>
                </c:pt>
                <c:pt idx="228">
                  <c:v>-1.1889547043445248</c:v>
                </c:pt>
                <c:pt idx="229">
                  <c:v>-0.98976074858660468</c:v>
                </c:pt>
                <c:pt idx="230">
                  <c:v>-3.1505677928286957</c:v>
                </c:pt>
                <c:pt idx="231">
                  <c:v>-1.3913758370707683</c:v>
                </c:pt>
                <c:pt idx="232">
                  <c:v>-1.5821808813128371</c:v>
                </c:pt>
                <c:pt idx="233">
                  <c:v>-1.6630009255549112</c:v>
                </c:pt>
                <c:pt idx="234">
                  <c:v>-1.8838049697969836</c:v>
                </c:pt>
                <c:pt idx="235">
                  <c:v>-1.4146070140390634</c:v>
                </c:pt>
                <c:pt idx="236">
                  <c:v>-1.9154250582811585</c:v>
                </c:pt>
                <c:pt idx="237">
                  <c:v>-2.0762321025232495</c:v>
                </c:pt>
                <c:pt idx="238">
                  <c:v>-1.5970391467653258</c:v>
                </c:pt>
                <c:pt idx="239">
                  <c:v>2.0921448089926287</c:v>
                </c:pt>
                <c:pt idx="240">
                  <c:v>6.134376475054637E-2</c:v>
                </c:pt>
                <c:pt idx="241">
                  <c:v>-1.3894712794915449</c:v>
                </c:pt>
                <c:pt idx="242">
                  <c:v>-1.390274323733621</c:v>
                </c:pt>
                <c:pt idx="243">
                  <c:v>-1.3410893679757123</c:v>
                </c:pt>
                <c:pt idx="244">
                  <c:v>-0.13188641221779562</c:v>
                </c:pt>
                <c:pt idx="245">
                  <c:v>-0.62270945645988718</c:v>
                </c:pt>
                <c:pt idx="246">
                  <c:v>1.8664924992980616</c:v>
                </c:pt>
                <c:pt idx="247">
                  <c:v>0.94567645505597397</c:v>
                </c:pt>
                <c:pt idx="248">
                  <c:v>1.1248664108138939</c:v>
                </c:pt>
                <c:pt idx="249">
                  <c:v>2.5540563665718139</c:v>
                </c:pt>
                <c:pt idx="250">
                  <c:v>3.4232483223297265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498B-8B1E-1995BD2C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3264"/>
        <c:axId val="609536784"/>
      </c:scatterChart>
      <c:valAx>
        <c:axId val="6095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36784"/>
        <c:crosses val="autoZero"/>
        <c:crossBetween val="midCat"/>
      </c:valAx>
      <c:valAx>
        <c:axId val="6095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'Q3'!$AB$1</c:f>
              <c:strCache>
                <c:ptCount val="1"/>
                <c:pt idx="0">
                  <c:v>Std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'Q3'!$Y$2:$Y$252</c:f>
              <c:numCache>
                <c:formatCode>General</c:formatCode>
                <c:ptCount val="251"/>
                <c:pt idx="0">
                  <c:v>-2.2973538707754448</c:v>
                </c:pt>
                <c:pt idx="1">
                  <c:v>-2.257457161043428</c:v>
                </c:pt>
                <c:pt idx="2">
                  <c:v>-2.195673148728285</c:v>
                </c:pt>
                <c:pt idx="3">
                  <c:v>-2.1700604544942395</c:v>
                </c:pt>
                <c:pt idx="4">
                  <c:v>-2.117355583773453</c:v>
                </c:pt>
                <c:pt idx="5">
                  <c:v>-2.0773295830477911</c:v>
                </c:pt>
                <c:pt idx="6">
                  <c:v>-2.0506616119868051</c:v>
                </c:pt>
                <c:pt idx="7">
                  <c:v>-2.0410464878010179</c:v>
                </c:pt>
                <c:pt idx="8">
                  <c:v>-2.0217623964879019</c:v>
                </c:pt>
                <c:pt idx="9">
                  <c:v>-1.9914476991143721</c:v>
                </c:pt>
                <c:pt idx="10">
                  <c:v>-1.9185415632594469</c:v>
                </c:pt>
                <c:pt idx="11">
                  <c:v>-1.8618360836263994</c:v>
                </c:pt>
                <c:pt idx="12">
                  <c:v>-1.8536952574245327</c:v>
                </c:pt>
                <c:pt idx="13">
                  <c:v>-1.8149726506286998</c:v>
                </c:pt>
                <c:pt idx="14">
                  <c:v>-1.7507550341976199</c:v>
                </c:pt>
                <c:pt idx="15">
                  <c:v>-1.6980479880229107</c:v>
                </c:pt>
                <c:pt idx="16">
                  <c:v>-1.6628162822343129</c:v>
                </c:pt>
                <c:pt idx="17">
                  <c:v>-1.6125487476086589</c:v>
                </c:pt>
                <c:pt idx="18">
                  <c:v>-1.5808331802389497</c:v>
                </c:pt>
                <c:pt idx="19">
                  <c:v>-1.5111579111143947</c:v>
                </c:pt>
                <c:pt idx="20">
                  <c:v>-1.4939402741616601</c:v>
                </c:pt>
                <c:pt idx="21">
                  <c:v>-1.4797037791572623</c:v>
                </c:pt>
                <c:pt idx="22">
                  <c:v>-1.4714323650617451</c:v>
                </c:pt>
                <c:pt idx="23">
                  <c:v>-1.3858405220707872</c:v>
                </c:pt>
                <c:pt idx="24">
                  <c:v>-1.2518288104059139</c:v>
                </c:pt>
                <c:pt idx="25">
                  <c:v>-1.2410311896177579</c:v>
                </c:pt>
                <c:pt idx="26">
                  <c:v>-1.1909368898896924</c:v>
                </c:pt>
                <c:pt idx="27">
                  <c:v>-1.1781287289009181</c:v>
                </c:pt>
                <c:pt idx="28">
                  <c:v>-1.1709873696019397</c:v>
                </c:pt>
                <c:pt idx="29">
                  <c:v>-1.1351212754477842</c:v>
                </c:pt>
                <c:pt idx="30">
                  <c:v>-1.0756959338894065</c:v>
                </c:pt>
                <c:pt idx="31">
                  <c:v>-1.0587300417830534</c:v>
                </c:pt>
                <c:pt idx="32">
                  <c:v>-1.048906910111395</c:v>
                </c:pt>
                <c:pt idx="33">
                  <c:v>-1.0410929175046428</c:v>
                </c:pt>
                <c:pt idx="34">
                  <c:v>-1.0293364055993159</c:v>
                </c:pt>
                <c:pt idx="35">
                  <c:v>-0.99888521289900012</c:v>
                </c:pt>
                <c:pt idx="36">
                  <c:v>-0.969689944788794</c:v>
                </c:pt>
                <c:pt idx="37">
                  <c:v>-0.96399220672563024</c:v>
                </c:pt>
                <c:pt idx="38">
                  <c:v>-0.92954491141046869</c:v>
                </c:pt>
                <c:pt idx="39">
                  <c:v>-0.92235732851791774</c:v>
                </c:pt>
                <c:pt idx="40">
                  <c:v>-0.9094339180095482</c:v>
                </c:pt>
                <c:pt idx="41">
                  <c:v>-0.90098543280153232</c:v>
                </c:pt>
                <c:pt idx="42">
                  <c:v>-0.89451888226424559</c:v>
                </c:pt>
                <c:pt idx="43">
                  <c:v>-0.87537517364668549</c:v>
                </c:pt>
                <c:pt idx="44">
                  <c:v>-0.85605423852706541</c:v>
                </c:pt>
                <c:pt idx="45">
                  <c:v>-0.81572855744660233</c:v>
                </c:pt>
                <c:pt idx="46">
                  <c:v>-0.78088333139208244</c:v>
                </c:pt>
                <c:pt idx="47">
                  <c:v>-0.76562970026726229</c:v>
                </c:pt>
                <c:pt idx="48">
                  <c:v>-0.76352888833343047</c:v>
                </c:pt>
                <c:pt idx="49">
                  <c:v>-0.76340410363720101</c:v>
                </c:pt>
                <c:pt idx="50">
                  <c:v>-0.75820441400237004</c:v>
                </c:pt>
                <c:pt idx="51">
                  <c:v>-0.74869847651349053</c:v>
                </c:pt>
                <c:pt idx="52">
                  <c:v>-0.74244698240565132</c:v>
                </c:pt>
                <c:pt idx="53">
                  <c:v>-0.73673038053265327</c:v>
                </c:pt>
                <c:pt idx="54">
                  <c:v>-0.73614801895808879</c:v>
                </c:pt>
                <c:pt idx="55">
                  <c:v>-0.7330338028830391</c:v>
                </c:pt>
                <c:pt idx="56">
                  <c:v>-0.72560603038509319</c:v>
                </c:pt>
                <c:pt idx="57">
                  <c:v>-0.70422459949207816</c:v>
                </c:pt>
                <c:pt idx="58">
                  <c:v>-0.69944201518557092</c:v>
                </c:pt>
                <c:pt idx="59">
                  <c:v>-0.64201752326161621</c:v>
                </c:pt>
                <c:pt idx="60">
                  <c:v>-0.63888040061839235</c:v>
                </c:pt>
                <c:pt idx="61">
                  <c:v>-0.63569715861730636</c:v>
                </c:pt>
                <c:pt idx="62">
                  <c:v>-0.62295802355456853</c:v>
                </c:pt>
                <c:pt idx="63">
                  <c:v>-0.62225103267334458</c:v>
                </c:pt>
                <c:pt idx="64">
                  <c:v>-0.60427163219006297</c:v>
                </c:pt>
                <c:pt idx="65">
                  <c:v>-0.58962767126968152</c:v>
                </c:pt>
                <c:pt idx="66">
                  <c:v>-0.58391449059675671</c:v>
                </c:pt>
                <c:pt idx="67">
                  <c:v>-0.56286585188583826</c:v>
                </c:pt>
                <c:pt idx="68">
                  <c:v>-0.55512446179475672</c:v>
                </c:pt>
                <c:pt idx="69">
                  <c:v>-0.52489894579785534</c:v>
                </c:pt>
                <c:pt idx="70">
                  <c:v>-0.52347434376144042</c:v>
                </c:pt>
                <c:pt idx="71">
                  <c:v>-0.52238818171497747</c:v>
                </c:pt>
                <c:pt idx="72">
                  <c:v>-0.51688067768443613</c:v>
                </c:pt>
                <c:pt idx="73">
                  <c:v>-0.50344035493789518</c:v>
                </c:pt>
                <c:pt idx="74">
                  <c:v>-0.50197170476183028</c:v>
                </c:pt>
                <c:pt idx="75">
                  <c:v>-0.49580125798971053</c:v>
                </c:pt>
                <c:pt idx="76">
                  <c:v>-0.49033407011960595</c:v>
                </c:pt>
                <c:pt idx="77">
                  <c:v>-0.48956536188119781</c:v>
                </c:pt>
                <c:pt idx="78">
                  <c:v>-0.48881199201683578</c:v>
                </c:pt>
                <c:pt idx="79">
                  <c:v>-0.48231455626003594</c:v>
                </c:pt>
                <c:pt idx="80">
                  <c:v>-0.48155885555218586</c:v>
                </c:pt>
                <c:pt idx="81">
                  <c:v>-0.48059042925838075</c:v>
                </c:pt>
                <c:pt idx="82">
                  <c:v>-0.46761110459024796</c:v>
                </c:pt>
                <c:pt idx="83">
                  <c:v>-0.46748398905052596</c:v>
                </c:pt>
                <c:pt idx="84">
                  <c:v>-0.46374699100476902</c:v>
                </c:pt>
                <c:pt idx="85">
                  <c:v>-0.46362220630853951</c:v>
                </c:pt>
                <c:pt idx="86">
                  <c:v>-0.45766318822236446</c:v>
                </c:pt>
                <c:pt idx="87">
                  <c:v>-0.45484699174111942</c:v>
                </c:pt>
                <c:pt idx="88">
                  <c:v>-0.44647934732539785</c:v>
                </c:pt>
                <c:pt idx="89">
                  <c:v>-0.4448953433940272</c:v>
                </c:pt>
                <c:pt idx="90">
                  <c:v>-0.40322014902588232</c:v>
                </c:pt>
                <c:pt idx="91">
                  <c:v>-0.39231308191554748</c:v>
                </c:pt>
                <c:pt idx="92">
                  <c:v>-0.38844534058657454</c:v>
                </c:pt>
                <c:pt idx="93">
                  <c:v>-0.37769409878155219</c:v>
                </c:pt>
                <c:pt idx="94">
                  <c:v>-0.3646768399503259</c:v>
                </c:pt>
                <c:pt idx="95">
                  <c:v>-0.35825791414232788</c:v>
                </c:pt>
                <c:pt idx="96">
                  <c:v>-0.35131269630909873</c:v>
                </c:pt>
                <c:pt idx="97">
                  <c:v>-0.32262480526043447</c:v>
                </c:pt>
                <c:pt idx="98">
                  <c:v>-0.31709812664092335</c:v>
                </c:pt>
                <c:pt idx="99">
                  <c:v>-0.31557952089208607</c:v>
                </c:pt>
                <c:pt idx="100">
                  <c:v>-0.30253505766669148</c:v>
                </c:pt>
                <c:pt idx="101">
                  <c:v>-0.29763706845101884</c:v>
                </c:pt>
                <c:pt idx="102">
                  <c:v>-0.29272363662558526</c:v>
                </c:pt>
                <c:pt idx="103">
                  <c:v>-0.26942566924437444</c:v>
                </c:pt>
                <c:pt idx="104">
                  <c:v>-0.25841299202677537</c:v>
                </c:pt>
                <c:pt idx="105">
                  <c:v>-0.24960689223984225</c:v>
                </c:pt>
                <c:pt idx="106">
                  <c:v>-0.24816321985016801</c:v>
                </c:pt>
                <c:pt idx="107">
                  <c:v>-0.24585440043046475</c:v>
                </c:pt>
                <c:pt idx="108">
                  <c:v>-0.24242148480121378</c:v>
                </c:pt>
                <c:pt idx="109">
                  <c:v>-0.23682728562709762</c:v>
                </c:pt>
                <c:pt idx="110">
                  <c:v>-0.23403839777573127</c:v>
                </c:pt>
                <c:pt idx="111">
                  <c:v>-0.2338981704697452</c:v>
                </c:pt>
                <c:pt idx="112">
                  <c:v>-0.230201592820131</c:v>
                </c:pt>
                <c:pt idx="113">
                  <c:v>-0.21981516992717196</c:v>
                </c:pt>
                <c:pt idx="114">
                  <c:v>-0.21620528742113698</c:v>
                </c:pt>
                <c:pt idx="115">
                  <c:v>-0.21603412374176942</c:v>
                </c:pt>
                <c:pt idx="116">
                  <c:v>-0.21590933904553991</c:v>
                </c:pt>
                <c:pt idx="117">
                  <c:v>-0.20839129481438043</c:v>
                </c:pt>
                <c:pt idx="118">
                  <c:v>-0.20139021397524756</c:v>
                </c:pt>
                <c:pt idx="119">
                  <c:v>-0.19835890991070421</c:v>
                </c:pt>
                <c:pt idx="120">
                  <c:v>-0.1847511554640045</c:v>
                </c:pt>
                <c:pt idx="121">
                  <c:v>-0.17464741379080406</c:v>
                </c:pt>
                <c:pt idx="122">
                  <c:v>-0.17127756550059842</c:v>
                </c:pt>
                <c:pt idx="123">
                  <c:v>-0.15379849313528254</c:v>
                </c:pt>
                <c:pt idx="124">
                  <c:v>-0.151212795693246</c:v>
                </c:pt>
                <c:pt idx="125">
                  <c:v>-0.13030438428831798</c:v>
                </c:pt>
                <c:pt idx="126">
                  <c:v>-0.1090383583044683</c:v>
                </c:pt>
                <c:pt idx="127">
                  <c:v>-9.6762552163626628E-2</c:v>
                </c:pt>
                <c:pt idx="128">
                  <c:v>-7.896022279283503E-2</c:v>
                </c:pt>
                <c:pt idx="129">
                  <c:v>-6.5654219919153267E-2</c:v>
                </c:pt>
                <c:pt idx="130">
                  <c:v>-4.4699429531091614E-2</c:v>
                </c:pt>
                <c:pt idx="131">
                  <c:v>-2.7812098527399885E-2</c:v>
                </c:pt>
                <c:pt idx="132">
                  <c:v>-2.0493772351632956E-2</c:v>
                </c:pt>
                <c:pt idx="133">
                  <c:v>-1.599013728567994E-2</c:v>
                </c:pt>
                <c:pt idx="134">
                  <c:v>-9.5582551009790323E-3</c:v>
                </c:pt>
                <c:pt idx="135">
                  <c:v>4.1463905329506412E-4</c:v>
                </c:pt>
                <c:pt idx="136">
                  <c:v>9.5321809794458052E-3</c:v>
                </c:pt>
                <c:pt idx="137">
                  <c:v>3.6819046642365065E-2</c:v>
                </c:pt>
                <c:pt idx="138">
                  <c:v>5.1647283008382547E-2</c:v>
                </c:pt>
                <c:pt idx="139">
                  <c:v>6.9188176966588563E-2</c:v>
                </c:pt>
                <c:pt idx="140">
                  <c:v>8.608504314690997E-2</c:v>
                </c:pt>
                <c:pt idx="141">
                  <c:v>9.7536226889580191E-2</c:v>
                </c:pt>
                <c:pt idx="142">
                  <c:v>9.8314574540328409E-2</c:v>
                </c:pt>
                <c:pt idx="143">
                  <c:v>0.10023468761816735</c:v>
                </c:pt>
                <c:pt idx="144">
                  <c:v>0.10103443646565857</c:v>
                </c:pt>
                <c:pt idx="145">
                  <c:v>0.110820724330813</c:v>
                </c:pt>
                <c:pt idx="146">
                  <c:v>0.12459617010294301</c:v>
                </c:pt>
                <c:pt idx="147">
                  <c:v>0.13896682959062556</c:v>
                </c:pt>
                <c:pt idx="148">
                  <c:v>0.14694825389754088</c:v>
                </c:pt>
                <c:pt idx="149">
                  <c:v>0.17479250334863392</c:v>
                </c:pt>
                <c:pt idx="150">
                  <c:v>0.20577605089687337</c:v>
                </c:pt>
                <c:pt idx="151">
                  <c:v>0.20896882807458461</c:v>
                </c:pt>
                <c:pt idx="152">
                  <c:v>0.23244153572480616</c:v>
                </c:pt>
                <c:pt idx="153">
                  <c:v>0.23897571105240401</c:v>
                </c:pt>
                <c:pt idx="154">
                  <c:v>0.24063454410722737</c:v>
                </c:pt>
                <c:pt idx="155">
                  <c:v>0.2416801303679732</c:v>
                </c:pt>
                <c:pt idx="156">
                  <c:v>0.26677358152035902</c:v>
                </c:pt>
                <c:pt idx="157">
                  <c:v>0.28800524993075838</c:v>
                </c:pt>
                <c:pt idx="158">
                  <c:v>0.29003345934891955</c:v>
                </c:pt>
                <c:pt idx="159">
                  <c:v>0.29112319798501696</c:v>
                </c:pt>
                <c:pt idx="160">
                  <c:v>0.29292821693282162</c:v>
                </c:pt>
                <c:pt idx="161">
                  <c:v>0.31492496583813079</c:v>
                </c:pt>
                <c:pt idx="162">
                  <c:v>0.32164921980878552</c:v>
                </c:pt>
                <c:pt idx="163">
                  <c:v>0.32509747381209148</c:v>
                </c:pt>
                <c:pt idx="164">
                  <c:v>0.32828097543844459</c:v>
                </c:pt>
                <c:pt idx="165">
                  <c:v>0.32933246913232167</c:v>
                </c:pt>
                <c:pt idx="166">
                  <c:v>0.3476017551685035</c:v>
                </c:pt>
                <c:pt idx="167">
                  <c:v>0.34831703548020637</c:v>
                </c:pt>
                <c:pt idx="168">
                  <c:v>0.35860505259903847</c:v>
                </c:pt>
                <c:pt idx="169">
                  <c:v>0.39687371026003926</c:v>
                </c:pt>
                <c:pt idx="170">
                  <c:v>0.41829182956999272</c:v>
                </c:pt>
                <c:pt idx="171">
                  <c:v>0.47250203888378273</c:v>
                </c:pt>
                <c:pt idx="172">
                  <c:v>0.50761833976321946</c:v>
                </c:pt>
                <c:pt idx="173">
                  <c:v>0.52924576345905483</c:v>
                </c:pt>
                <c:pt idx="174">
                  <c:v>0.53193707100835552</c:v>
                </c:pt>
                <c:pt idx="175">
                  <c:v>0.64120356631270514</c:v>
                </c:pt>
                <c:pt idx="176">
                  <c:v>0.64922308017227515</c:v>
                </c:pt>
                <c:pt idx="177">
                  <c:v>0.66368053903924296</c:v>
                </c:pt>
                <c:pt idx="178">
                  <c:v>0.67526231067556353</c:v>
                </c:pt>
                <c:pt idx="179">
                  <c:v>0.69198454082258898</c:v>
                </c:pt>
                <c:pt idx="180">
                  <c:v>0.70682464320872418</c:v>
                </c:pt>
                <c:pt idx="181">
                  <c:v>0.72910189787986945</c:v>
                </c:pt>
                <c:pt idx="182">
                  <c:v>0.82892774964216254</c:v>
                </c:pt>
                <c:pt idx="183">
                  <c:v>0.84380827242444501</c:v>
                </c:pt>
                <c:pt idx="184">
                  <c:v>0.87957803202269003</c:v>
                </c:pt>
                <c:pt idx="185">
                  <c:v>0.88454141942089159</c:v>
                </c:pt>
                <c:pt idx="186">
                  <c:v>0.89336052673839172</c:v>
                </c:pt>
                <c:pt idx="187">
                  <c:v>0.91449819143637301</c:v>
                </c:pt>
                <c:pt idx="188">
                  <c:v>0.91892689314315856</c:v>
                </c:pt>
                <c:pt idx="189">
                  <c:v>0.92346364003641557</c:v>
                </c:pt>
                <c:pt idx="190">
                  <c:v>0.93251573262616894</c:v>
                </c:pt>
                <c:pt idx="191">
                  <c:v>0.94780372132443946</c:v>
                </c:pt>
                <c:pt idx="192">
                  <c:v>0.95429151766890363</c:v>
                </c:pt>
                <c:pt idx="193">
                  <c:v>0.95987742741254523</c:v>
                </c:pt>
                <c:pt idx="194">
                  <c:v>0.96022333136091476</c:v>
                </c:pt>
                <c:pt idx="195">
                  <c:v>0.96925044616428191</c:v>
                </c:pt>
                <c:pt idx="196">
                  <c:v>0.97304320298023661</c:v>
                </c:pt>
                <c:pt idx="197">
                  <c:v>0.99051289555849276</c:v>
                </c:pt>
                <c:pt idx="198">
                  <c:v>1.0182323603133518</c:v>
                </c:pt>
                <c:pt idx="199">
                  <c:v>1.0222842216983996</c:v>
                </c:pt>
                <c:pt idx="200">
                  <c:v>1.0299793370420536</c:v>
                </c:pt>
                <c:pt idx="201">
                  <c:v>1.047271958507811</c:v>
                </c:pt>
                <c:pt idx="202">
                  <c:v>1.0584521716612791</c:v>
                </c:pt>
                <c:pt idx="203">
                  <c:v>1.0598091489073787</c:v>
                </c:pt>
                <c:pt idx="204">
                  <c:v>1.0684595787785647</c:v>
                </c:pt>
                <c:pt idx="205">
                  <c:v>1.0873919629458906</c:v>
                </c:pt>
                <c:pt idx="206">
                  <c:v>1.1156936338857486</c:v>
                </c:pt>
                <c:pt idx="207">
                  <c:v>1.1292206517758598</c:v>
                </c:pt>
                <c:pt idx="208">
                  <c:v>1.147607518175134</c:v>
                </c:pt>
                <c:pt idx="209">
                  <c:v>1.1737467109778357</c:v>
                </c:pt>
                <c:pt idx="210">
                  <c:v>1.1768896368184805</c:v>
                </c:pt>
                <c:pt idx="211">
                  <c:v>1.2254734648386265</c:v>
                </c:pt>
                <c:pt idx="212">
                  <c:v>1.2396386030734956</c:v>
                </c:pt>
                <c:pt idx="213">
                  <c:v>1.2493381957950751</c:v>
                </c:pt>
                <c:pt idx="214">
                  <c:v>1.2525738796019827</c:v>
                </c:pt>
                <c:pt idx="215">
                  <c:v>1.2553377896669629</c:v>
                </c:pt>
                <c:pt idx="216">
                  <c:v>1.2583653105984423</c:v>
                </c:pt>
                <c:pt idx="217">
                  <c:v>1.261884921371268</c:v>
                </c:pt>
                <c:pt idx="218">
                  <c:v>1.2624791489659457</c:v>
                </c:pt>
                <c:pt idx="219">
                  <c:v>1.2780533954736137</c:v>
                </c:pt>
                <c:pt idx="220">
                  <c:v>1.2815480284600533</c:v>
                </c:pt>
                <c:pt idx="221">
                  <c:v>1.2890566929041531</c:v>
                </c:pt>
                <c:pt idx="222">
                  <c:v>1.2906905481725901</c:v>
                </c:pt>
                <c:pt idx="223">
                  <c:v>1.2910422553183805</c:v>
                </c:pt>
                <c:pt idx="224">
                  <c:v>1.3077929356057207</c:v>
                </c:pt>
                <c:pt idx="225">
                  <c:v>1.3284172646551737</c:v>
                </c:pt>
                <c:pt idx="226">
                  <c:v>1.3371924792225938</c:v>
                </c:pt>
                <c:pt idx="227">
                  <c:v>1.3824255293057892</c:v>
                </c:pt>
                <c:pt idx="228">
                  <c:v>1.4172401297660675</c:v>
                </c:pt>
                <c:pt idx="229">
                  <c:v>1.4329510269900827</c:v>
                </c:pt>
                <c:pt idx="230">
                  <c:v>1.4393616633676016</c:v>
                </c:pt>
                <c:pt idx="231">
                  <c:v>1.4481927920947895</c:v>
                </c:pt>
                <c:pt idx="232">
                  <c:v>1.4550727159811911</c:v>
                </c:pt>
                <c:pt idx="233">
                  <c:v>1.457506164707554</c:v>
                </c:pt>
                <c:pt idx="234">
                  <c:v>1.4719232031783747</c:v>
                </c:pt>
                <c:pt idx="235">
                  <c:v>1.5102133662718333</c:v>
                </c:pt>
                <c:pt idx="236">
                  <c:v>1.5902144824426034</c:v>
                </c:pt>
                <c:pt idx="237">
                  <c:v>1.6194989319294335</c:v>
                </c:pt>
                <c:pt idx="238">
                  <c:v>1.6305459667204871</c:v>
                </c:pt>
                <c:pt idx="239">
                  <c:v>1.6376873260194658</c:v>
                </c:pt>
                <c:pt idx="240">
                  <c:v>1.6665368455708678</c:v>
                </c:pt>
                <c:pt idx="241">
                  <c:v>1.6700125635936136</c:v>
                </c:pt>
                <c:pt idx="242">
                  <c:v>1.6866825073243741</c:v>
                </c:pt>
                <c:pt idx="243">
                  <c:v>1.6879954364308281</c:v>
                </c:pt>
                <c:pt idx="244">
                  <c:v>1.7080602062381849</c:v>
                </c:pt>
                <c:pt idx="245">
                  <c:v>1.7117260029039876</c:v>
                </c:pt>
                <c:pt idx="246">
                  <c:v>1.7390128685669068</c:v>
                </c:pt>
                <c:pt idx="247">
                  <c:v>1.7405753670658197</c:v>
                </c:pt>
                <c:pt idx="248">
                  <c:v>1.8301882904580096</c:v>
                </c:pt>
                <c:pt idx="249">
                  <c:v>1.8911692369612982</c:v>
                </c:pt>
                <c:pt idx="250">
                  <c:v>1.9274654439743357</c:v>
                </c:pt>
              </c:numCache>
            </c:numRef>
          </c:xVal>
          <c:yVal>
            <c:numRef>
              <c:f>'Q3'!$AB$2:$AB$252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4-4591-B16B-B1DB84FBA426}"/>
            </c:ext>
          </c:extLst>
        </c:ser>
        <c:ser>
          <c:idx val="1"/>
          <c:order val="1"/>
          <c:tx>
            <c:strRef>
              <c:f>'Q3'!$AB$1</c:f>
              <c:strCache>
                <c:ptCount val="1"/>
                <c:pt idx="0">
                  <c:v>Std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'Q3'!$AB$2:$AB$252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xVal>
          <c:yVal>
            <c:numRef>
              <c:f>'Q3'!$AB$2:$AB$252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4-4591-B16B-B1DB84FB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65648"/>
        <c:axId val="609553744"/>
      </c:scatterChart>
      <c:valAx>
        <c:axId val="3372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53744"/>
        <c:crosses val="autoZero"/>
        <c:crossBetween val="midCat"/>
      </c:valAx>
      <c:valAx>
        <c:axId val="6095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'Q3'!$G$1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'Q3'!$G$2:$G$252</c:f>
              <c:numCache>
                <c:formatCode>General</c:formatCode>
                <c:ptCount val="251"/>
                <c:pt idx="0">
                  <c:v>-14.784479617150453</c:v>
                </c:pt>
                <c:pt idx="1">
                  <c:v>-13.965290661392544</c:v>
                </c:pt>
                <c:pt idx="2">
                  <c:v>-13.626111705634628</c:v>
                </c:pt>
                <c:pt idx="3">
                  <c:v>-13.196906749876689</c:v>
                </c:pt>
                <c:pt idx="4">
                  <c:v>-14.527726794118763</c:v>
                </c:pt>
                <c:pt idx="5">
                  <c:v>-13.36852683836085</c:v>
                </c:pt>
                <c:pt idx="6">
                  <c:v>-11.929341882602927</c:v>
                </c:pt>
                <c:pt idx="7">
                  <c:v>-11.680144926845003</c:v>
                </c:pt>
                <c:pt idx="8">
                  <c:v>-10.700951971087107</c:v>
                </c:pt>
                <c:pt idx="9">
                  <c:v>-7.581775015329157</c:v>
                </c:pt>
                <c:pt idx="10">
                  <c:v>-6.9225750595712441</c:v>
                </c:pt>
                <c:pt idx="11">
                  <c:v>-6.813392103813328</c:v>
                </c:pt>
                <c:pt idx="12">
                  <c:v>-7.6642011480554117</c:v>
                </c:pt>
                <c:pt idx="13">
                  <c:v>-7.3050031922974767</c:v>
                </c:pt>
                <c:pt idx="14">
                  <c:v>-7.5358172365395717</c:v>
                </c:pt>
                <c:pt idx="15">
                  <c:v>-5.7566212807816157</c:v>
                </c:pt>
                <c:pt idx="16">
                  <c:v>-4.7374353250237107</c:v>
                </c:pt>
                <c:pt idx="17">
                  <c:v>-5.7982363692657941</c:v>
                </c:pt>
                <c:pt idx="18">
                  <c:v>-3.099042413507874</c:v>
                </c:pt>
                <c:pt idx="19">
                  <c:v>-3.239859457749958</c:v>
                </c:pt>
                <c:pt idx="20">
                  <c:v>-2.0406655019920379</c:v>
                </c:pt>
                <c:pt idx="21">
                  <c:v>-4.1114755462341179</c:v>
                </c:pt>
                <c:pt idx="22">
                  <c:v>-3.6222885904761881</c:v>
                </c:pt>
                <c:pt idx="23">
                  <c:v>-2.8630966347182607</c:v>
                </c:pt>
                <c:pt idx="24">
                  <c:v>-3.1039056789603592</c:v>
                </c:pt>
                <c:pt idx="25">
                  <c:v>-2.5247067232024278</c:v>
                </c:pt>
                <c:pt idx="26">
                  <c:v>-3.1555147674445152</c:v>
                </c:pt>
                <c:pt idx="27">
                  <c:v>-1.6063298116866065</c:v>
                </c:pt>
                <c:pt idx="28">
                  <c:v>-2.9271398559286581</c:v>
                </c:pt>
                <c:pt idx="29">
                  <c:v>-3.3779549001707494</c:v>
                </c:pt>
                <c:pt idx="30">
                  <c:v>-3.888752944412829</c:v>
                </c:pt>
                <c:pt idx="31">
                  <c:v>-5.2495709886549093</c:v>
                </c:pt>
                <c:pt idx="32">
                  <c:v>-6.2403800328969794</c:v>
                </c:pt>
                <c:pt idx="33">
                  <c:v>-4.7411830771390839</c:v>
                </c:pt>
                <c:pt idx="34">
                  <c:v>-4.5319941213811603</c:v>
                </c:pt>
                <c:pt idx="35">
                  <c:v>-3.0928101656232059</c:v>
                </c:pt>
                <c:pt idx="36">
                  <c:v>-2.9836122098652993</c:v>
                </c:pt>
                <c:pt idx="37">
                  <c:v>-2.9844152541073754</c:v>
                </c:pt>
                <c:pt idx="38">
                  <c:v>-1.5052372983494706</c:v>
                </c:pt>
                <c:pt idx="39">
                  <c:v>-1.2960343425915539</c:v>
                </c:pt>
                <c:pt idx="40">
                  <c:v>-2.3468553868336244</c:v>
                </c:pt>
                <c:pt idx="41">
                  <c:v>-0.28766043107569317</c:v>
                </c:pt>
                <c:pt idx="42">
                  <c:v>-3.0084644753177656</c:v>
                </c:pt>
                <c:pt idx="43">
                  <c:v>-3.0092825195598607</c:v>
                </c:pt>
                <c:pt idx="44">
                  <c:v>-1.5600885638019406</c:v>
                </c:pt>
                <c:pt idx="45">
                  <c:v>-2.0308926080440131</c:v>
                </c:pt>
                <c:pt idx="46">
                  <c:v>-0.70170965228609816</c:v>
                </c:pt>
                <c:pt idx="47">
                  <c:v>-0.42251369652817061</c:v>
                </c:pt>
                <c:pt idx="48">
                  <c:v>2.0266802592297495</c:v>
                </c:pt>
                <c:pt idx="49">
                  <c:v>1.4958632149876792</c:v>
                </c:pt>
                <c:pt idx="50">
                  <c:v>0.64505417074559546</c:v>
                </c:pt>
                <c:pt idx="51">
                  <c:v>1.324259126503506</c:v>
                </c:pt>
                <c:pt idx="52">
                  <c:v>1.8534400822614145</c:v>
                </c:pt>
                <c:pt idx="53">
                  <c:v>2.112632038019342</c:v>
                </c:pt>
                <c:pt idx="54">
                  <c:v>0.80183099377728695</c:v>
                </c:pt>
                <c:pt idx="55">
                  <c:v>-0.178983050464808</c:v>
                </c:pt>
                <c:pt idx="56">
                  <c:v>0.65020090529310437</c:v>
                </c:pt>
                <c:pt idx="57">
                  <c:v>2.1193988610510246</c:v>
                </c:pt>
                <c:pt idx="58">
                  <c:v>1.5485888168089446</c:v>
                </c:pt>
                <c:pt idx="59">
                  <c:v>2.307780772566872</c:v>
                </c:pt>
                <c:pt idx="60">
                  <c:v>2.2369697283247945</c:v>
                </c:pt>
                <c:pt idx="61">
                  <c:v>8.3061596840827292</c:v>
                </c:pt>
                <c:pt idx="62">
                  <c:v>7.3853576398406346</c:v>
                </c:pt>
                <c:pt idx="63">
                  <c:v>10.854541595598562</c:v>
                </c:pt>
                <c:pt idx="64">
                  <c:v>10.23372755135648</c:v>
                </c:pt>
                <c:pt idx="65">
                  <c:v>9.2629235071143796</c:v>
                </c:pt>
                <c:pt idx="66">
                  <c:v>10.992116462872332</c:v>
                </c:pt>
                <c:pt idx="67">
                  <c:v>11.191310418630252</c:v>
                </c:pt>
                <c:pt idx="68">
                  <c:v>12.170503374388176</c:v>
                </c:pt>
                <c:pt idx="69">
                  <c:v>9.3796913301460734</c:v>
                </c:pt>
                <c:pt idx="70">
                  <c:v>9.7188852859040082</c:v>
                </c:pt>
                <c:pt idx="71">
                  <c:v>11.778064241661923</c:v>
                </c:pt>
                <c:pt idx="72">
                  <c:v>10.747263197419841</c:v>
                </c:pt>
                <c:pt idx="73">
                  <c:v>7.8864591531777819</c:v>
                </c:pt>
                <c:pt idx="74">
                  <c:v>8.2956451089357017</c:v>
                </c:pt>
                <c:pt idx="75">
                  <c:v>8.2248340646935958</c:v>
                </c:pt>
                <c:pt idx="76">
                  <c:v>9.3640310204515345</c:v>
                </c:pt>
                <c:pt idx="77">
                  <c:v>4.4532239762094434</c:v>
                </c:pt>
                <c:pt idx="78">
                  <c:v>5.6924119319673423</c:v>
                </c:pt>
                <c:pt idx="79">
                  <c:v>6.8116038877253118</c:v>
                </c:pt>
                <c:pt idx="80">
                  <c:v>8.1207828434832265</c:v>
                </c:pt>
                <c:pt idx="81">
                  <c:v>7.1799777992411293</c:v>
                </c:pt>
                <c:pt idx="82">
                  <c:v>5.7491667549990382</c:v>
                </c:pt>
                <c:pt idx="83">
                  <c:v>6.6283687107569733</c:v>
                </c:pt>
                <c:pt idx="84">
                  <c:v>6.2375516665148893</c:v>
                </c:pt>
                <c:pt idx="85">
                  <c:v>3.2667466222728194</c:v>
                </c:pt>
                <c:pt idx="86">
                  <c:v>3.4059285780307391</c:v>
                </c:pt>
                <c:pt idx="87">
                  <c:v>1.8851215337886629</c:v>
                </c:pt>
                <c:pt idx="88">
                  <c:v>0.89431248954656439</c:v>
                </c:pt>
                <c:pt idx="89">
                  <c:v>1.8735054453044881</c:v>
                </c:pt>
                <c:pt idx="90">
                  <c:v>0.63269740106241557</c:v>
                </c:pt>
                <c:pt idx="91">
                  <c:v>2.6918913568203209</c:v>
                </c:pt>
                <c:pt idx="92">
                  <c:v>4.2710753125782617</c:v>
                </c:pt>
                <c:pt idx="93">
                  <c:v>5.4302762683361721</c:v>
                </c:pt>
                <c:pt idx="94">
                  <c:v>6.1794582240941054</c:v>
                </c:pt>
                <c:pt idx="95">
                  <c:v>8.0786491798520217</c:v>
                </c:pt>
                <c:pt idx="96">
                  <c:v>6.9978441356099381</c:v>
                </c:pt>
                <c:pt idx="97">
                  <c:v>7.2670300913678432</c:v>
                </c:pt>
                <c:pt idx="98">
                  <c:v>8.4162210471257595</c:v>
                </c:pt>
                <c:pt idx="99">
                  <c:v>8.6054200028837045</c:v>
                </c:pt>
                <c:pt idx="100">
                  <c:v>8.1246069586416354</c:v>
                </c:pt>
                <c:pt idx="101">
                  <c:v>7.5738009143995555</c:v>
                </c:pt>
                <c:pt idx="102">
                  <c:v>10.862990870157461</c:v>
                </c:pt>
                <c:pt idx="103">
                  <c:v>10.422185825915363</c:v>
                </c:pt>
                <c:pt idx="104">
                  <c:v>11.201365781673303</c:v>
                </c:pt>
                <c:pt idx="105">
                  <c:v>9.1205617374312453</c:v>
                </c:pt>
                <c:pt idx="106">
                  <c:v>9.3197556931891654</c:v>
                </c:pt>
                <c:pt idx="107">
                  <c:v>8.5489476489470633</c:v>
                </c:pt>
                <c:pt idx="108">
                  <c:v>8.0981326047050004</c:v>
                </c:pt>
                <c:pt idx="109">
                  <c:v>8.2473235604629167</c:v>
                </c:pt>
                <c:pt idx="110">
                  <c:v>8.896514516220833</c:v>
                </c:pt>
                <c:pt idx="111">
                  <c:v>11.015707471978772</c:v>
                </c:pt>
                <c:pt idx="112">
                  <c:v>10.724895427736669</c:v>
                </c:pt>
                <c:pt idx="113">
                  <c:v>12.404085383494589</c:v>
                </c:pt>
                <c:pt idx="114">
                  <c:v>10.493278339252527</c:v>
                </c:pt>
                <c:pt idx="115">
                  <c:v>9.472471295010422</c:v>
                </c:pt>
                <c:pt idx="116">
                  <c:v>9.2216682507683458</c:v>
                </c:pt>
                <c:pt idx="117">
                  <c:v>8.0608622065262523</c:v>
                </c:pt>
                <c:pt idx="118">
                  <c:v>8.0400391622842164</c:v>
                </c:pt>
                <c:pt idx="119">
                  <c:v>10.539236118042112</c:v>
                </c:pt>
                <c:pt idx="120">
                  <c:v>8.3084230738000429</c:v>
                </c:pt>
                <c:pt idx="121">
                  <c:v>7.9776180295579593</c:v>
                </c:pt>
                <c:pt idx="122">
                  <c:v>1.7168049853158607</c:v>
                </c:pt>
                <c:pt idx="123">
                  <c:v>6.8760059410737995</c:v>
                </c:pt>
                <c:pt idx="124">
                  <c:v>5.8851968968317294</c:v>
                </c:pt>
                <c:pt idx="125">
                  <c:v>6.3743848525896567</c:v>
                </c:pt>
                <c:pt idx="126">
                  <c:v>7.5535748083475767</c:v>
                </c:pt>
                <c:pt idx="127">
                  <c:v>6.5527717641054721</c:v>
                </c:pt>
                <c:pt idx="128">
                  <c:v>6.2619597198633983</c:v>
                </c:pt>
                <c:pt idx="129">
                  <c:v>6.0011476756213256</c:v>
                </c:pt>
                <c:pt idx="130">
                  <c:v>6.8203366313792628</c:v>
                </c:pt>
                <c:pt idx="131">
                  <c:v>6.099532587137162</c:v>
                </c:pt>
                <c:pt idx="132">
                  <c:v>4.548726542895082</c:v>
                </c:pt>
                <c:pt idx="133">
                  <c:v>1.5379134986530119</c:v>
                </c:pt>
                <c:pt idx="134">
                  <c:v>-0.10290354558907211</c:v>
                </c:pt>
                <c:pt idx="135">
                  <c:v>-6.2037125898311558</c:v>
                </c:pt>
                <c:pt idx="136">
                  <c:v>-3.7945126340732429</c:v>
                </c:pt>
                <c:pt idx="137">
                  <c:v>-5.0253266783153094</c:v>
                </c:pt>
                <c:pt idx="138">
                  <c:v>-1.5061397225573785</c:v>
                </c:pt>
                <c:pt idx="139">
                  <c:v>-1.9469457667994732</c:v>
                </c:pt>
                <c:pt idx="140">
                  <c:v>-3.7577458110415591</c:v>
                </c:pt>
                <c:pt idx="141">
                  <c:v>-0.83856585528363325</c:v>
                </c:pt>
                <c:pt idx="142">
                  <c:v>-4.8793778995257071</c:v>
                </c:pt>
                <c:pt idx="143">
                  <c:v>-6.750175943767772</c:v>
                </c:pt>
                <c:pt idx="144">
                  <c:v>-4.0909899880098521</c:v>
                </c:pt>
                <c:pt idx="145">
                  <c:v>-3.3617970322519284</c:v>
                </c:pt>
                <c:pt idx="146">
                  <c:v>-5.8526060764940269</c:v>
                </c:pt>
                <c:pt idx="147">
                  <c:v>-5.6334231207360972</c:v>
                </c:pt>
                <c:pt idx="148">
                  <c:v>-6.6242311649781982</c:v>
                </c:pt>
                <c:pt idx="149">
                  <c:v>-13.135029209220249</c:v>
                </c:pt>
                <c:pt idx="150">
                  <c:v>-12.815839253462343</c:v>
                </c:pt>
                <c:pt idx="151">
                  <c:v>-12.346656297704413</c:v>
                </c:pt>
                <c:pt idx="152">
                  <c:v>-10.377458341946493</c:v>
                </c:pt>
                <c:pt idx="153">
                  <c:v>-6.4282643861885731</c:v>
                </c:pt>
                <c:pt idx="154">
                  <c:v>-5.5090844304306756</c:v>
                </c:pt>
                <c:pt idx="155">
                  <c:v>-6.6998894746727444</c:v>
                </c:pt>
                <c:pt idx="156">
                  <c:v>-3.1906985189148145</c:v>
                </c:pt>
                <c:pt idx="157">
                  <c:v>-6.1511563156898319E-2</c:v>
                </c:pt>
                <c:pt idx="158">
                  <c:v>0.62768839260101572</c:v>
                </c:pt>
                <c:pt idx="159">
                  <c:v>-0.97312065164106798</c:v>
                </c:pt>
                <c:pt idx="160">
                  <c:v>-1.1239326958831271</c:v>
                </c:pt>
                <c:pt idx="161">
                  <c:v>0.44525625987478179</c:v>
                </c:pt>
                <c:pt idx="162">
                  <c:v>-2.3055467843672943</c:v>
                </c:pt>
                <c:pt idx="163">
                  <c:v>-3.3263538286093706</c:v>
                </c:pt>
                <c:pt idx="164">
                  <c:v>-4.9271628728514543</c:v>
                </c:pt>
                <c:pt idx="165">
                  <c:v>-4.777971917093538</c:v>
                </c:pt>
                <c:pt idx="166">
                  <c:v>-3.3687869613356156</c:v>
                </c:pt>
                <c:pt idx="167">
                  <c:v>-4.6695930055776955</c:v>
                </c:pt>
                <c:pt idx="168">
                  <c:v>-3.2304080498197436</c:v>
                </c:pt>
                <c:pt idx="169">
                  <c:v>-4.5012160940618458</c:v>
                </c:pt>
                <c:pt idx="170">
                  <c:v>-5.9820291383039148</c:v>
                </c:pt>
                <c:pt idx="171">
                  <c:v>-4.912840182546006</c:v>
                </c:pt>
                <c:pt idx="172">
                  <c:v>-4.9136432267880821</c:v>
                </c:pt>
                <c:pt idx="173">
                  <c:v>-4.0044582710301597</c:v>
                </c:pt>
                <c:pt idx="174">
                  <c:v>-2.9452633152722569</c:v>
                </c:pt>
                <c:pt idx="175">
                  <c:v>-8.0560673595143157</c:v>
                </c:pt>
                <c:pt idx="176">
                  <c:v>-11.266876403756385</c:v>
                </c:pt>
                <c:pt idx="177">
                  <c:v>-10.927683447998476</c:v>
                </c:pt>
                <c:pt idx="178">
                  <c:v>-8.9184914922405483</c:v>
                </c:pt>
                <c:pt idx="179">
                  <c:v>-9.4693125364826471</c:v>
                </c:pt>
                <c:pt idx="180">
                  <c:v>-14.130119580724738</c:v>
                </c:pt>
                <c:pt idx="181">
                  <c:v>-13.010927624966797</c:v>
                </c:pt>
                <c:pt idx="182">
                  <c:v>-11.98173166920887</c:v>
                </c:pt>
                <c:pt idx="183">
                  <c:v>-9.5225427134509459</c:v>
                </c:pt>
                <c:pt idx="184">
                  <c:v>-10.173354757693033</c:v>
                </c:pt>
                <c:pt idx="185">
                  <c:v>-9.6141608019351281</c:v>
                </c:pt>
                <c:pt idx="186">
                  <c:v>-9.7249638461771895</c:v>
                </c:pt>
                <c:pt idx="187">
                  <c:v>-5.9357738904192558</c:v>
                </c:pt>
                <c:pt idx="188">
                  <c:v>-7.9865799346613358</c:v>
                </c:pt>
                <c:pt idx="189">
                  <c:v>-4.7173939789034307</c:v>
                </c:pt>
                <c:pt idx="190">
                  <c:v>-4.8182030231455144</c:v>
                </c:pt>
                <c:pt idx="191">
                  <c:v>-4.0090080673875832</c:v>
                </c:pt>
                <c:pt idx="192">
                  <c:v>-2.4998161116296842</c:v>
                </c:pt>
                <c:pt idx="193">
                  <c:v>-2.4306271558717469</c:v>
                </c:pt>
                <c:pt idx="194">
                  <c:v>-1.4814482001138174</c:v>
                </c:pt>
                <c:pt idx="195">
                  <c:v>-1.1022462443559107</c:v>
                </c:pt>
                <c:pt idx="196">
                  <c:v>0.23694671140202672</c:v>
                </c:pt>
                <c:pt idx="197">
                  <c:v>-1.7338723328400647</c:v>
                </c:pt>
                <c:pt idx="198">
                  <c:v>1.5553176229178405</c:v>
                </c:pt>
                <c:pt idx="199">
                  <c:v>5.334513578675768</c:v>
                </c:pt>
                <c:pt idx="200">
                  <c:v>5.9136975344336804</c:v>
                </c:pt>
                <c:pt idx="201">
                  <c:v>5.9428934901916364</c:v>
                </c:pt>
                <c:pt idx="202">
                  <c:v>4.6920904459495318</c:v>
                </c:pt>
                <c:pt idx="203">
                  <c:v>6.1412844017074519</c:v>
                </c:pt>
                <c:pt idx="204">
                  <c:v>5.6604703574653854</c:v>
                </c:pt>
                <c:pt idx="205">
                  <c:v>6.7396543132232978</c:v>
                </c:pt>
                <c:pt idx="206">
                  <c:v>6.5788472689812352</c:v>
                </c:pt>
                <c:pt idx="207">
                  <c:v>4.1780352247391477</c:v>
                </c:pt>
                <c:pt idx="208">
                  <c:v>6.1772321804970716</c:v>
                </c:pt>
                <c:pt idx="209">
                  <c:v>4.1264261362549917</c:v>
                </c:pt>
                <c:pt idx="210">
                  <c:v>4.3456090920128929</c:v>
                </c:pt>
                <c:pt idx="211">
                  <c:v>1.3448060477708168</c:v>
                </c:pt>
                <c:pt idx="212">
                  <c:v>0.55399500352874043</c:v>
                </c:pt>
                <c:pt idx="213">
                  <c:v>0.7131799592866912</c:v>
                </c:pt>
                <c:pt idx="214">
                  <c:v>0.33237291504460131</c:v>
                </c:pt>
                <c:pt idx="215">
                  <c:v>2.2415728708025142</c:v>
                </c:pt>
                <c:pt idx="216">
                  <c:v>3.0407578265604229</c:v>
                </c:pt>
                <c:pt idx="217">
                  <c:v>2.0699537823183505</c:v>
                </c:pt>
                <c:pt idx="218">
                  <c:v>-2.2608512619237331</c:v>
                </c:pt>
                <c:pt idx="219">
                  <c:v>-4.1316643061658169</c:v>
                </c:pt>
                <c:pt idx="220">
                  <c:v>-3.5724693504078857</c:v>
                </c:pt>
                <c:pt idx="221">
                  <c:v>-2.8732903946499562</c:v>
                </c:pt>
                <c:pt idx="222">
                  <c:v>-1.5240874388920531</c:v>
                </c:pt>
                <c:pt idx="223">
                  <c:v>-2.5948984831341306</c:v>
                </c:pt>
                <c:pt idx="224">
                  <c:v>-3.1457195273762011</c:v>
                </c:pt>
                <c:pt idx="225">
                  <c:v>-1.276526571618291</c:v>
                </c:pt>
                <c:pt idx="226">
                  <c:v>2.6683841396391017E-3</c:v>
                </c:pt>
                <c:pt idx="227">
                  <c:v>-0.50814366010243361</c:v>
                </c:pt>
                <c:pt idx="228">
                  <c:v>-1.1889547043445248</c:v>
                </c:pt>
                <c:pt idx="229">
                  <c:v>-0.98976074858660468</c:v>
                </c:pt>
                <c:pt idx="230">
                  <c:v>-3.1505677928286957</c:v>
                </c:pt>
                <c:pt idx="231">
                  <c:v>-1.3913758370707683</c:v>
                </c:pt>
                <c:pt idx="232">
                  <c:v>-1.5821808813128371</c:v>
                </c:pt>
                <c:pt idx="233">
                  <c:v>-1.6630009255549112</c:v>
                </c:pt>
                <c:pt idx="234">
                  <c:v>-1.8838049697969836</c:v>
                </c:pt>
                <c:pt idx="235">
                  <c:v>-1.4146070140390634</c:v>
                </c:pt>
                <c:pt idx="236">
                  <c:v>-1.9154250582811585</c:v>
                </c:pt>
                <c:pt idx="237">
                  <c:v>-2.0762321025232495</c:v>
                </c:pt>
                <c:pt idx="238">
                  <c:v>-1.5970391467653258</c:v>
                </c:pt>
                <c:pt idx="239">
                  <c:v>2.0921448089926287</c:v>
                </c:pt>
                <c:pt idx="240">
                  <c:v>6.134376475054637E-2</c:v>
                </c:pt>
                <c:pt idx="241">
                  <c:v>-1.3894712794915449</c:v>
                </c:pt>
                <c:pt idx="242">
                  <c:v>-1.390274323733621</c:v>
                </c:pt>
                <c:pt idx="243">
                  <c:v>-1.3410893679757123</c:v>
                </c:pt>
                <c:pt idx="244">
                  <c:v>-0.13188641221779562</c:v>
                </c:pt>
                <c:pt idx="245">
                  <c:v>-0.62270945645988718</c:v>
                </c:pt>
                <c:pt idx="246">
                  <c:v>1.8664924992980616</c:v>
                </c:pt>
                <c:pt idx="247">
                  <c:v>0.94567645505597397</c:v>
                </c:pt>
                <c:pt idx="248">
                  <c:v>1.1248664108138939</c:v>
                </c:pt>
                <c:pt idx="249">
                  <c:v>2.5540563665718139</c:v>
                </c:pt>
                <c:pt idx="250">
                  <c:v>3.4232483223297265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7-45B7-BEB3-6A8EC30A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1464"/>
        <c:axId val="320804024"/>
      </c:scatterChart>
      <c:valAx>
        <c:axId val="32080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04024"/>
        <c:crosses val="autoZero"/>
        <c:crossBetween val="midCat"/>
      </c:valAx>
      <c:valAx>
        <c:axId val="3208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0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2</xdr:row>
      <xdr:rowOff>133350</xdr:rowOff>
    </xdr:from>
    <xdr:to>
      <xdr:col>20</xdr:col>
      <xdr:colOff>198120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5303A-34E1-4CC5-9C3D-9C8054573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129540</xdr:colOff>
      <xdr:row>2</xdr:row>
      <xdr:rowOff>148590</xdr:rowOff>
    </xdr:from>
    <xdr:to>
      <xdr:col>27</xdr:col>
      <xdr:colOff>457200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AEFC5-E58B-4412-A78A-795F4880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20</xdr:row>
      <xdr:rowOff>106680</xdr:rowOff>
    </xdr:from>
    <xdr:to>
      <xdr:col>20</xdr:col>
      <xdr:colOff>251460</xdr:colOff>
      <xdr:row>30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BB18E-DFD9-46E5-BF82-C4FD916D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19</xdr:row>
      <xdr:rowOff>144780</xdr:rowOff>
    </xdr:from>
    <xdr:to>
      <xdr:col>14</xdr:col>
      <xdr:colOff>182880</xdr:colOff>
      <xdr:row>30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604CE-CC8D-46B6-A82D-CB104C5D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38</xdr:col>
      <xdr:colOff>342900</xdr:colOff>
      <xdr:row>19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EFC69B-BC12-4533-AB35-B8CFB363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91440</xdr:colOff>
      <xdr:row>7</xdr:row>
      <xdr:rowOff>60960</xdr:rowOff>
    </xdr:from>
    <xdr:to>
      <xdr:col>21</xdr:col>
      <xdr:colOff>502920</xdr:colOff>
      <xdr:row>18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856A52-578D-444D-B5A3-4C34799B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eywell2020"/>
      <sheetName val="Q1"/>
      <sheetName val="Q2"/>
      <sheetName val="Q3"/>
    </sheetNames>
    <sheetDataSet>
      <sheetData sheetId="0"/>
      <sheetData sheetId="1"/>
      <sheetData sheetId="2"/>
      <sheetData sheetId="3">
        <row r="1">
          <cell r="AB1" t="str">
            <v>Std Value</v>
          </cell>
        </row>
        <row r="2">
          <cell r="Y2">
            <v>-2.2973538707754448</v>
          </cell>
          <cell r="AB2">
            <v>-2.8794207820270832</v>
          </cell>
        </row>
        <row r="3">
          <cell r="Y3">
            <v>-2.257457161043428</v>
          </cell>
          <cell r="AB3">
            <v>-2.513552719716154</v>
          </cell>
        </row>
        <row r="4">
          <cell r="Y4">
            <v>-2.195673148728285</v>
          </cell>
          <cell r="AB4">
            <v>-2.3278453178961427</v>
          </cell>
        </row>
        <row r="5">
          <cell r="Y5">
            <v>-2.1700604544942395</v>
          </cell>
          <cell r="AB5">
            <v>-2.1988520196881569</v>
          </cell>
        </row>
        <row r="6">
          <cell r="Y6">
            <v>-2.117355583773453</v>
          </cell>
          <cell r="AB6">
            <v>-2.0985501609313251</v>
          </cell>
        </row>
        <row r="7">
          <cell r="Y7">
            <v>-2.0773295830477911</v>
          </cell>
          <cell r="AB7">
            <v>-2.0157636030642965</v>
          </cell>
        </row>
        <row r="8">
          <cell r="Y8">
            <v>-2.0506616119868051</v>
          </cell>
          <cell r="AB8">
            <v>-1.944851707868573</v>
          </cell>
        </row>
        <row r="9">
          <cell r="Y9">
            <v>-2.0410464878010179</v>
          </cell>
          <cell r="AB9">
            <v>-1.8825531086510918</v>
          </cell>
        </row>
        <row r="10">
          <cell r="Y10">
            <v>-2.0217623964879019</v>
          </cell>
          <cell r="AB10">
            <v>-1.8268050677178862</v>
          </cell>
        </row>
        <row r="11">
          <cell r="Y11">
            <v>-1.9914476991143721</v>
          </cell>
          <cell r="AB11">
            <v>-1.7762166732015279</v>
          </cell>
        </row>
        <row r="12">
          <cell r="Y12">
            <v>-1.9185415632594469</v>
          </cell>
          <cell r="AB12">
            <v>-1.7298037812719722</v>
          </cell>
        </row>
        <row r="13">
          <cell r="Y13">
            <v>-1.8618360836263994</v>
          </cell>
          <cell r="AB13">
            <v>-1.6868434086022384</v>
          </cell>
        </row>
        <row r="14">
          <cell r="Y14">
            <v>-1.8536952574245327</v>
          </cell>
          <cell r="AB14">
            <v>-1.6467881707750844</v>
          </cell>
        </row>
        <row r="15">
          <cell r="Y15">
            <v>-1.8149726506286998</v>
          </cell>
          <cell r="AB15">
            <v>-1.609213245476846</v>
          </cell>
        </row>
        <row r="16">
          <cell r="Y16">
            <v>-1.7507550341976199</v>
          </cell>
          <cell r="AB16">
            <v>-1.5737820354434744</v>
          </cell>
        </row>
        <row r="17">
          <cell r="Y17">
            <v>-1.6980479880229107</v>
          </cell>
          <cell r="AB17">
            <v>-1.5402231201601166</v>
          </cell>
        </row>
        <row r="18">
          <cell r="Y18">
            <v>-1.6628162822343129</v>
          </cell>
          <cell r="AB18">
            <v>-1.5083143056462009</v>
          </cell>
        </row>
        <row r="19">
          <cell r="Y19">
            <v>-1.6125487476086589</v>
          </cell>
          <cell r="AB19">
            <v>-1.4778712941631911</v>
          </cell>
        </row>
        <row r="20">
          <cell r="Y20">
            <v>-1.5808331802389497</v>
          </cell>
          <cell r="AB20">
            <v>-1.4487394514656102</v>
          </cell>
        </row>
        <row r="21">
          <cell r="Y21">
            <v>-1.5111579111143947</v>
          </cell>
          <cell r="AB21">
            <v>-1.4207877051403286</v>
          </cell>
        </row>
        <row r="22">
          <cell r="Y22">
            <v>-1.4939402741616601</v>
          </cell>
          <cell r="AB22">
            <v>-1.3939039426786759</v>
          </cell>
        </row>
        <row r="23">
          <cell r="Y23">
            <v>-1.4797037791572623</v>
          </cell>
          <cell r="AB23">
            <v>-1.3679914863166103</v>
          </cell>
        </row>
        <row r="24">
          <cell r="Y24">
            <v>-1.4714323650617451</v>
          </cell>
          <cell r="AB24">
            <v>-1.3429663548852777</v>
          </cell>
        </row>
        <row r="25">
          <cell r="Y25">
            <v>-1.3858405220707872</v>
          </cell>
          <cell r="AB25">
            <v>-1.3187551101697956</v>
          </cell>
        </row>
        <row r="26">
          <cell r="Y26">
            <v>-1.2518288104059139</v>
          </cell>
          <cell r="AB26">
            <v>-1.2952931436937756</v>
          </cell>
        </row>
        <row r="27">
          <cell r="Y27">
            <v>-1.2410311896177579</v>
          </cell>
          <cell r="AB27">
            <v>-1.2725232997383229</v>
          </cell>
        </row>
        <row r="28">
          <cell r="Y28">
            <v>-1.1909368898896924</v>
          </cell>
          <cell r="AB28">
            <v>-1.2503947581339057</v>
          </cell>
        </row>
        <row r="29">
          <cell r="Y29">
            <v>-1.1781287289009181</v>
          </cell>
          <cell r="AB29">
            <v>-1.2288621199542158</v>
          </cell>
        </row>
        <row r="30">
          <cell r="Y30">
            <v>-1.1709873696019397</v>
          </cell>
          <cell r="AB30">
            <v>-1.207884653288638</v>
          </cell>
        </row>
        <row r="31">
          <cell r="Y31">
            <v>-1.1351212754477842</v>
          </cell>
          <cell r="AB31">
            <v>-1.1874256664806144</v>
          </cell>
        </row>
        <row r="32">
          <cell r="Y32">
            <v>-1.0756959338894065</v>
          </cell>
          <cell r="AB32">
            <v>-1.1674519837343802</v>
          </cell>
        </row>
        <row r="33">
          <cell r="Y33">
            <v>-1.0587300417830534</v>
          </cell>
          <cell r="AB33">
            <v>-1.147933503588394</v>
          </cell>
        </row>
        <row r="34">
          <cell r="Y34">
            <v>-1.048906910111395</v>
          </cell>
          <cell r="AB34">
            <v>-1.1288428249651872</v>
          </cell>
        </row>
        <row r="35">
          <cell r="Y35">
            <v>-1.0410929175046428</v>
          </cell>
          <cell r="AB35">
            <v>-1.1101549287087791</v>
          </cell>
        </row>
        <row r="36">
          <cell r="Y36">
            <v>-1.0293364055993159</v>
          </cell>
          <cell r="AB36">
            <v>-1.0918469049769906</v>
          </cell>
        </row>
        <row r="37">
          <cell r="Y37">
            <v>-0.99888521289900012</v>
          </cell>
          <cell r="AB37">
            <v>-1.0738977187569507</v>
          </cell>
        </row>
        <row r="38">
          <cell r="Y38">
            <v>-0.969689944788794</v>
          </cell>
          <cell r="AB38">
            <v>-1.0562880072553016</v>
          </cell>
        </row>
        <row r="39">
          <cell r="Y39">
            <v>-0.96399220672563024</v>
          </cell>
          <cell r="AB39">
            <v>-1.0389999040807063</v>
          </cell>
        </row>
        <row r="40">
          <cell r="Y40">
            <v>-0.92954491141046869</v>
          </cell>
          <cell r="AB40">
            <v>-1.0220168860596448</v>
          </cell>
        </row>
        <row r="41">
          <cell r="Y41">
            <v>-0.92235732851791774</v>
          </cell>
          <cell r="AB41">
            <v>-1.0053236392627085</v>
          </cell>
        </row>
        <row r="42">
          <cell r="Y42">
            <v>-0.9094339180095482</v>
          </cell>
          <cell r="AB42">
            <v>-0.98890594140907673</v>
          </cell>
        </row>
        <row r="43">
          <cell r="Y43">
            <v>-0.90098543280153232</v>
          </cell>
          <cell r="AB43">
            <v>-0.97275055829387391</v>
          </cell>
        </row>
        <row r="44">
          <cell r="Y44">
            <v>-0.89451888226424559</v>
          </cell>
          <cell r="AB44">
            <v>-0.95684515226978084</v>
          </cell>
        </row>
        <row r="45">
          <cell r="Y45">
            <v>-0.87537517364668549</v>
          </cell>
          <cell r="AB45">
            <v>-0.94117820113038053</v>
          </cell>
        </row>
        <row r="46">
          <cell r="Y46">
            <v>-0.85605423852706541</v>
          </cell>
          <cell r="AB46">
            <v>-0.92573892600175567</v>
          </cell>
        </row>
        <row r="47">
          <cell r="Y47">
            <v>-0.81572855744660233</v>
          </cell>
          <cell r="AB47">
            <v>-0.91051722706244742</v>
          </cell>
        </row>
        <row r="48">
          <cell r="Y48">
            <v>-0.78088333139208244</v>
          </cell>
          <cell r="AB48">
            <v>-0.89550362608881928</v>
          </cell>
        </row>
        <row r="49">
          <cell r="Y49">
            <v>-0.76562970026726229</v>
          </cell>
          <cell r="AB49">
            <v>-0.88068921497009944</v>
          </cell>
        </row>
        <row r="50">
          <cell r="Y50">
            <v>-0.76352888833343047</v>
          </cell>
          <cell r="AB50">
            <v>-0.86606560946022093</v>
          </cell>
        </row>
        <row r="51">
          <cell r="Y51">
            <v>-0.76340410363720101</v>
          </cell>
          <cell r="AB51">
            <v>-0.85162490753679587</v>
          </cell>
        </row>
        <row r="52">
          <cell r="Y52">
            <v>-0.75820441400237004</v>
          </cell>
          <cell r="AB52">
            <v>-0.83735965182435634</v>
          </cell>
        </row>
        <row r="53">
          <cell r="Y53">
            <v>-0.74869847651349053</v>
          </cell>
          <cell r="AB53">
            <v>-0.82326279561236704</v>
          </cell>
        </row>
        <row r="54">
          <cell r="Y54">
            <v>-0.74244698240565132</v>
          </cell>
          <cell r="AB54">
            <v>-0.80932767206078227</v>
          </cell>
        </row>
        <row r="55">
          <cell r="Y55">
            <v>-0.73673038053265327</v>
          </cell>
          <cell r="AB55">
            <v>-0.79554796623886093</v>
          </cell>
        </row>
        <row r="56">
          <cell r="Y56">
            <v>-0.73614801895808879</v>
          </cell>
          <cell r="AB56">
            <v>-0.78191768968818576</v>
          </cell>
        </row>
        <row r="57">
          <cell r="Y57">
            <v>-0.7330338028830391</v>
          </cell>
          <cell r="AB57">
            <v>-0.76843115723954492</v>
          </cell>
        </row>
        <row r="58">
          <cell r="Y58">
            <v>-0.72560603038509319</v>
          </cell>
          <cell r="AB58">
            <v>-0.75508296584661438</v>
          </cell>
        </row>
        <row r="59">
          <cell r="Y59">
            <v>-0.70422459949207816</v>
          </cell>
          <cell r="AB59">
            <v>-0.74186797522802006</v>
          </cell>
        </row>
        <row r="60">
          <cell r="Y60">
            <v>-0.69944201518557092</v>
          </cell>
          <cell r="AB60">
            <v>-0.72878129013413073</v>
          </cell>
        </row>
        <row r="61">
          <cell r="Y61">
            <v>-0.64201752326161621</v>
          </cell>
          <cell r="AB61">
            <v>-0.7158182440763744</v>
          </cell>
        </row>
        <row r="62">
          <cell r="Y62">
            <v>-0.63888040061839235</v>
          </cell>
          <cell r="AB62">
            <v>-0.70297438437546944</v>
          </cell>
        </row>
        <row r="63">
          <cell r="Y63">
            <v>-0.63569715861730636</v>
          </cell>
          <cell r="AB63">
            <v>-0.69024545840121887</v>
          </cell>
        </row>
        <row r="64">
          <cell r="Y64">
            <v>-0.62295802355456853</v>
          </cell>
          <cell r="AB64">
            <v>-0.67762740089061679</v>
          </cell>
        </row>
        <row r="65">
          <cell r="Y65">
            <v>-0.62225103267334458</v>
          </cell>
          <cell r="AB65">
            <v>-0.66511632224342698</v>
          </cell>
        </row>
        <row r="66">
          <cell r="Y66">
            <v>-0.60427163219006297</v>
          </cell>
          <cell r="AB66">
            <v>-0.65270849770522443</v>
          </cell>
        </row>
        <row r="67">
          <cell r="Y67">
            <v>-0.58962767126968152</v>
          </cell>
          <cell r="AB67">
            <v>-0.64040035735742684</v>
          </cell>
        </row>
        <row r="68">
          <cell r="Y68">
            <v>-0.58391449059675671</v>
          </cell>
          <cell r="AB68">
            <v>-0.62818847684223877</v>
          </cell>
        </row>
        <row r="69">
          <cell r="Y69">
            <v>-0.56286585188583826</v>
          </cell>
          <cell r="AB69">
            <v>-0.61606956875782981</v>
          </cell>
        </row>
        <row r="70">
          <cell r="Y70">
            <v>-0.55512446179475672</v>
          </cell>
          <cell r="AB70">
            <v>-0.6040404746656155</v>
          </cell>
        </row>
        <row r="71">
          <cell r="Y71">
            <v>-0.52489894579785534</v>
          </cell>
          <cell r="AB71">
            <v>-0.59209815765730289</v>
          </cell>
        </row>
        <row r="72">
          <cell r="Y72">
            <v>-0.52347434376144042</v>
          </cell>
          <cell r="AB72">
            <v>-0.58023969543450671</v>
          </cell>
        </row>
        <row r="73">
          <cell r="Y73">
            <v>-0.52238818171497747</v>
          </cell>
          <cell r="AB73">
            <v>-0.56846227385831216</v>
          </cell>
        </row>
        <row r="74">
          <cell r="Y74">
            <v>-0.51688067768443613</v>
          </cell>
          <cell r="AB74">
            <v>-0.55676318093023036</v>
          </cell>
        </row>
        <row r="75">
          <cell r="Y75">
            <v>-0.50344035493789518</v>
          </cell>
          <cell r="AB75">
            <v>-0.54513980116961935</v>
          </cell>
        </row>
        <row r="76">
          <cell r="Y76">
            <v>-0.50197170476183028</v>
          </cell>
          <cell r="AB76">
            <v>-0.53358961035589036</v>
          </cell>
        </row>
        <row r="77">
          <cell r="Y77">
            <v>-0.49580125798971053</v>
          </cell>
          <cell r="AB77">
            <v>-0.52211017060671616</v>
          </cell>
        </row>
        <row r="78">
          <cell r="Y78">
            <v>-0.49033407011960595</v>
          </cell>
          <cell r="AB78">
            <v>-0.5106991257660598</v>
          </cell>
        </row>
        <row r="79">
          <cell r="Y79">
            <v>-0.48956536188119781</v>
          </cell>
          <cell r="AB79">
            <v>-0.49935419707817447</v>
          </cell>
        </row>
        <row r="80">
          <cell r="Y80">
            <v>-0.48881199201683578</v>
          </cell>
          <cell r="AB80">
            <v>-0.4880731791258236</v>
          </cell>
        </row>
        <row r="81">
          <cell r="Y81">
            <v>-0.48231455626003594</v>
          </cell>
          <cell r="AB81">
            <v>-0.47685393601285481</v>
          </cell>
        </row>
        <row r="82">
          <cell r="Y82">
            <v>-0.48155885555218586</v>
          </cell>
          <cell r="AB82">
            <v>-0.4656943977729644</v>
          </cell>
        </row>
        <row r="83">
          <cell r="Y83">
            <v>-0.48059042925838075</v>
          </cell>
          <cell r="AB83">
            <v>-0.45459255698802303</v>
          </cell>
        </row>
        <row r="84">
          <cell r="Y84">
            <v>-0.46761110459024796</v>
          </cell>
          <cell r="AB84">
            <v>-0.44354646560072031</v>
          </cell>
        </row>
        <row r="85">
          <cell r="Y85">
            <v>-0.46748398905052596</v>
          </cell>
          <cell r="AB85">
            <v>-0.43255423190754055</v>
          </cell>
        </row>
        <row r="86">
          <cell r="Y86">
            <v>-0.46374699100476902</v>
          </cell>
          <cell r="AB86">
            <v>-0.42161401771921864</v>
          </cell>
        </row>
        <row r="87">
          <cell r="Y87">
            <v>-0.46362220630853951</v>
          </cell>
          <cell r="AB87">
            <v>-0.41072403567685517</v>
          </cell>
        </row>
        <row r="88">
          <cell r="Y88">
            <v>-0.45766318822236446</v>
          </cell>
          <cell r="AB88">
            <v>-0.3998825467128081</v>
          </cell>
        </row>
        <row r="89">
          <cell r="Y89">
            <v>-0.45484699174111942</v>
          </cell>
          <cell r="AB89">
            <v>-0.38908785764632353</v>
          </cell>
        </row>
        <row r="90">
          <cell r="Y90">
            <v>-0.44647934732539785</v>
          </cell>
          <cell r="AB90">
            <v>-0.37833831890464842</v>
          </cell>
        </row>
        <row r="91">
          <cell r="Y91">
            <v>-0.4448953433940272</v>
          </cell>
          <cell r="AB91">
            <v>-0.36763232236106824</v>
          </cell>
        </row>
        <row r="92">
          <cell r="Y92">
            <v>-0.40322014902588232</v>
          </cell>
          <cell r="AB92">
            <v>-0.35696829928195556</v>
          </cell>
        </row>
        <row r="93">
          <cell r="Y93">
            <v>-0.39231308191554748</v>
          </cell>
          <cell r="AB93">
            <v>-0.34634471837550507</v>
          </cell>
        </row>
        <row r="94">
          <cell r="Y94">
            <v>-0.38844534058657454</v>
          </cell>
          <cell r="AB94">
            <v>-0.33576008393536155</v>
          </cell>
        </row>
        <row r="95">
          <cell r="Y95">
            <v>-0.37769409878155219</v>
          </cell>
          <cell r="AB95">
            <v>-0.32521293407284041</v>
          </cell>
        </row>
        <row r="96">
          <cell r="Y96">
            <v>-0.3646768399503259</v>
          </cell>
          <cell r="AB96">
            <v>-0.31470183903188564</v>
          </cell>
        </row>
        <row r="97">
          <cell r="Y97">
            <v>-0.35825791414232788</v>
          </cell>
          <cell r="AB97">
            <v>-0.30422539958132166</v>
          </cell>
        </row>
        <row r="98">
          <cell r="Y98">
            <v>-0.35131269630909873</v>
          </cell>
          <cell r="AB98">
            <v>-0.29378224547933163</v>
          </cell>
        </row>
        <row r="99">
          <cell r="Y99">
            <v>-0.32262480526043447</v>
          </cell>
          <cell r="AB99">
            <v>-0.28337103400543573</v>
          </cell>
        </row>
        <row r="100">
          <cell r="Y100">
            <v>-0.31709812664092335</v>
          </cell>
          <cell r="AB100">
            <v>-0.27299044855556437</v>
          </cell>
        </row>
        <row r="101">
          <cell r="Y101">
            <v>-0.31557952089208607</v>
          </cell>
          <cell r="AB101">
            <v>-0.26263919729610552</v>
          </cell>
        </row>
        <row r="102">
          <cell r="Y102">
            <v>-0.30253505766669148</v>
          </cell>
          <cell r="AB102">
            <v>-0.25231601187307695</v>
          </cell>
        </row>
        <row r="103">
          <cell r="Y103">
            <v>-0.29763706845101884</v>
          </cell>
          <cell r="AB103">
            <v>-0.24201964617281355</v>
          </cell>
        </row>
        <row r="104">
          <cell r="Y104">
            <v>-0.29272363662558526</v>
          </cell>
          <cell r="AB104">
            <v>-0.23174887513079026</v>
          </cell>
        </row>
        <row r="105">
          <cell r="Y105">
            <v>-0.26942566924437444</v>
          </cell>
          <cell r="AB105">
            <v>-0.22150249358540319</v>
          </cell>
        </row>
        <row r="106">
          <cell r="Y106">
            <v>-0.25841299202677537</v>
          </cell>
          <cell r="AB106">
            <v>-0.21127931517372325</v>
          </cell>
        </row>
        <row r="107">
          <cell r="Y107">
            <v>-0.24960689223984225</v>
          </cell>
          <cell r="AB107">
            <v>-0.20107817126641289</v>
          </cell>
        </row>
        <row r="108">
          <cell r="Y108">
            <v>-0.24816321985016801</v>
          </cell>
          <cell r="AB108">
            <v>-0.19089790993915448</v>
          </cell>
        </row>
        <row r="109">
          <cell r="Y109">
            <v>-0.24585440043046475</v>
          </cell>
          <cell r="AB109">
            <v>-0.18073739497808733</v>
          </cell>
        </row>
        <row r="110">
          <cell r="Y110">
            <v>-0.24242148480121378</v>
          </cell>
          <cell r="AB110">
            <v>-0.17059550491688769</v>
          </cell>
        </row>
        <row r="111">
          <cell r="Y111">
            <v>-0.23682728562709762</v>
          </cell>
          <cell r="AB111">
            <v>-0.16047113210324715</v>
          </cell>
        </row>
        <row r="112">
          <cell r="Y112">
            <v>-0.23403839777573127</v>
          </cell>
          <cell r="AB112">
            <v>-0.15036318179262242</v>
          </cell>
        </row>
        <row r="113">
          <cell r="Y113">
            <v>-0.2338981704697452</v>
          </cell>
          <cell r="AB113">
            <v>-0.14027057126723205</v>
          </cell>
        </row>
        <row r="114">
          <cell r="Y114">
            <v>-0.230201592820131</v>
          </cell>
          <cell r="AB114">
            <v>-0.13019222897837188</v>
          </cell>
        </row>
        <row r="115">
          <cell r="Y115">
            <v>-0.21981516992717196</v>
          </cell>
          <cell r="AB115">
            <v>-0.12012709371020923</v>
          </cell>
        </row>
        <row r="116">
          <cell r="Y116">
            <v>-0.21620528742113698</v>
          </cell>
          <cell r="AB116">
            <v>-0.11007411376329414</v>
          </cell>
        </row>
        <row r="117">
          <cell r="Y117">
            <v>-0.21603412374176942</v>
          </cell>
          <cell r="AB117">
            <v>-0.10003224615610015</v>
          </cell>
        </row>
        <row r="118">
          <cell r="Y118">
            <v>-0.21590933904553991</v>
          </cell>
          <cell r="AB118">
            <v>-9.0000455842971061E-2</v>
          </cell>
        </row>
        <row r="119">
          <cell r="Y119">
            <v>-0.20839129481438043</v>
          </cell>
          <cell r="AB119">
            <v>-7.997771494691111E-2</v>
          </cell>
        </row>
        <row r="120">
          <cell r="Y120">
            <v>-0.20139021397524756</v>
          </cell>
          <cell r="AB120">
            <v>-6.9963002005707361E-2</v>
          </cell>
        </row>
        <row r="121">
          <cell r="Y121">
            <v>-0.19835890991070421</v>
          </cell>
          <cell r="AB121">
            <v>-5.9955301229922937E-2</v>
          </cell>
        </row>
        <row r="122">
          <cell r="Y122">
            <v>-0.1847511554640045</v>
          </cell>
          <cell r="AB122">
            <v>-4.9953601771337668E-2</v>
          </cell>
        </row>
        <row r="123">
          <cell r="Y123">
            <v>-0.17464741379080406</v>
          </cell>
          <cell r="AB123">
            <v>-3.9956897000454995E-2</v>
          </cell>
        </row>
        <row r="124">
          <cell r="Y124">
            <v>-0.17127756550059842</v>
          </cell>
          <cell r="AB124">
            <v>-2.9964183791720507E-2</v>
          </cell>
        </row>
        <row r="125">
          <cell r="Y125">
            <v>-0.15379849313528254</v>
          </cell>
          <cell r="AB125">
            <v>-1.9974461815127204E-2</v>
          </cell>
        </row>
        <row r="126">
          <cell r="Y126">
            <v>-0.151212795693246</v>
          </cell>
          <cell r="AB126">
            <v>-9.9867328329037788E-3</v>
          </cell>
        </row>
        <row r="127">
          <cell r="Y127">
            <v>-0.13030438428831798</v>
          </cell>
          <cell r="AB127">
            <v>0</v>
          </cell>
        </row>
        <row r="128">
          <cell r="Y128">
            <v>-0.1090383583044683</v>
          </cell>
          <cell r="AB128">
            <v>9.9867328329037788E-3</v>
          </cell>
        </row>
        <row r="129">
          <cell r="Y129">
            <v>-9.6762552163626628E-2</v>
          </cell>
          <cell r="AB129">
            <v>1.9974461815127204E-2</v>
          </cell>
        </row>
        <row r="130">
          <cell r="Y130">
            <v>-7.896022279283503E-2</v>
          </cell>
          <cell r="AB130">
            <v>2.9964183791720507E-2</v>
          </cell>
        </row>
        <row r="131">
          <cell r="Y131">
            <v>-6.5654219919153267E-2</v>
          </cell>
          <cell r="AB131">
            <v>3.9956897000454995E-2</v>
          </cell>
        </row>
        <row r="132">
          <cell r="Y132">
            <v>-4.4699429531091614E-2</v>
          </cell>
          <cell r="AB132">
            <v>4.9953601771337668E-2</v>
          </cell>
        </row>
        <row r="133">
          <cell r="Y133">
            <v>-2.7812098527399885E-2</v>
          </cell>
          <cell r="AB133">
            <v>5.9955301229922937E-2</v>
          </cell>
        </row>
        <row r="134">
          <cell r="Y134">
            <v>-2.0493772351632956E-2</v>
          </cell>
          <cell r="AB134">
            <v>6.9963002005707361E-2</v>
          </cell>
        </row>
        <row r="135">
          <cell r="Y135">
            <v>-1.599013728567994E-2</v>
          </cell>
          <cell r="AB135">
            <v>7.9977714946910972E-2</v>
          </cell>
        </row>
        <row r="136">
          <cell r="Y136">
            <v>-9.5582551009790323E-3</v>
          </cell>
          <cell r="AB136">
            <v>9.0000455842970922E-2</v>
          </cell>
        </row>
        <row r="137">
          <cell r="Y137">
            <v>4.1463905329506412E-4</v>
          </cell>
          <cell r="AB137">
            <v>0.10003224615610001</v>
          </cell>
        </row>
        <row r="138">
          <cell r="Y138">
            <v>9.5321809794458052E-3</v>
          </cell>
          <cell r="AB138">
            <v>0.11007411376329401</v>
          </cell>
        </row>
        <row r="139">
          <cell r="Y139">
            <v>3.6819046642365065E-2</v>
          </cell>
          <cell r="AB139">
            <v>0.12012709371020908</v>
          </cell>
        </row>
        <row r="140">
          <cell r="Y140">
            <v>5.1647283008382547E-2</v>
          </cell>
          <cell r="AB140">
            <v>0.13019222897837174</v>
          </cell>
        </row>
        <row r="141">
          <cell r="Y141">
            <v>6.9188176966588563E-2</v>
          </cell>
          <cell r="AB141">
            <v>0.14027057126723191</v>
          </cell>
        </row>
        <row r="142">
          <cell r="Y142">
            <v>8.608504314690997E-2</v>
          </cell>
          <cell r="AB142">
            <v>0.15036318179262229</v>
          </cell>
        </row>
        <row r="143">
          <cell r="Y143">
            <v>9.7536226889580191E-2</v>
          </cell>
          <cell r="AB143">
            <v>0.16047113210324729</v>
          </cell>
        </row>
        <row r="144">
          <cell r="Y144">
            <v>9.8314574540328409E-2</v>
          </cell>
          <cell r="AB144">
            <v>0.17059550491688782</v>
          </cell>
        </row>
        <row r="145">
          <cell r="Y145">
            <v>0.10023468761816735</v>
          </cell>
          <cell r="AB145">
            <v>0.1807373949780875</v>
          </cell>
        </row>
        <row r="146">
          <cell r="Y146">
            <v>0.10103443646565857</v>
          </cell>
          <cell r="AB146">
            <v>0.19089790993915459</v>
          </cell>
        </row>
        <row r="147">
          <cell r="Y147">
            <v>0.110820724330813</v>
          </cell>
          <cell r="AB147">
            <v>0.20107817126641306</v>
          </cell>
        </row>
        <row r="148">
          <cell r="Y148">
            <v>0.12459617010294301</v>
          </cell>
          <cell r="AB148">
            <v>0.21127931517372339</v>
          </cell>
        </row>
        <row r="149">
          <cell r="Y149">
            <v>0.13896682959062556</v>
          </cell>
          <cell r="AB149">
            <v>0.22150249358540333</v>
          </cell>
        </row>
        <row r="150">
          <cell r="Y150">
            <v>0.14694825389754088</v>
          </cell>
          <cell r="AB150">
            <v>0.23174887513079043</v>
          </cell>
        </row>
        <row r="151">
          <cell r="Y151">
            <v>0.17479250334863392</v>
          </cell>
          <cell r="AB151">
            <v>0.24201964617281355</v>
          </cell>
        </row>
        <row r="152">
          <cell r="Y152">
            <v>0.20577605089687337</v>
          </cell>
          <cell r="AB152">
            <v>0.25231601187307695</v>
          </cell>
        </row>
        <row r="153">
          <cell r="Y153">
            <v>0.20896882807458461</v>
          </cell>
          <cell r="AB153">
            <v>0.26263919729610552</v>
          </cell>
        </row>
        <row r="154">
          <cell r="Y154">
            <v>0.23244153572480616</v>
          </cell>
          <cell r="AB154">
            <v>0.27299044855556437</v>
          </cell>
        </row>
        <row r="155">
          <cell r="Y155">
            <v>0.23897571105240401</v>
          </cell>
          <cell r="AB155">
            <v>0.28337103400543573</v>
          </cell>
        </row>
        <row r="156">
          <cell r="Y156">
            <v>0.24063454410722737</v>
          </cell>
          <cell r="AB156">
            <v>0.29378224547933163</v>
          </cell>
        </row>
        <row r="157">
          <cell r="Y157">
            <v>0.2416801303679732</v>
          </cell>
          <cell r="AB157">
            <v>0.30422539958132166</v>
          </cell>
        </row>
        <row r="158">
          <cell r="Y158">
            <v>0.26677358152035902</v>
          </cell>
          <cell r="AB158">
            <v>0.31470183903188564</v>
          </cell>
        </row>
        <row r="159">
          <cell r="Y159">
            <v>0.28800524993075838</v>
          </cell>
          <cell r="AB159">
            <v>0.32521293407284041</v>
          </cell>
        </row>
        <row r="160">
          <cell r="Y160">
            <v>0.29003345934891955</v>
          </cell>
          <cell r="AB160">
            <v>0.33576008393536155</v>
          </cell>
        </row>
        <row r="161">
          <cell r="Y161">
            <v>0.29112319798501696</v>
          </cell>
          <cell r="AB161">
            <v>0.34634471837550507</v>
          </cell>
        </row>
        <row r="162">
          <cell r="Y162">
            <v>0.29292821693282162</v>
          </cell>
          <cell r="AB162">
            <v>0.35696829928195556</v>
          </cell>
        </row>
        <row r="163">
          <cell r="Y163">
            <v>0.31492496583813079</v>
          </cell>
          <cell r="AB163">
            <v>0.36763232236106824</v>
          </cell>
        </row>
        <row r="164">
          <cell r="Y164">
            <v>0.32164921980878552</v>
          </cell>
          <cell r="AB164">
            <v>0.37833831890464842</v>
          </cell>
        </row>
        <row r="165">
          <cell r="Y165">
            <v>0.32509747381209148</v>
          </cell>
          <cell r="AB165">
            <v>0.38908785764632353</v>
          </cell>
        </row>
        <row r="166">
          <cell r="Y166">
            <v>0.32828097543844459</v>
          </cell>
          <cell r="AB166">
            <v>0.3998825467128081</v>
          </cell>
        </row>
        <row r="167">
          <cell r="Y167">
            <v>0.32933246913232167</v>
          </cell>
          <cell r="AB167">
            <v>0.41072403567685511</v>
          </cell>
        </row>
        <row r="168">
          <cell r="Y168">
            <v>0.3476017551685035</v>
          </cell>
          <cell r="AB168">
            <v>0.42161401771921847</v>
          </cell>
        </row>
        <row r="169">
          <cell r="Y169">
            <v>0.34831703548020637</v>
          </cell>
          <cell r="AB169">
            <v>0.43255423190754044</v>
          </cell>
        </row>
        <row r="170">
          <cell r="Y170">
            <v>0.35860505259903847</v>
          </cell>
          <cell r="AB170">
            <v>0.44354646560072025</v>
          </cell>
        </row>
        <row r="171">
          <cell r="Y171">
            <v>0.39687371026003926</v>
          </cell>
          <cell r="AB171">
            <v>0.45459255698802281</v>
          </cell>
        </row>
        <row r="172">
          <cell r="Y172">
            <v>0.41829182956999272</v>
          </cell>
          <cell r="AB172">
            <v>0.46569439777296423</v>
          </cell>
        </row>
        <row r="173">
          <cell r="Y173">
            <v>0.47250203888378273</v>
          </cell>
          <cell r="AB173">
            <v>0.47685393601285475</v>
          </cell>
        </row>
        <row r="174">
          <cell r="Y174">
            <v>0.50761833976321946</v>
          </cell>
          <cell r="AB174">
            <v>0.48807317912582349</v>
          </cell>
        </row>
        <row r="175">
          <cell r="Y175">
            <v>0.52924576345905483</v>
          </cell>
          <cell r="AB175">
            <v>0.49935419707817458</v>
          </cell>
        </row>
        <row r="176">
          <cell r="Y176">
            <v>0.53193707100835552</v>
          </cell>
          <cell r="AB176">
            <v>0.51069912576606002</v>
          </cell>
        </row>
        <row r="177">
          <cell r="Y177">
            <v>0.64120356631270514</v>
          </cell>
          <cell r="AB177">
            <v>0.52211017060671638</v>
          </cell>
        </row>
        <row r="178">
          <cell r="Y178">
            <v>0.64922308017227515</v>
          </cell>
          <cell r="AB178">
            <v>0.53358961035589048</v>
          </cell>
        </row>
        <row r="179">
          <cell r="Y179">
            <v>0.66368053903924296</v>
          </cell>
          <cell r="AB179">
            <v>0.54513980116961924</v>
          </cell>
        </row>
        <row r="180">
          <cell r="Y180">
            <v>0.67526231067556353</v>
          </cell>
          <cell r="AB180">
            <v>0.55676318093023036</v>
          </cell>
        </row>
        <row r="181">
          <cell r="Y181">
            <v>0.69198454082258898</v>
          </cell>
          <cell r="AB181">
            <v>0.56846227385831227</v>
          </cell>
        </row>
        <row r="182">
          <cell r="Y182">
            <v>0.70682464320872418</v>
          </cell>
          <cell r="AB182">
            <v>0.58023969543450671</v>
          </cell>
        </row>
        <row r="183">
          <cell r="Y183">
            <v>0.72910189787986945</v>
          </cell>
          <cell r="AB183">
            <v>0.59209815765730289</v>
          </cell>
        </row>
        <row r="184">
          <cell r="Y184">
            <v>0.82892774964216254</v>
          </cell>
          <cell r="AB184">
            <v>0.6040404746656155</v>
          </cell>
        </row>
        <row r="185">
          <cell r="Y185">
            <v>0.84380827242444501</v>
          </cell>
          <cell r="AB185">
            <v>0.61606956875782981</v>
          </cell>
        </row>
        <row r="186">
          <cell r="Y186">
            <v>0.87957803202269003</v>
          </cell>
          <cell r="AB186">
            <v>0.62818847684223877</v>
          </cell>
        </row>
        <row r="187">
          <cell r="Y187">
            <v>0.88454141942089159</v>
          </cell>
          <cell r="AB187">
            <v>0.64040035735742684</v>
          </cell>
        </row>
        <row r="188">
          <cell r="Y188">
            <v>0.89336052673839172</v>
          </cell>
          <cell r="AB188">
            <v>0.65270849770522443</v>
          </cell>
        </row>
        <row r="189">
          <cell r="Y189">
            <v>0.91449819143637301</v>
          </cell>
          <cell r="AB189">
            <v>0.66511632224342698</v>
          </cell>
        </row>
        <row r="190">
          <cell r="Y190">
            <v>0.91892689314315856</v>
          </cell>
          <cell r="AB190">
            <v>0.67762740089061679</v>
          </cell>
        </row>
        <row r="191">
          <cell r="Y191">
            <v>0.92346364003641557</v>
          </cell>
          <cell r="AB191">
            <v>0.69024545840121887</v>
          </cell>
        </row>
        <row r="192">
          <cell r="Y192">
            <v>0.93251573262616894</v>
          </cell>
          <cell r="AB192">
            <v>0.70297438437546944</v>
          </cell>
        </row>
        <row r="193">
          <cell r="Y193">
            <v>0.94780372132443946</v>
          </cell>
          <cell r="AB193">
            <v>0.7158182440763744</v>
          </cell>
        </row>
        <row r="194">
          <cell r="Y194">
            <v>0.95429151766890363</v>
          </cell>
          <cell r="AB194">
            <v>0.72878129013413073</v>
          </cell>
        </row>
        <row r="195">
          <cell r="Y195">
            <v>0.95987742741254523</v>
          </cell>
          <cell r="AB195">
            <v>0.74186797522802006</v>
          </cell>
        </row>
        <row r="196">
          <cell r="Y196">
            <v>0.96022333136091476</v>
          </cell>
          <cell r="AB196">
            <v>0.75508296584661438</v>
          </cell>
        </row>
        <row r="197">
          <cell r="Y197">
            <v>0.96925044616428191</v>
          </cell>
          <cell r="AB197">
            <v>0.76843115723954492</v>
          </cell>
        </row>
        <row r="198">
          <cell r="Y198">
            <v>0.97304320298023661</v>
          </cell>
          <cell r="AB198">
            <v>0.78191768968818576</v>
          </cell>
        </row>
        <row r="199">
          <cell r="Y199">
            <v>0.99051289555849276</v>
          </cell>
          <cell r="AB199">
            <v>0.79554796623886093</v>
          </cell>
        </row>
        <row r="200">
          <cell r="Y200">
            <v>1.0182323603133518</v>
          </cell>
          <cell r="AB200">
            <v>0.80932767206078227</v>
          </cell>
        </row>
        <row r="201">
          <cell r="Y201">
            <v>1.0222842216983996</v>
          </cell>
          <cell r="AB201">
            <v>0.82326279561236704</v>
          </cell>
        </row>
        <row r="202">
          <cell r="Y202">
            <v>1.0299793370420536</v>
          </cell>
          <cell r="AB202">
            <v>0.83735965182435568</v>
          </cell>
        </row>
        <row r="203">
          <cell r="Y203">
            <v>1.047271958507811</v>
          </cell>
          <cell r="AB203">
            <v>0.85162490753679532</v>
          </cell>
        </row>
        <row r="204">
          <cell r="Y204">
            <v>1.0584521716612791</v>
          </cell>
          <cell r="AB204">
            <v>0.86606560946022026</v>
          </cell>
        </row>
        <row r="205">
          <cell r="Y205">
            <v>1.0598091489073787</v>
          </cell>
          <cell r="AB205">
            <v>0.88068921497009989</v>
          </cell>
        </row>
        <row r="206">
          <cell r="Y206">
            <v>1.0684595787785647</v>
          </cell>
          <cell r="AB206">
            <v>0.89550362608881862</v>
          </cell>
        </row>
        <row r="207">
          <cell r="Y207">
            <v>1.0873919629458906</v>
          </cell>
          <cell r="AB207">
            <v>0.91051722706244709</v>
          </cell>
        </row>
        <row r="208">
          <cell r="Y208">
            <v>1.1156936338857486</v>
          </cell>
          <cell r="AB208">
            <v>0.92573892600175745</v>
          </cell>
        </row>
        <row r="209">
          <cell r="Y209">
            <v>1.1292206517758598</v>
          </cell>
          <cell r="AB209">
            <v>0.94117820113037898</v>
          </cell>
        </row>
        <row r="210">
          <cell r="Y210">
            <v>1.147607518175134</v>
          </cell>
          <cell r="AB210">
            <v>0.95684515226978084</v>
          </cell>
        </row>
        <row r="211">
          <cell r="Y211">
            <v>1.1737467109778357</v>
          </cell>
          <cell r="AB211">
            <v>0.97275055829387391</v>
          </cell>
        </row>
        <row r="212">
          <cell r="Y212">
            <v>1.1768896368184805</v>
          </cell>
          <cell r="AB212">
            <v>0.98890594140907673</v>
          </cell>
        </row>
        <row r="213">
          <cell r="Y213">
            <v>1.2254734648386265</v>
          </cell>
          <cell r="AB213">
            <v>1.0053236392627085</v>
          </cell>
        </row>
        <row r="214">
          <cell r="Y214">
            <v>1.2396386030734956</v>
          </cell>
          <cell r="AB214">
            <v>1.0220168860596448</v>
          </cell>
        </row>
        <row r="215">
          <cell r="Y215">
            <v>1.2493381957950751</v>
          </cell>
          <cell r="AB215">
            <v>1.0389999040807063</v>
          </cell>
        </row>
        <row r="216">
          <cell r="Y216">
            <v>1.2525738796019827</v>
          </cell>
          <cell r="AB216">
            <v>1.0562880072553016</v>
          </cell>
        </row>
        <row r="217">
          <cell r="Y217">
            <v>1.2553377896669629</v>
          </cell>
          <cell r="AB217">
            <v>1.0738977187569507</v>
          </cell>
        </row>
        <row r="218">
          <cell r="Y218">
            <v>1.2583653105984423</v>
          </cell>
          <cell r="AB218">
            <v>1.0918469049769906</v>
          </cell>
        </row>
        <row r="219">
          <cell r="Y219">
            <v>1.261884921371268</v>
          </cell>
          <cell r="AB219">
            <v>1.1101549287087791</v>
          </cell>
        </row>
        <row r="220">
          <cell r="Y220">
            <v>1.2624791489659457</v>
          </cell>
          <cell r="AB220">
            <v>1.1288428249651872</v>
          </cell>
        </row>
        <row r="221">
          <cell r="Y221">
            <v>1.2780533954736137</v>
          </cell>
          <cell r="AB221">
            <v>1.147933503588394</v>
          </cell>
        </row>
        <row r="222">
          <cell r="Y222">
            <v>1.2815480284600533</v>
          </cell>
          <cell r="AB222">
            <v>1.1674519837343802</v>
          </cell>
        </row>
        <row r="223">
          <cell r="Y223">
            <v>1.2890566929041531</v>
          </cell>
          <cell r="AB223">
            <v>1.1874256664806144</v>
          </cell>
        </row>
        <row r="224">
          <cell r="Y224">
            <v>1.2906905481725901</v>
          </cell>
          <cell r="AB224">
            <v>1.207884653288638</v>
          </cell>
        </row>
        <row r="225">
          <cell r="Y225">
            <v>1.2910422553183805</v>
          </cell>
          <cell r="AB225">
            <v>1.2288621199542158</v>
          </cell>
        </row>
        <row r="226">
          <cell r="Y226">
            <v>1.3077929356057207</v>
          </cell>
          <cell r="AB226">
            <v>1.2503947581339057</v>
          </cell>
        </row>
        <row r="227">
          <cell r="Y227">
            <v>1.3284172646551737</v>
          </cell>
          <cell r="AB227">
            <v>1.2725232997383229</v>
          </cell>
        </row>
        <row r="228">
          <cell r="Y228">
            <v>1.3371924792225938</v>
          </cell>
          <cell r="AB228">
            <v>1.2952931436937756</v>
          </cell>
        </row>
        <row r="229">
          <cell r="Y229">
            <v>1.3824255293057892</v>
          </cell>
          <cell r="AB229">
            <v>1.3187551101697956</v>
          </cell>
        </row>
        <row r="230">
          <cell r="Y230">
            <v>1.4172401297660675</v>
          </cell>
          <cell r="AB230">
            <v>1.3429663548852777</v>
          </cell>
        </row>
        <row r="231">
          <cell r="Y231">
            <v>1.4329510269900827</v>
          </cell>
          <cell r="AB231">
            <v>1.3679914863166109</v>
          </cell>
        </row>
        <row r="232">
          <cell r="Y232">
            <v>1.4393616633676016</v>
          </cell>
          <cell r="AB232">
            <v>1.393903942678675</v>
          </cell>
        </row>
        <row r="233">
          <cell r="Y233">
            <v>1.4481927920947895</v>
          </cell>
          <cell r="AB233">
            <v>1.4207877051403268</v>
          </cell>
        </row>
        <row r="234">
          <cell r="Y234">
            <v>1.4550727159811911</v>
          </cell>
          <cell r="AB234">
            <v>1.4487394514656105</v>
          </cell>
        </row>
        <row r="235">
          <cell r="Y235">
            <v>1.457506164707554</v>
          </cell>
          <cell r="AB235">
            <v>1.4778712941631909</v>
          </cell>
        </row>
        <row r="236">
          <cell r="Y236">
            <v>1.4719232031783747</v>
          </cell>
          <cell r="AB236">
            <v>1.5083143056462007</v>
          </cell>
        </row>
        <row r="237">
          <cell r="Y237">
            <v>1.5102133662718333</v>
          </cell>
          <cell r="AB237">
            <v>1.5402231201601173</v>
          </cell>
        </row>
        <row r="238">
          <cell r="Y238">
            <v>1.5902144824426034</v>
          </cell>
          <cell r="AB238">
            <v>1.5737820354434748</v>
          </cell>
        </row>
        <row r="239">
          <cell r="Y239">
            <v>1.6194989319294335</v>
          </cell>
          <cell r="AB239">
            <v>1.609213245476846</v>
          </cell>
        </row>
        <row r="240">
          <cell r="Y240">
            <v>1.6305459667204871</v>
          </cell>
          <cell r="AB240">
            <v>1.6467881707750849</v>
          </cell>
        </row>
        <row r="241">
          <cell r="Y241">
            <v>1.6376873260194658</v>
          </cell>
          <cell r="AB241">
            <v>1.6868434086022392</v>
          </cell>
        </row>
        <row r="242">
          <cell r="Y242">
            <v>1.6665368455708678</v>
          </cell>
          <cell r="AB242">
            <v>1.7298037812719729</v>
          </cell>
        </row>
        <row r="243">
          <cell r="Y243">
            <v>1.6700125635936136</v>
          </cell>
          <cell r="AB243">
            <v>1.7762166732015285</v>
          </cell>
        </row>
        <row r="244">
          <cell r="Y244">
            <v>1.6866825073243741</v>
          </cell>
          <cell r="AB244">
            <v>1.8268050677178864</v>
          </cell>
        </row>
        <row r="245">
          <cell r="Y245">
            <v>1.6879954364308281</v>
          </cell>
          <cell r="AB245">
            <v>1.8825531086510923</v>
          </cell>
        </row>
        <row r="246">
          <cell r="Y246">
            <v>1.7080602062381849</v>
          </cell>
          <cell r="AB246">
            <v>1.9448517078685734</v>
          </cell>
        </row>
        <row r="247">
          <cell r="Y247">
            <v>1.7117260029039876</v>
          </cell>
          <cell r="AB247">
            <v>2.0157636030642969</v>
          </cell>
        </row>
        <row r="248">
          <cell r="Y248">
            <v>1.7390128685669068</v>
          </cell>
          <cell r="AB248">
            <v>2.0985501609313251</v>
          </cell>
        </row>
        <row r="249">
          <cell r="Y249">
            <v>1.7405753670658197</v>
          </cell>
          <cell r="AB249">
            <v>2.1988520196881569</v>
          </cell>
        </row>
        <row r="250">
          <cell r="Y250">
            <v>1.8301882904580096</v>
          </cell>
          <cell r="AB250">
            <v>2.327845317896144</v>
          </cell>
        </row>
        <row r="251">
          <cell r="Y251">
            <v>1.8911692369612982</v>
          </cell>
          <cell r="AB251">
            <v>2.513552719716154</v>
          </cell>
        </row>
        <row r="252">
          <cell r="Y252">
            <v>1.9274654439743357</v>
          </cell>
          <cell r="AB252">
            <v>2.8794207820270832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F248" sqref="F24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139.820007</v>
      </c>
      <c r="D2">
        <v>3196500</v>
      </c>
    </row>
    <row r="3" spans="1:4" x14ac:dyDescent="0.3">
      <c r="A3">
        <v>2</v>
      </c>
      <c r="B3" t="s">
        <v>5</v>
      </c>
      <c r="C3">
        <v>140.740005</v>
      </c>
      <c r="D3">
        <v>2966300</v>
      </c>
    </row>
    <row r="4" spans="1:4" x14ac:dyDescent="0.3">
      <c r="A4">
        <v>3</v>
      </c>
      <c r="B4" t="s">
        <v>6</v>
      </c>
      <c r="C4">
        <v>141.179993</v>
      </c>
      <c r="D4">
        <v>2707200</v>
      </c>
    </row>
    <row r="5" spans="1:4" x14ac:dyDescent="0.3">
      <c r="A5">
        <v>4</v>
      </c>
      <c r="B5" t="s">
        <v>7</v>
      </c>
      <c r="C5">
        <v>141.71000699999999</v>
      </c>
      <c r="D5">
        <v>3206300</v>
      </c>
    </row>
    <row r="6" spans="1:4" x14ac:dyDescent="0.3">
      <c r="A6">
        <v>5</v>
      </c>
      <c r="B6" t="s">
        <v>8</v>
      </c>
      <c r="C6">
        <v>140.479996</v>
      </c>
      <c r="D6">
        <v>3478300</v>
      </c>
    </row>
    <row r="7" spans="1:4" x14ac:dyDescent="0.3">
      <c r="A7">
        <v>6</v>
      </c>
      <c r="B7" t="s">
        <v>9</v>
      </c>
      <c r="C7">
        <v>141.740005</v>
      </c>
      <c r="D7">
        <v>2424500</v>
      </c>
    </row>
    <row r="8" spans="1:4" x14ac:dyDescent="0.3">
      <c r="A8">
        <v>7</v>
      </c>
      <c r="B8" t="s">
        <v>10</v>
      </c>
      <c r="C8">
        <v>143.279999</v>
      </c>
      <c r="D8">
        <v>3112800</v>
      </c>
    </row>
    <row r="9" spans="1:4" x14ac:dyDescent="0.3">
      <c r="A9">
        <v>8</v>
      </c>
      <c r="B9" t="s">
        <v>11</v>
      </c>
      <c r="C9">
        <v>143.63000500000001</v>
      </c>
      <c r="D9">
        <v>3473600</v>
      </c>
    </row>
    <row r="10" spans="1:4" x14ac:dyDescent="0.3">
      <c r="A10">
        <v>9</v>
      </c>
      <c r="B10" s="1">
        <v>43467</v>
      </c>
      <c r="C10">
        <v>144.71000699999999</v>
      </c>
      <c r="D10">
        <v>5536500</v>
      </c>
    </row>
    <row r="11" spans="1:4" x14ac:dyDescent="0.3">
      <c r="A11">
        <v>10</v>
      </c>
      <c r="B11" s="1">
        <v>43557</v>
      </c>
      <c r="C11">
        <v>147.929993</v>
      </c>
      <c r="D11">
        <v>4692800</v>
      </c>
    </row>
    <row r="12" spans="1:4" x14ac:dyDescent="0.3">
      <c r="A12">
        <v>11</v>
      </c>
      <c r="B12" s="1">
        <v>43587</v>
      </c>
      <c r="C12">
        <v>148.69000199999999</v>
      </c>
      <c r="D12">
        <v>2962700</v>
      </c>
    </row>
    <row r="13" spans="1:4" x14ac:dyDescent="0.3">
      <c r="A13">
        <v>12</v>
      </c>
      <c r="B13" s="1">
        <v>43618</v>
      </c>
      <c r="C13">
        <v>148.89999399999999</v>
      </c>
      <c r="D13">
        <v>3147200</v>
      </c>
    </row>
    <row r="14" spans="1:4" x14ac:dyDescent="0.3">
      <c r="A14">
        <v>13</v>
      </c>
      <c r="B14" s="1">
        <v>43648</v>
      </c>
      <c r="C14">
        <v>148.14999399999999</v>
      </c>
      <c r="D14">
        <v>2961700</v>
      </c>
    </row>
    <row r="15" spans="1:4" x14ac:dyDescent="0.3">
      <c r="A15">
        <v>14</v>
      </c>
      <c r="B15" s="1">
        <v>43679</v>
      </c>
      <c r="C15">
        <v>148.61000100000001</v>
      </c>
      <c r="D15">
        <v>3952100</v>
      </c>
    </row>
    <row r="16" spans="1:4" x14ac:dyDescent="0.3">
      <c r="A16">
        <v>15</v>
      </c>
      <c r="B16" s="1">
        <v>43771</v>
      </c>
      <c r="C16">
        <v>148.479996</v>
      </c>
      <c r="D16">
        <v>2977700</v>
      </c>
    </row>
    <row r="17" spans="1:4" x14ac:dyDescent="0.3">
      <c r="A17">
        <v>16</v>
      </c>
      <c r="B17" s="1">
        <v>43801</v>
      </c>
      <c r="C17">
        <v>150.36000100000001</v>
      </c>
      <c r="D17">
        <v>2654900</v>
      </c>
    </row>
    <row r="18" spans="1:4" x14ac:dyDescent="0.3">
      <c r="A18">
        <v>17</v>
      </c>
      <c r="B18" t="s">
        <v>12</v>
      </c>
      <c r="C18">
        <v>151.479996</v>
      </c>
      <c r="D18">
        <v>2759700</v>
      </c>
    </row>
    <row r="19" spans="1:4" x14ac:dyDescent="0.3">
      <c r="A19">
        <v>18</v>
      </c>
      <c r="B19" t="s">
        <v>13</v>
      </c>
      <c r="C19">
        <v>150.520004</v>
      </c>
      <c r="D19">
        <v>2110700</v>
      </c>
    </row>
    <row r="20" spans="1:4" x14ac:dyDescent="0.3">
      <c r="A20">
        <v>19</v>
      </c>
      <c r="B20" t="s">
        <v>14</v>
      </c>
      <c r="C20">
        <v>153.320007</v>
      </c>
      <c r="D20">
        <v>3039400</v>
      </c>
    </row>
    <row r="21" spans="1:4" x14ac:dyDescent="0.3">
      <c r="A21">
        <v>20</v>
      </c>
      <c r="B21" t="s">
        <v>15</v>
      </c>
      <c r="C21">
        <v>153.279999</v>
      </c>
      <c r="D21">
        <v>2479600</v>
      </c>
    </row>
    <row r="22" spans="1:4" x14ac:dyDescent="0.3">
      <c r="A22">
        <v>21</v>
      </c>
      <c r="B22" t="s">
        <v>16</v>
      </c>
      <c r="C22">
        <v>154.58000200000001</v>
      </c>
      <c r="D22">
        <v>2622400</v>
      </c>
    </row>
    <row r="23" spans="1:4" x14ac:dyDescent="0.3">
      <c r="A23">
        <v>22</v>
      </c>
      <c r="B23" t="s">
        <v>17</v>
      </c>
      <c r="C23">
        <v>152.61000100000001</v>
      </c>
      <c r="D23">
        <v>2706300</v>
      </c>
    </row>
    <row r="24" spans="1:4" x14ac:dyDescent="0.3">
      <c r="A24">
        <v>23</v>
      </c>
      <c r="B24" t="s">
        <v>18</v>
      </c>
      <c r="C24">
        <v>153.199997</v>
      </c>
      <c r="D24">
        <v>2868500</v>
      </c>
    </row>
    <row r="25" spans="1:4" x14ac:dyDescent="0.3">
      <c r="A25">
        <v>24</v>
      </c>
      <c r="B25" t="s">
        <v>19</v>
      </c>
      <c r="C25">
        <v>154.05999800000001</v>
      </c>
      <c r="D25">
        <v>2312500</v>
      </c>
    </row>
    <row r="26" spans="1:4" x14ac:dyDescent="0.3">
      <c r="A26">
        <v>25</v>
      </c>
      <c r="B26" t="s">
        <v>20</v>
      </c>
      <c r="C26">
        <v>153.91999799999999</v>
      </c>
      <c r="D26">
        <v>1986300</v>
      </c>
    </row>
    <row r="27" spans="1:4" x14ac:dyDescent="0.3">
      <c r="A27">
        <v>26</v>
      </c>
      <c r="B27" t="s">
        <v>21</v>
      </c>
      <c r="C27">
        <v>154.60000600000001</v>
      </c>
      <c r="D27">
        <v>1751400</v>
      </c>
    </row>
    <row r="28" spans="1:4" x14ac:dyDescent="0.3">
      <c r="A28">
        <v>27</v>
      </c>
      <c r="B28" t="s">
        <v>22</v>
      </c>
      <c r="C28">
        <v>154.070007</v>
      </c>
      <c r="D28">
        <v>2843900</v>
      </c>
    </row>
    <row r="29" spans="1:4" x14ac:dyDescent="0.3">
      <c r="A29">
        <v>28</v>
      </c>
      <c r="B29" s="1">
        <v>43468</v>
      </c>
      <c r="C29">
        <v>155.720001</v>
      </c>
      <c r="D29">
        <v>3385400</v>
      </c>
    </row>
    <row r="30" spans="1:4" x14ac:dyDescent="0.3">
      <c r="A30">
        <v>29</v>
      </c>
      <c r="B30" s="1">
        <v>43558</v>
      </c>
      <c r="C30">
        <v>154.5</v>
      </c>
      <c r="D30">
        <v>4068400</v>
      </c>
    </row>
    <row r="31" spans="1:4" x14ac:dyDescent="0.3">
      <c r="A31">
        <v>30</v>
      </c>
      <c r="B31" s="1">
        <v>43588</v>
      </c>
      <c r="C31">
        <v>154.14999399999999</v>
      </c>
      <c r="D31">
        <v>3381900</v>
      </c>
    </row>
    <row r="32" spans="1:4" x14ac:dyDescent="0.3">
      <c r="A32">
        <v>31</v>
      </c>
      <c r="B32" s="1">
        <v>43619</v>
      </c>
      <c r="C32">
        <v>153.740005</v>
      </c>
      <c r="D32">
        <v>3929400</v>
      </c>
    </row>
    <row r="33" spans="1:4" x14ac:dyDescent="0.3">
      <c r="A33">
        <v>32</v>
      </c>
      <c r="B33" s="1">
        <v>43649</v>
      </c>
      <c r="C33">
        <v>152.479996</v>
      </c>
      <c r="D33">
        <v>3579600</v>
      </c>
    </row>
    <row r="34" spans="1:4" x14ac:dyDescent="0.3">
      <c r="A34">
        <v>33</v>
      </c>
      <c r="B34" s="1">
        <v>43680</v>
      </c>
      <c r="C34">
        <v>151.58999600000001</v>
      </c>
      <c r="D34">
        <v>2920700</v>
      </c>
    </row>
    <row r="35" spans="1:4" x14ac:dyDescent="0.3">
      <c r="A35">
        <v>34</v>
      </c>
      <c r="B35" s="1">
        <v>43772</v>
      </c>
      <c r="C35">
        <v>153.19000199999999</v>
      </c>
      <c r="D35">
        <v>2792800</v>
      </c>
    </row>
    <row r="36" spans="1:4" x14ac:dyDescent="0.3">
      <c r="A36">
        <v>35</v>
      </c>
      <c r="B36" s="1">
        <v>43802</v>
      </c>
      <c r="C36">
        <v>153.5</v>
      </c>
      <c r="D36">
        <v>1822000</v>
      </c>
    </row>
    <row r="37" spans="1:4" x14ac:dyDescent="0.3">
      <c r="A37">
        <v>36</v>
      </c>
      <c r="B37" t="s">
        <v>23</v>
      </c>
      <c r="C37">
        <v>155.03999300000001</v>
      </c>
      <c r="D37">
        <v>2533900</v>
      </c>
    </row>
    <row r="38" spans="1:4" x14ac:dyDescent="0.3">
      <c r="A38">
        <v>37</v>
      </c>
      <c r="B38" t="s">
        <v>24</v>
      </c>
      <c r="C38">
        <v>155.25</v>
      </c>
      <c r="D38">
        <v>2657600</v>
      </c>
    </row>
    <row r="39" spans="1:4" x14ac:dyDescent="0.3">
      <c r="A39">
        <v>38</v>
      </c>
      <c r="B39" t="s">
        <v>25</v>
      </c>
      <c r="C39">
        <v>155.35000600000001</v>
      </c>
      <c r="D39">
        <v>5287300</v>
      </c>
    </row>
    <row r="40" spans="1:4" x14ac:dyDescent="0.3">
      <c r="A40">
        <v>39</v>
      </c>
      <c r="B40" t="s">
        <v>26</v>
      </c>
      <c r="C40">
        <v>156.929993</v>
      </c>
      <c r="D40">
        <v>2395900</v>
      </c>
    </row>
    <row r="41" spans="1:4" x14ac:dyDescent="0.3">
      <c r="A41">
        <v>40</v>
      </c>
      <c r="B41" t="s">
        <v>27</v>
      </c>
      <c r="C41">
        <v>157.240005</v>
      </c>
      <c r="D41">
        <v>2694600</v>
      </c>
    </row>
    <row r="42" spans="1:4" x14ac:dyDescent="0.3">
      <c r="A42">
        <v>41</v>
      </c>
      <c r="B42" t="s">
        <v>28</v>
      </c>
      <c r="C42">
        <v>156.28999300000001</v>
      </c>
      <c r="D42">
        <v>2373700</v>
      </c>
    </row>
    <row r="43" spans="1:4" x14ac:dyDescent="0.3">
      <c r="A43">
        <v>42</v>
      </c>
      <c r="B43" t="s">
        <v>29</v>
      </c>
      <c r="C43">
        <v>158.449997</v>
      </c>
      <c r="D43">
        <v>1951900</v>
      </c>
    </row>
    <row r="44" spans="1:4" x14ac:dyDescent="0.3">
      <c r="A44">
        <v>43</v>
      </c>
      <c r="B44" t="s">
        <v>30</v>
      </c>
      <c r="C44">
        <v>155.83000200000001</v>
      </c>
      <c r="D44">
        <v>2430900</v>
      </c>
    </row>
    <row r="45" spans="1:4" x14ac:dyDescent="0.3">
      <c r="A45">
        <v>44</v>
      </c>
      <c r="B45" t="s">
        <v>31</v>
      </c>
      <c r="C45">
        <v>155.929993</v>
      </c>
      <c r="D45">
        <v>2048500</v>
      </c>
    </row>
    <row r="46" spans="1:4" x14ac:dyDescent="0.3">
      <c r="A46">
        <v>45</v>
      </c>
      <c r="B46" t="s">
        <v>32</v>
      </c>
      <c r="C46">
        <v>157.479996</v>
      </c>
      <c r="D46">
        <v>2214400</v>
      </c>
    </row>
    <row r="47" spans="1:4" x14ac:dyDescent="0.3">
      <c r="A47">
        <v>46</v>
      </c>
      <c r="B47" t="s">
        <v>33</v>
      </c>
      <c r="C47">
        <v>157.11000100000001</v>
      </c>
      <c r="D47">
        <v>2764700</v>
      </c>
    </row>
    <row r="48" spans="1:4" x14ac:dyDescent="0.3">
      <c r="A48">
        <v>47</v>
      </c>
      <c r="B48" t="s">
        <v>34</v>
      </c>
      <c r="C48">
        <v>158.53999300000001</v>
      </c>
      <c r="D48">
        <v>2179200</v>
      </c>
    </row>
    <row r="49" spans="1:4" x14ac:dyDescent="0.3">
      <c r="A49">
        <v>48</v>
      </c>
      <c r="B49" t="s">
        <v>35</v>
      </c>
      <c r="C49">
        <v>158.91999799999999</v>
      </c>
      <c r="D49">
        <v>2704700</v>
      </c>
    </row>
    <row r="50" spans="1:4" x14ac:dyDescent="0.3">
      <c r="A50">
        <v>49</v>
      </c>
      <c r="B50" s="1">
        <v>43469</v>
      </c>
      <c r="C50">
        <v>161.470001</v>
      </c>
      <c r="D50">
        <v>2393600</v>
      </c>
    </row>
    <row r="51" spans="1:4" x14ac:dyDescent="0.3">
      <c r="A51">
        <v>50</v>
      </c>
      <c r="B51" s="1">
        <v>43500</v>
      </c>
      <c r="C51">
        <v>161.03999300000001</v>
      </c>
      <c r="D51">
        <v>3332700</v>
      </c>
    </row>
    <row r="52" spans="1:4" x14ac:dyDescent="0.3">
      <c r="A52">
        <v>51</v>
      </c>
      <c r="B52" s="1">
        <v>43528</v>
      </c>
      <c r="C52">
        <v>160.28999300000001</v>
      </c>
      <c r="D52">
        <v>3815200</v>
      </c>
    </row>
    <row r="53" spans="1:4" x14ac:dyDescent="0.3">
      <c r="A53">
        <v>52</v>
      </c>
      <c r="B53" s="1">
        <v>43559</v>
      </c>
      <c r="C53">
        <v>161.070007</v>
      </c>
      <c r="D53">
        <v>1967300</v>
      </c>
    </row>
    <row r="54" spans="1:4" x14ac:dyDescent="0.3">
      <c r="A54">
        <v>53</v>
      </c>
      <c r="B54" s="1">
        <v>43589</v>
      </c>
      <c r="C54">
        <v>161.699997</v>
      </c>
      <c r="D54">
        <v>1745000</v>
      </c>
    </row>
    <row r="55" spans="1:4" x14ac:dyDescent="0.3">
      <c r="A55">
        <v>54</v>
      </c>
      <c r="B55" s="1">
        <v>43681</v>
      </c>
      <c r="C55">
        <v>162.05999800000001</v>
      </c>
      <c r="D55">
        <v>1854000</v>
      </c>
    </row>
    <row r="56" spans="1:4" x14ac:dyDescent="0.3">
      <c r="A56">
        <v>55</v>
      </c>
      <c r="B56" s="1">
        <v>43712</v>
      </c>
      <c r="C56">
        <v>160.85000600000001</v>
      </c>
      <c r="D56">
        <v>1932500</v>
      </c>
    </row>
    <row r="57" spans="1:4" x14ac:dyDescent="0.3">
      <c r="A57">
        <v>56</v>
      </c>
      <c r="B57" s="1">
        <v>43742</v>
      </c>
      <c r="C57">
        <v>159.970001</v>
      </c>
      <c r="D57">
        <v>2381000</v>
      </c>
    </row>
    <row r="58" spans="1:4" x14ac:dyDescent="0.3">
      <c r="A58">
        <v>57</v>
      </c>
      <c r="B58" s="1">
        <v>43773</v>
      </c>
      <c r="C58">
        <v>160.89999399999999</v>
      </c>
      <c r="D58">
        <v>1756200</v>
      </c>
    </row>
    <row r="59" spans="1:4" x14ac:dyDescent="0.3">
      <c r="A59">
        <v>58</v>
      </c>
      <c r="B59" s="1">
        <v>43803</v>
      </c>
      <c r="C59">
        <v>162.470001</v>
      </c>
      <c r="D59">
        <v>2118900</v>
      </c>
    </row>
    <row r="60" spans="1:4" x14ac:dyDescent="0.3">
      <c r="A60">
        <v>59</v>
      </c>
      <c r="B60" t="s">
        <v>36</v>
      </c>
      <c r="C60">
        <v>162</v>
      </c>
      <c r="D60">
        <v>2392800</v>
      </c>
    </row>
    <row r="61" spans="1:4" x14ac:dyDescent="0.3">
      <c r="A61">
        <v>60</v>
      </c>
      <c r="B61" t="s">
        <v>37</v>
      </c>
      <c r="C61">
        <v>162.86000100000001</v>
      </c>
      <c r="D61">
        <v>3007100</v>
      </c>
    </row>
    <row r="62" spans="1:4" x14ac:dyDescent="0.3">
      <c r="A62">
        <v>61</v>
      </c>
      <c r="B62" t="s">
        <v>38</v>
      </c>
      <c r="C62">
        <v>162.88999899999999</v>
      </c>
      <c r="D62">
        <v>3416400</v>
      </c>
    </row>
    <row r="63" spans="1:4" x14ac:dyDescent="0.3">
      <c r="A63">
        <v>62</v>
      </c>
      <c r="B63" t="s">
        <v>39</v>
      </c>
      <c r="C63">
        <v>169.05999800000001</v>
      </c>
      <c r="D63">
        <v>6376900</v>
      </c>
    </row>
    <row r="64" spans="1:4" x14ac:dyDescent="0.3">
      <c r="A64">
        <v>63</v>
      </c>
      <c r="B64" t="s">
        <v>40</v>
      </c>
      <c r="C64">
        <v>168.240005</v>
      </c>
      <c r="D64">
        <v>3264700</v>
      </c>
    </row>
    <row r="65" spans="1:4" x14ac:dyDescent="0.3">
      <c r="A65">
        <v>64</v>
      </c>
      <c r="B65" t="s">
        <v>41</v>
      </c>
      <c r="C65">
        <v>171.80999800000001</v>
      </c>
      <c r="D65">
        <v>4169400</v>
      </c>
    </row>
    <row r="66" spans="1:4" x14ac:dyDescent="0.3">
      <c r="A66">
        <v>65</v>
      </c>
      <c r="B66" t="s">
        <v>42</v>
      </c>
      <c r="C66">
        <v>171.28999300000001</v>
      </c>
      <c r="D66">
        <v>3825200</v>
      </c>
    </row>
    <row r="67" spans="1:4" x14ac:dyDescent="0.3">
      <c r="A67">
        <v>66</v>
      </c>
      <c r="B67" t="s">
        <v>43</v>
      </c>
      <c r="C67">
        <v>170.41999799999999</v>
      </c>
      <c r="D67">
        <v>3340300</v>
      </c>
    </row>
    <row r="68" spans="1:4" x14ac:dyDescent="0.3">
      <c r="A68">
        <v>67</v>
      </c>
      <c r="B68" t="s">
        <v>44</v>
      </c>
      <c r="C68">
        <v>172.25</v>
      </c>
      <c r="D68">
        <v>2703300</v>
      </c>
    </row>
    <row r="69" spans="1:4" x14ac:dyDescent="0.3">
      <c r="A69">
        <v>68</v>
      </c>
      <c r="B69" t="s">
        <v>45</v>
      </c>
      <c r="C69">
        <v>172.550003</v>
      </c>
      <c r="D69">
        <v>2943100</v>
      </c>
    </row>
    <row r="70" spans="1:4" x14ac:dyDescent="0.3">
      <c r="A70">
        <v>69</v>
      </c>
      <c r="B70" t="s">
        <v>46</v>
      </c>
      <c r="C70">
        <v>173.63000500000001</v>
      </c>
      <c r="D70">
        <v>3651700</v>
      </c>
    </row>
    <row r="71" spans="1:4" x14ac:dyDescent="0.3">
      <c r="A71">
        <v>70</v>
      </c>
      <c r="B71" s="1">
        <v>43470</v>
      </c>
      <c r="C71">
        <v>170.94000199999999</v>
      </c>
      <c r="D71">
        <v>3762200</v>
      </c>
    </row>
    <row r="72" spans="1:4" x14ac:dyDescent="0.3">
      <c r="A72">
        <v>71</v>
      </c>
      <c r="B72" s="1">
        <v>43501</v>
      </c>
      <c r="C72">
        <v>171.38000500000001</v>
      </c>
      <c r="D72">
        <v>4421600</v>
      </c>
    </row>
    <row r="73" spans="1:4" x14ac:dyDescent="0.3">
      <c r="A73">
        <v>72</v>
      </c>
      <c r="B73" s="1">
        <v>43529</v>
      </c>
      <c r="C73">
        <v>173.53999300000001</v>
      </c>
      <c r="D73">
        <v>4128600</v>
      </c>
    </row>
    <row r="74" spans="1:4" x14ac:dyDescent="0.3">
      <c r="A74">
        <v>73</v>
      </c>
      <c r="B74" s="1">
        <v>43621</v>
      </c>
      <c r="C74">
        <v>172.61000100000001</v>
      </c>
      <c r="D74">
        <v>3001700</v>
      </c>
    </row>
    <row r="75" spans="1:4" x14ac:dyDescent="0.3">
      <c r="A75">
        <v>74</v>
      </c>
      <c r="B75" s="1">
        <v>43651</v>
      </c>
      <c r="C75">
        <v>169.85000600000001</v>
      </c>
      <c r="D75">
        <v>4683900</v>
      </c>
    </row>
    <row r="76" spans="1:4" x14ac:dyDescent="0.3">
      <c r="A76">
        <v>75</v>
      </c>
      <c r="B76" s="1">
        <v>43682</v>
      </c>
      <c r="C76">
        <v>170.36000100000001</v>
      </c>
      <c r="D76">
        <v>2899600</v>
      </c>
    </row>
    <row r="77" spans="1:4" x14ac:dyDescent="0.3">
      <c r="A77">
        <v>76</v>
      </c>
      <c r="B77" s="1">
        <v>43713</v>
      </c>
      <c r="C77">
        <v>170.38999899999999</v>
      </c>
      <c r="D77">
        <v>2959600</v>
      </c>
    </row>
    <row r="78" spans="1:4" x14ac:dyDescent="0.3">
      <c r="A78">
        <v>77</v>
      </c>
      <c r="B78" s="1">
        <v>43743</v>
      </c>
      <c r="C78">
        <v>171.63000500000001</v>
      </c>
      <c r="D78">
        <v>2342300</v>
      </c>
    </row>
    <row r="79" spans="1:4" x14ac:dyDescent="0.3">
      <c r="A79">
        <v>78</v>
      </c>
      <c r="B79" t="s">
        <v>47</v>
      </c>
      <c r="C79">
        <v>166.820007</v>
      </c>
      <c r="D79">
        <v>3704800</v>
      </c>
    </row>
    <row r="80" spans="1:4" x14ac:dyDescent="0.3">
      <c r="A80">
        <v>79</v>
      </c>
      <c r="B80" t="s">
        <v>48</v>
      </c>
      <c r="C80">
        <v>168.16000399999999</v>
      </c>
      <c r="D80">
        <v>2620700</v>
      </c>
    </row>
    <row r="81" spans="1:4" x14ac:dyDescent="0.3">
      <c r="A81">
        <v>80</v>
      </c>
      <c r="B81" t="s">
        <v>49</v>
      </c>
      <c r="C81">
        <v>169.38000500000001</v>
      </c>
      <c r="D81">
        <v>1869400</v>
      </c>
    </row>
    <row r="82" spans="1:4" x14ac:dyDescent="0.3">
      <c r="A82">
        <v>81</v>
      </c>
      <c r="B82" t="s">
        <v>50</v>
      </c>
      <c r="C82">
        <v>170.78999300000001</v>
      </c>
      <c r="D82">
        <v>3032800</v>
      </c>
    </row>
    <row r="83" spans="1:4" x14ac:dyDescent="0.3">
      <c r="A83">
        <v>82</v>
      </c>
      <c r="B83" t="s">
        <v>51</v>
      </c>
      <c r="C83">
        <v>169.949997</v>
      </c>
      <c r="D83">
        <v>2095000</v>
      </c>
    </row>
    <row r="84" spans="1:4" x14ac:dyDescent="0.3">
      <c r="A84">
        <v>83</v>
      </c>
      <c r="B84" t="s">
        <v>52</v>
      </c>
      <c r="C84">
        <v>168.61999499999999</v>
      </c>
      <c r="D84">
        <v>2061700</v>
      </c>
    </row>
    <row r="85" spans="1:4" x14ac:dyDescent="0.3">
      <c r="A85">
        <v>84</v>
      </c>
      <c r="B85" t="s">
        <v>53</v>
      </c>
      <c r="C85">
        <v>169.60000600000001</v>
      </c>
      <c r="D85">
        <v>2536400</v>
      </c>
    </row>
    <row r="86" spans="1:4" x14ac:dyDescent="0.3">
      <c r="A86">
        <v>85</v>
      </c>
      <c r="B86" t="s">
        <v>54</v>
      </c>
      <c r="C86">
        <v>169.30999800000001</v>
      </c>
      <c r="D86">
        <v>2251500</v>
      </c>
    </row>
    <row r="87" spans="1:4" x14ac:dyDescent="0.3">
      <c r="A87">
        <v>86</v>
      </c>
      <c r="B87" t="s">
        <v>55</v>
      </c>
      <c r="C87">
        <v>166.44000199999999</v>
      </c>
      <c r="D87">
        <v>2716300</v>
      </c>
    </row>
    <row r="88" spans="1:4" x14ac:dyDescent="0.3">
      <c r="A88">
        <v>87</v>
      </c>
      <c r="B88" t="s">
        <v>56</v>
      </c>
      <c r="C88">
        <v>166.679993</v>
      </c>
      <c r="D88">
        <v>2035500</v>
      </c>
    </row>
    <row r="89" spans="1:4" x14ac:dyDescent="0.3">
      <c r="A89">
        <v>88</v>
      </c>
      <c r="B89" t="s">
        <v>57</v>
      </c>
      <c r="C89">
        <v>165.259995</v>
      </c>
      <c r="D89">
        <v>3877400</v>
      </c>
    </row>
    <row r="90" spans="1:4" x14ac:dyDescent="0.3">
      <c r="A90">
        <v>89</v>
      </c>
      <c r="B90" t="s">
        <v>58</v>
      </c>
      <c r="C90">
        <v>164.36999499999999</v>
      </c>
      <c r="D90">
        <v>2527900</v>
      </c>
    </row>
    <row r="91" spans="1:4" x14ac:dyDescent="0.3">
      <c r="A91">
        <v>90</v>
      </c>
      <c r="B91" t="s">
        <v>59</v>
      </c>
      <c r="C91">
        <v>165.449997</v>
      </c>
      <c r="D91">
        <v>1951600</v>
      </c>
    </row>
    <row r="92" spans="1:4" x14ac:dyDescent="0.3">
      <c r="A92">
        <v>91</v>
      </c>
      <c r="B92" t="s">
        <v>60</v>
      </c>
      <c r="C92">
        <v>164.30999800000001</v>
      </c>
      <c r="D92">
        <v>1895500</v>
      </c>
    </row>
    <row r="93" spans="1:4" x14ac:dyDescent="0.3">
      <c r="A93">
        <v>92</v>
      </c>
      <c r="B93" s="1">
        <v>43530</v>
      </c>
      <c r="C93">
        <v>166.470001</v>
      </c>
      <c r="D93">
        <v>2384800</v>
      </c>
    </row>
    <row r="94" spans="1:4" x14ac:dyDescent="0.3">
      <c r="A94">
        <v>93</v>
      </c>
      <c r="B94" s="1">
        <v>43561</v>
      </c>
      <c r="C94">
        <v>168.14999399999999</v>
      </c>
      <c r="D94">
        <v>2700200</v>
      </c>
    </row>
    <row r="95" spans="1:4" x14ac:dyDescent="0.3">
      <c r="A95">
        <v>94</v>
      </c>
      <c r="B95" s="1">
        <v>43591</v>
      </c>
      <c r="C95">
        <v>169.41000399999999</v>
      </c>
      <c r="D95">
        <v>2707400</v>
      </c>
    </row>
    <row r="96" spans="1:4" x14ac:dyDescent="0.3">
      <c r="A96">
        <v>95</v>
      </c>
      <c r="B96" s="1">
        <v>43622</v>
      </c>
      <c r="C96">
        <v>170.259995</v>
      </c>
      <c r="D96">
        <v>2229200</v>
      </c>
    </row>
    <row r="97" spans="1:4" x14ac:dyDescent="0.3">
      <c r="A97">
        <v>96</v>
      </c>
      <c r="B97" s="1">
        <v>43652</v>
      </c>
      <c r="C97">
        <v>172.259995</v>
      </c>
      <c r="D97">
        <v>2027800</v>
      </c>
    </row>
    <row r="98" spans="1:4" x14ac:dyDescent="0.3">
      <c r="A98">
        <v>97</v>
      </c>
      <c r="B98" s="1">
        <v>43744</v>
      </c>
      <c r="C98">
        <v>171.279999</v>
      </c>
      <c r="D98">
        <v>3015800</v>
      </c>
    </row>
    <row r="99" spans="1:4" x14ac:dyDescent="0.3">
      <c r="A99">
        <v>98</v>
      </c>
      <c r="B99" s="1">
        <v>43775</v>
      </c>
      <c r="C99">
        <v>171.64999399999999</v>
      </c>
      <c r="D99">
        <v>1726700</v>
      </c>
    </row>
    <row r="100" spans="1:4" x14ac:dyDescent="0.3">
      <c r="A100">
        <v>99</v>
      </c>
      <c r="B100" s="1">
        <v>43805</v>
      </c>
      <c r="C100">
        <v>172.89999399999999</v>
      </c>
      <c r="D100">
        <v>1570800</v>
      </c>
    </row>
    <row r="101" spans="1:4" x14ac:dyDescent="0.3">
      <c r="A101">
        <v>100</v>
      </c>
      <c r="B101" t="s">
        <v>61</v>
      </c>
      <c r="C101">
        <v>173.19000199999999</v>
      </c>
      <c r="D101">
        <v>1400700</v>
      </c>
    </row>
    <row r="102" spans="1:4" x14ac:dyDescent="0.3">
      <c r="A102">
        <v>101</v>
      </c>
      <c r="B102" t="s">
        <v>62</v>
      </c>
      <c r="C102">
        <v>172.80999800000001</v>
      </c>
      <c r="D102">
        <v>1627600</v>
      </c>
    </row>
    <row r="103" spans="1:4" x14ac:dyDescent="0.3">
      <c r="A103">
        <v>102</v>
      </c>
      <c r="B103" t="s">
        <v>63</v>
      </c>
      <c r="C103">
        <v>172.36000100000001</v>
      </c>
      <c r="D103">
        <v>1646400</v>
      </c>
    </row>
    <row r="104" spans="1:4" x14ac:dyDescent="0.3">
      <c r="A104">
        <v>103</v>
      </c>
      <c r="B104" t="s">
        <v>64</v>
      </c>
      <c r="C104">
        <v>175.75</v>
      </c>
      <c r="D104">
        <v>2883700</v>
      </c>
    </row>
    <row r="105" spans="1:4" x14ac:dyDescent="0.3">
      <c r="A105">
        <v>104</v>
      </c>
      <c r="B105" t="s">
        <v>65</v>
      </c>
      <c r="C105">
        <v>175.41000399999999</v>
      </c>
      <c r="D105">
        <v>2187000</v>
      </c>
    </row>
    <row r="106" spans="1:4" x14ac:dyDescent="0.3">
      <c r="A106">
        <v>105</v>
      </c>
      <c r="B106" t="s">
        <v>66</v>
      </c>
      <c r="C106">
        <v>176.28999300000001</v>
      </c>
      <c r="D106">
        <v>4234300</v>
      </c>
    </row>
    <row r="107" spans="1:4" x14ac:dyDescent="0.3">
      <c r="A107">
        <v>106</v>
      </c>
      <c r="B107" t="s">
        <v>67</v>
      </c>
      <c r="C107">
        <v>174.30999800000001</v>
      </c>
      <c r="D107">
        <v>3813800</v>
      </c>
    </row>
    <row r="108" spans="1:4" x14ac:dyDescent="0.3">
      <c r="A108">
        <v>107</v>
      </c>
      <c r="B108" t="s">
        <v>68</v>
      </c>
      <c r="C108">
        <v>174.61000100000001</v>
      </c>
      <c r="D108">
        <v>1795600</v>
      </c>
    </row>
    <row r="109" spans="1:4" x14ac:dyDescent="0.3">
      <c r="A109">
        <v>108</v>
      </c>
      <c r="B109" t="s">
        <v>69</v>
      </c>
      <c r="C109">
        <v>173.94000199999999</v>
      </c>
      <c r="D109">
        <v>1843700</v>
      </c>
    </row>
    <row r="110" spans="1:4" x14ac:dyDescent="0.3">
      <c r="A110">
        <v>109</v>
      </c>
      <c r="B110" t="s">
        <v>70</v>
      </c>
      <c r="C110">
        <v>173.58999600000001</v>
      </c>
      <c r="D110">
        <v>1815800</v>
      </c>
    </row>
    <row r="111" spans="1:4" x14ac:dyDescent="0.3">
      <c r="A111">
        <v>110</v>
      </c>
      <c r="B111" t="s">
        <v>71</v>
      </c>
      <c r="C111">
        <v>173.83999600000001</v>
      </c>
      <c r="D111">
        <v>1811600</v>
      </c>
    </row>
    <row r="112" spans="1:4" x14ac:dyDescent="0.3">
      <c r="A112">
        <v>111</v>
      </c>
      <c r="B112" t="s">
        <v>72</v>
      </c>
      <c r="C112">
        <v>174.58999600000001</v>
      </c>
      <c r="D112">
        <v>3551300</v>
      </c>
    </row>
    <row r="113" spans="1:4" x14ac:dyDescent="0.3">
      <c r="A113">
        <v>112</v>
      </c>
      <c r="B113" s="1">
        <v>43472</v>
      </c>
      <c r="C113">
        <v>176.80999800000001</v>
      </c>
      <c r="D113">
        <v>1613600</v>
      </c>
    </row>
    <row r="114" spans="1:4" x14ac:dyDescent="0.3">
      <c r="A114">
        <v>113</v>
      </c>
      <c r="B114" s="1">
        <v>43503</v>
      </c>
      <c r="C114">
        <v>176.61999499999999</v>
      </c>
      <c r="D114">
        <v>1407000</v>
      </c>
    </row>
    <row r="115" spans="1:4" x14ac:dyDescent="0.3">
      <c r="A115">
        <v>114</v>
      </c>
      <c r="B115" s="1">
        <v>43531</v>
      </c>
      <c r="C115">
        <v>178.39999399999999</v>
      </c>
      <c r="D115">
        <v>1240000</v>
      </c>
    </row>
    <row r="116" spans="1:4" x14ac:dyDescent="0.3">
      <c r="A116">
        <v>115</v>
      </c>
      <c r="B116" s="1">
        <v>43592</v>
      </c>
      <c r="C116">
        <v>176.58999600000001</v>
      </c>
      <c r="D116">
        <v>1208800</v>
      </c>
    </row>
    <row r="117" spans="1:4" x14ac:dyDescent="0.3">
      <c r="A117">
        <v>116</v>
      </c>
      <c r="B117" s="1">
        <v>43684</v>
      </c>
      <c r="C117">
        <v>175.66999799999999</v>
      </c>
      <c r="D117">
        <v>1573900</v>
      </c>
    </row>
    <row r="118" spans="1:4" x14ac:dyDescent="0.3">
      <c r="A118">
        <v>117</v>
      </c>
      <c r="B118" s="1">
        <v>43715</v>
      </c>
      <c r="C118">
        <v>175.520004</v>
      </c>
      <c r="D118">
        <v>1595900</v>
      </c>
    </row>
    <row r="119" spans="1:4" x14ac:dyDescent="0.3">
      <c r="A119">
        <v>118</v>
      </c>
      <c r="B119" s="1">
        <v>43745</v>
      </c>
      <c r="C119">
        <v>174.46000699999999</v>
      </c>
      <c r="D119">
        <v>1865600</v>
      </c>
    </row>
    <row r="120" spans="1:4" x14ac:dyDescent="0.3">
      <c r="A120">
        <v>119</v>
      </c>
      <c r="B120" s="1">
        <v>43776</v>
      </c>
      <c r="C120">
        <v>174.53999300000001</v>
      </c>
      <c r="D120">
        <v>2426400</v>
      </c>
    </row>
    <row r="121" spans="1:4" x14ac:dyDescent="0.3">
      <c r="A121">
        <v>120</v>
      </c>
      <c r="B121" s="1">
        <v>43806</v>
      </c>
      <c r="C121">
        <v>177.13999899999999</v>
      </c>
      <c r="D121">
        <v>2197200</v>
      </c>
    </row>
    <row r="122" spans="1:4" x14ac:dyDescent="0.3">
      <c r="A122">
        <v>121</v>
      </c>
      <c r="B122" t="s">
        <v>73</v>
      </c>
      <c r="C122">
        <v>175.009995</v>
      </c>
      <c r="D122">
        <v>1668000</v>
      </c>
    </row>
    <row r="123" spans="1:4" x14ac:dyDescent="0.3">
      <c r="A123">
        <v>122</v>
      </c>
      <c r="B123" t="s">
        <v>74</v>
      </c>
      <c r="C123">
        <v>174.779999</v>
      </c>
      <c r="D123">
        <v>1989000</v>
      </c>
    </row>
    <row r="124" spans="1:4" x14ac:dyDescent="0.3">
      <c r="A124">
        <v>123</v>
      </c>
      <c r="B124" t="s">
        <v>75</v>
      </c>
      <c r="C124">
        <v>168.61999499999999</v>
      </c>
      <c r="D124">
        <v>5475500</v>
      </c>
    </row>
    <row r="125" spans="1:4" x14ac:dyDescent="0.3">
      <c r="A125">
        <v>124</v>
      </c>
      <c r="B125" t="s">
        <v>76</v>
      </c>
      <c r="C125">
        <v>173.88000500000001</v>
      </c>
      <c r="D125">
        <v>4128000</v>
      </c>
    </row>
    <row r="126" spans="1:4" x14ac:dyDescent="0.3">
      <c r="A126">
        <v>125</v>
      </c>
      <c r="B126" t="s">
        <v>77</v>
      </c>
      <c r="C126">
        <v>172.990005</v>
      </c>
      <c r="D126">
        <v>3037900</v>
      </c>
    </row>
    <row r="127" spans="1:4" x14ac:dyDescent="0.3">
      <c r="A127">
        <v>126</v>
      </c>
      <c r="B127" t="s">
        <v>78</v>
      </c>
      <c r="C127">
        <v>173.58000200000001</v>
      </c>
      <c r="D127">
        <v>1764200</v>
      </c>
    </row>
    <row r="128" spans="1:4" x14ac:dyDescent="0.3">
      <c r="A128">
        <v>127</v>
      </c>
      <c r="B128" t="s">
        <v>79</v>
      </c>
      <c r="C128">
        <v>174.86000100000001</v>
      </c>
      <c r="D128">
        <v>2081300</v>
      </c>
    </row>
    <row r="129" spans="1:4" x14ac:dyDescent="0.3">
      <c r="A129">
        <v>128</v>
      </c>
      <c r="B129" t="s">
        <v>80</v>
      </c>
      <c r="C129">
        <v>173.96000699999999</v>
      </c>
      <c r="D129">
        <v>1751300</v>
      </c>
    </row>
    <row r="130" spans="1:4" x14ac:dyDescent="0.3">
      <c r="A130">
        <v>129</v>
      </c>
      <c r="B130" t="s">
        <v>81</v>
      </c>
      <c r="C130">
        <v>173.770004</v>
      </c>
      <c r="D130">
        <v>1759200</v>
      </c>
    </row>
    <row r="131" spans="1:4" x14ac:dyDescent="0.3">
      <c r="A131">
        <v>130</v>
      </c>
      <c r="B131" t="s">
        <v>82</v>
      </c>
      <c r="C131">
        <v>173.61000100000001</v>
      </c>
      <c r="D131">
        <v>1758900</v>
      </c>
    </row>
    <row r="132" spans="1:4" x14ac:dyDescent="0.3">
      <c r="A132">
        <v>131</v>
      </c>
      <c r="B132" t="s">
        <v>83</v>
      </c>
      <c r="C132">
        <v>174.529999</v>
      </c>
      <c r="D132">
        <v>1519800</v>
      </c>
    </row>
    <row r="133" spans="1:4" x14ac:dyDescent="0.3">
      <c r="A133">
        <v>132</v>
      </c>
      <c r="B133" t="s">
        <v>84</v>
      </c>
      <c r="C133">
        <v>173.91000399999999</v>
      </c>
      <c r="D133">
        <v>1433500</v>
      </c>
    </row>
    <row r="134" spans="1:4" x14ac:dyDescent="0.3">
      <c r="A134">
        <v>133</v>
      </c>
      <c r="B134" t="s">
        <v>85</v>
      </c>
      <c r="C134">
        <v>172.46000699999999</v>
      </c>
      <c r="D134">
        <v>2896900</v>
      </c>
    </row>
    <row r="135" spans="1:4" x14ac:dyDescent="0.3">
      <c r="A135">
        <v>134</v>
      </c>
      <c r="B135" s="1">
        <v>43473</v>
      </c>
      <c r="C135">
        <v>169.550003</v>
      </c>
      <c r="D135">
        <v>2751600</v>
      </c>
    </row>
    <row r="136" spans="1:4" x14ac:dyDescent="0.3">
      <c r="A136">
        <v>135</v>
      </c>
      <c r="B136" s="1">
        <v>43504</v>
      </c>
      <c r="C136">
        <v>168.009995</v>
      </c>
      <c r="D136">
        <v>2154700</v>
      </c>
    </row>
    <row r="137" spans="1:4" x14ac:dyDescent="0.3">
      <c r="A137">
        <v>136</v>
      </c>
      <c r="B137" s="1">
        <v>43593</v>
      </c>
      <c r="C137">
        <v>162.009995</v>
      </c>
      <c r="D137">
        <v>3295400</v>
      </c>
    </row>
    <row r="138" spans="1:4" x14ac:dyDescent="0.3">
      <c r="A138">
        <v>137</v>
      </c>
      <c r="B138" s="1">
        <v>43624</v>
      </c>
      <c r="C138">
        <v>164.520004</v>
      </c>
      <c r="D138">
        <v>3604800</v>
      </c>
    </row>
    <row r="139" spans="1:4" x14ac:dyDescent="0.3">
      <c r="A139">
        <v>138</v>
      </c>
      <c r="B139" s="1">
        <v>43654</v>
      </c>
      <c r="C139">
        <v>163.38999899999999</v>
      </c>
      <c r="D139">
        <v>3079200</v>
      </c>
    </row>
    <row r="140" spans="1:4" x14ac:dyDescent="0.3">
      <c r="A140">
        <v>139</v>
      </c>
      <c r="B140" s="1">
        <v>43685</v>
      </c>
      <c r="C140">
        <v>167.009995</v>
      </c>
      <c r="D140">
        <v>2428800</v>
      </c>
    </row>
    <row r="141" spans="1:4" x14ac:dyDescent="0.3">
      <c r="A141">
        <v>140</v>
      </c>
      <c r="B141" s="1">
        <v>43716</v>
      </c>
      <c r="C141">
        <v>166.66999799999999</v>
      </c>
      <c r="D141">
        <v>1802100</v>
      </c>
    </row>
    <row r="142" spans="1:4" x14ac:dyDescent="0.3">
      <c r="A142">
        <v>141</v>
      </c>
      <c r="B142" s="1">
        <v>43807</v>
      </c>
      <c r="C142">
        <v>164.96000699999999</v>
      </c>
      <c r="D142">
        <v>1381600</v>
      </c>
    </row>
    <row r="143" spans="1:4" x14ac:dyDescent="0.3">
      <c r="A143">
        <v>142</v>
      </c>
      <c r="B143" t="s">
        <v>86</v>
      </c>
      <c r="C143">
        <v>167.979996</v>
      </c>
      <c r="D143">
        <v>3221800</v>
      </c>
    </row>
    <row r="144" spans="1:4" x14ac:dyDescent="0.3">
      <c r="A144">
        <v>143</v>
      </c>
      <c r="B144" t="s">
        <v>87</v>
      </c>
      <c r="C144">
        <v>164.03999300000001</v>
      </c>
      <c r="D144">
        <v>2457300</v>
      </c>
    </row>
    <row r="145" spans="1:4" x14ac:dyDescent="0.3">
      <c r="A145">
        <v>144</v>
      </c>
      <c r="B145" t="s">
        <v>88</v>
      </c>
      <c r="C145">
        <v>162.270004</v>
      </c>
      <c r="D145">
        <v>2220400</v>
      </c>
    </row>
    <row r="146" spans="1:4" x14ac:dyDescent="0.3">
      <c r="A146">
        <v>145</v>
      </c>
      <c r="B146" t="s">
        <v>89</v>
      </c>
      <c r="C146">
        <v>165.029999</v>
      </c>
      <c r="D146">
        <v>1748200</v>
      </c>
    </row>
    <row r="147" spans="1:4" x14ac:dyDescent="0.3">
      <c r="A147">
        <v>146</v>
      </c>
      <c r="B147" t="s">
        <v>90</v>
      </c>
      <c r="C147">
        <v>165.86000100000001</v>
      </c>
      <c r="D147">
        <v>1647200</v>
      </c>
    </row>
    <row r="148" spans="1:4" x14ac:dyDescent="0.3">
      <c r="A148">
        <v>147</v>
      </c>
      <c r="B148" t="s">
        <v>91</v>
      </c>
      <c r="C148">
        <v>163.470001</v>
      </c>
      <c r="D148">
        <v>1726200</v>
      </c>
    </row>
    <row r="149" spans="1:4" x14ac:dyDescent="0.3">
      <c r="A149">
        <v>148</v>
      </c>
      <c r="B149" t="s">
        <v>92</v>
      </c>
      <c r="C149">
        <v>163.78999300000001</v>
      </c>
      <c r="D149">
        <v>1732200</v>
      </c>
    </row>
    <row r="150" spans="1:4" x14ac:dyDescent="0.3">
      <c r="A150">
        <v>149</v>
      </c>
      <c r="B150" t="s">
        <v>93</v>
      </c>
      <c r="C150">
        <v>162.89999399999999</v>
      </c>
      <c r="D150">
        <v>1940000</v>
      </c>
    </row>
    <row r="151" spans="1:4" x14ac:dyDescent="0.3">
      <c r="A151">
        <v>150</v>
      </c>
      <c r="B151" t="s">
        <v>94</v>
      </c>
      <c r="C151">
        <v>156.490005</v>
      </c>
      <c r="D151">
        <v>4342900</v>
      </c>
    </row>
    <row r="152" spans="1:4" x14ac:dyDescent="0.3">
      <c r="A152">
        <v>151</v>
      </c>
      <c r="B152" t="s">
        <v>95</v>
      </c>
      <c r="C152">
        <v>156.91000399999999</v>
      </c>
      <c r="D152">
        <v>3094000</v>
      </c>
    </row>
    <row r="153" spans="1:4" x14ac:dyDescent="0.3">
      <c r="A153">
        <v>152</v>
      </c>
      <c r="B153" t="s">
        <v>96</v>
      </c>
      <c r="C153">
        <v>157.479996</v>
      </c>
      <c r="D153">
        <v>2530200</v>
      </c>
    </row>
    <row r="154" spans="1:4" x14ac:dyDescent="0.3">
      <c r="A154">
        <v>153</v>
      </c>
      <c r="B154" t="s">
        <v>97</v>
      </c>
      <c r="C154">
        <v>159.550003</v>
      </c>
      <c r="D154">
        <v>2363400</v>
      </c>
    </row>
    <row r="155" spans="1:4" x14ac:dyDescent="0.3">
      <c r="A155">
        <v>154</v>
      </c>
      <c r="B155" t="s">
        <v>98</v>
      </c>
      <c r="C155">
        <v>163.60000600000001</v>
      </c>
      <c r="D155">
        <v>3919300</v>
      </c>
    </row>
    <row r="156" spans="1:4" x14ac:dyDescent="0.3">
      <c r="A156">
        <v>155</v>
      </c>
      <c r="B156" t="s">
        <v>99</v>
      </c>
      <c r="C156">
        <v>164.61999499999999</v>
      </c>
      <c r="D156">
        <v>3156600</v>
      </c>
    </row>
    <row r="157" spans="1:4" x14ac:dyDescent="0.3">
      <c r="A157">
        <v>156</v>
      </c>
      <c r="B157" s="1">
        <v>43533</v>
      </c>
      <c r="C157">
        <v>163.529999</v>
      </c>
      <c r="D157">
        <v>2799500</v>
      </c>
    </row>
    <row r="158" spans="1:4" x14ac:dyDescent="0.3">
      <c r="A158">
        <v>157</v>
      </c>
      <c r="B158" s="1">
        <v>43564</v>
      </c>
      <c r="C158">
        <v>167.13999899999999</v>
      </c>
      <c r="D158">
        <v>3974700</v>
      </c>
    </row>
    <row r="159" spans="1:4" x14ac:dyDescent="0.3">
      <c r="A159">
        <v>158</v>
      </c>
      <c r="B159" s="1">
        <v>43594</v>
      </c>
      <c r="C159">
        <v>170.36999499999999</v>
      </c>
      <c r="D159">
        <v>4511600</v>
      </c>
    </row>
    <row r="160" spans="1:4" x14ac:dyDescent="0.3">
      <c r="A160">
        <v>159</v>
      </c>
      <c r="B160" s="1">
        <v>43625</v>
      </c>
      <c r="C160">
        <v>171.16000399999999</v>
      </c>
      <c r="D160">
        <v>3327800</v>
      </c>
    </row>
    <row r="161" spans="1:4" x14ac:dyDescent="0.3">
      <c r="A161">
        <v>160</v>
      </c>
      <c r="B161" s="1">
        <v>43717</v>
      </c>
      <c r="C161">
        <v>169.66000399999999</v>
      </c>
      <c r="D161">
        <v>4991800</v>
      </c>
    </row>
    <row r="162" spans="1:4" x14ac:dyDescent="0.3">
      <c r="A162">
        <v>161</v>
      </c>
      <c r="B162" s="1">
        <v>43747</v>
      </c>
      <c r="C162">
        <v>169.61000100000001</v>
      </c>
      <c r="D162">
        <v>4221600</v>
      </c>
    </row>
    <row r="163" spans="1:4" x14ac:dyDescent="0.3">
      <c r="A163">
        <v>162</v>
      </c>
      <c r="B163" s="1">
        <v>43778</v>
      </c>
      <c r="C163">
        <v>171.279999</v>
      </c>
      <c r="D163">
        <v>4047500</v>
      </c>
    </row>
    <row r="164" spans="1:4" x14ac:dyDescent="0.3">
      <c r="A164">
        <v>163</v>
      </c>
      <c r="B164" s="1">
        <v>43808</v>
      </c>
      <c r="C164">
        <v>168.63000500000001</v>
      </c>
      <c r="D164">
        <v>2777500</v>
      </c>
    </row>
    <row r="165" spans="1:4" x14ac:dyDescent="0.3">
      <c r="A165">
        <v>164</v>
      </c>
      <c r="B165" t="s">
        <v>100</v>
      </c>
      <c r="C165">
        <v>167.71000699999999</v>
      </c>
      <c r="D165">
        <v>2739600</v>
      </c>
    </row>
    <row r="166" spans="1:4" x14ac:dyDescent="0.3">
      <c r="A166">
        <v>165</v>
      </c>
      <c r="B166" t="s">
        <v>101</v>
      </c>
      <c r="C166">
        <v>166.21000699999999</v>
      </c>
      <c r="D166">
        <v>2427700</v>
      </c>
    </row>
    <row r="167" spans="1:4" x14ac:dyDescent="0.3">
      <c r="A167">
        <v>166</v>
      </c>
      <c r="B167" t="s">
        <v>102</v>
      </c>
      <c r="C167">
        <v>166.46000699999999</v>
      </c>
      <c r="D167">
        <v>2287200</v>
      </c>
    </row>
    <row r="168" spans="1:4" x14ac:dyDescent="0.3">
      <c r="A168">
        <v>167</v>
      </c>
      <c r="B168" t="s">
        <v>103</v>
      </c>
      <c r="C168">
        <v>167.970001</v>
      </c>
      <c r="D168">
        <v>1831700</v>
      </c>
    </row>
    <row r="169" spans="1:4" x14ac:dyDescent="0.3">
      <c r="A169">
        <v>168</v>
      </c>
      <c r="B169" t="s">
        <v>104</v>
      </c>
      <c r="C169">
        <v>166.770004</v>
      </c>
      <c r="D169">
        <v>1950200</v>
      </c>
    </row>
    <row r="170" spans="1:4" x14ac:dyDescent="0.3">
      <c r="A170">
        <v>169</v>
      </c>
      <c r="B170" t="s">
        <v>105</v>
      </c>
      <c r="C170">
        <v>168.30999800000001</v>
      </c>
      <c r="D170">
        <v>5050400</v>
      </c>
    </row>
    <row r="171" spans="1:4" x14ac:dyDescent="0.3">
      <c r="A171">
        <v>170</v>
      </c>
      <c r="B171" t="s">
        <v>106</v>
      </c>
      <c r="C171">
        <v>167.13999899999999</v>
      </c>
      <c r="D171">
        <v>2325500</v>
      </c>
    </row>
    <row r="172" spans="1:4" x14ac:dyDescent="0.3">
      <c r="A172">
        <v>171</v>
      </c>
      <c r="B172" t="s">
        <v>107</v>
      </c>
      <c r="C172">
        <v>165.759995</v>
      </c>
      <c r="D172">
        <v>2638200</v>
      </c>
    </row>
    <row r="173" spans="1:4" x14ac:dyDescent="0.3">
      <c r="A173">
        <v>172</v>
      </c>
      <c r="B173" t="s">
        <v>108</v>
      </c>
      <c r="C173">
        <v>166.929993</v>
      </c>
      <c r="D173">
        <v>1645000</v>
      </c>
    </row>
    <row r="174" spans="1:4" x14ac:dyDescent="0.3">
      <c r="A174">
        <v>173</v>
      </c>
      <c r="B174" t="s">
        <v>109</v>
      </c>
      <c r="C174">
        <v>167.029999</v>
      </c>
      <c r="D174">
        <v>1983000</v>
      </c>
    </row>
    <row r="175" spans="1:4" x14ac:dyDescent="0.3">
      <c r="A175">
        <v>174</v>
      </c>
      <c r="B175" t="s">
        <v>110</v>
      </c>
      <c r="C175">
        <v>168.03999300000001</v>
      </c>
      <c r="D175">
        <v>2514800</v>
      </c>
    </row>
    <row r="176" spans="1:4" x14ac:dyDescent="0.3">
      <c r="A176">
        <v>175</v>
      </c>
      <c r="B176" t="s">
        <v>111</v>
      </c>
      <c r="C176">
        <v>169.199997</v>
      </c>
      <c r="D176">
        <v>2079500</v>
      </c>
    </row>
    <row r="177" spans="1:4" x14ac:dyDescent="0.3">
      <c r="A177">
        <v>176</v>
      </c>
      <c r="B177" s="1">
        <v>43475</v>
      </c>
      <c r="C177">
        <v>164.19000199999999</v>
      </c>
      <c r="D177">
        <v>2793200</v>
      </c>
    </row>
    <row r="178" spans="1:4" x14ac:dyDescent="0.3">
      <c r="A178">
        <v>177</v>
      </c>
      <c r="B178" s="1">
        <v>43506</v>
      </c>
      <c r="C178">
        <v>161.08000200000001</v>
      </c>
      <c r="D178">
        <v>4520100</v>
      </c>
    </row>
    <row r="179" spans="1:4" x14ac:dyDescent="0.3">
      <c r="A179">
        <v>178</v>
      </c>
      <c r="B179" s="1">
        <v>43534</v>
      </c>
      <c r="C179">
        <v>161.520004</v>
      </c>
      <c r="D179">
        <v>3088200</v>
      </c>
    </row>
    <row r="180" spans="1:4" x14ac:dyDescent="0.3">
      <c r="A180">
        <v>179</v>
      </c>
      <c r="B180" s="1">
        <v>43565</v>
      </c>
      <c r="C180">
        <v>163.63000500000001</v>
      </c>
      <c r="D180">
        <v>2741600</v>
      </c>
    </row>
    <row r="181" spans="1:4" x14ac:dyDescent="0.3">
      <c r="A181">
        <v>180</v>
      </c>
      <c r="B181" s="1">
        <v>43656</v>
      </c>
      <c r="C181">
        <v>163.179993</v>
      </c>
      <c r="D181">
        <v>2214400</v>
      </c>
    </row>
    <row r="182" spans="1:4" x14ac:dyDescent="0.3">
      <c r="A182">
        <v>181</v>
      </c>
      <c r="B182" s="1">
        <v>43687</v>
      </c>
      <c r="C182">
        <v>158.61999499999999</v>
      </c>
      <c r="D182">
        <v>3418100</v>
      </c>
    </row>
    <row r="183" spans="1:4" x14ac:dyDescent="0.3">
      <c r="A183">
        <v>182</v>
      </c>
      <c r="B183" s="1">
        <v>43718</v>
      </c>
      <c r="C183">
        <v>159.83999600000001</v>
      </c>
      <c r="D183">
        <v>1680400</v>
      </c>
    </row>
    <row r="184" spans="1:4" x14ac:dyDescent="0.3">
      <c r="A184">
        <v>183</v>
      </c>
      <c r="B184" s="1">
        <v>43748</v>
      </c>
      <c r="C184">
        <v>160.970001</v>
      </c>
      <c r="D184">
        <v>1613100</v>
      </c>
    </row>
    <row r="185" spans="1:4" x14ac:dyDescent="0.3">
      <c r="A185">
        <v>184</v>
      </c>
      <c r="B185" s="1">
        <v>43779</v>
      </c>
      <c r="C185">
        <v>163.529999</v>
      </c>
      <c r="D185">
        <v>2244900</v>
      </c>
    </row>
    <row r="186" spans="1:4" x14ac:dyDescent="0.3">
      <c r="A186">
        <v>185</v>
      </c>
      <c r="B186" t="s">
        <v>112</v>
      </c>
      <c r="C186">
        <v>162.979996</v>
      </c>
      <c r="D186">
        <v>1055900</v>
      </c>
    </row>
    <row r="187" spans="1:4" x14ac:dyDescent="0.3">
      <c r="A187">
        <v>186</v>
      </c>
      <c r="B187" t="s">
        <v>113</v>
      </c>
      <c r="C187">
        <v>163.63999899999999</v>
      </c>
      <c r="D187">
        <v>2814500</v>
      </c>
    </row>
    <row r="188" spans="1:4" x14ac:dyDescent="0.3">
      <c r="A188">
        <v>187</v>
      </c>
      <c r="B188" t="s">
        <v>114</v>
      </c>
      <c r="C188">
        <v>163.63000500000001</v>
      </c>
      <c r="D188">
        <v>3449800</v>
      </c>
    </row>
    <row r="189" spans="1:4" x14ac:dyDescent="0.3">
      <c r="A189">
        <v>188</v>
      </c>
      <c r="B189" t="s">
        <v>115</v>
      </c>
      <c r="C189">
        <v>167.520004</v>
      </c>
      <c r="D189">
        <v>3302700</v>
      </c>
    </row>
    <row r="190" spans="1:4" x14ac:dyDescent="0.3">
      <c r="A190">
        <v>189</v>
      </c>
      <c r="B190" t="s">
        <v>116</v>
      </c>
      <c r="C190">
        <v>165.570007</v>
      </c>
      <c r="D190">
        <v>4421900</v>
      </c>
    </row>
    <row r="191" spans="1:4" x14ac:dyDescent="0.3">
      <c r="A191">
        <v>190</v>
      </c>
      <c r="B191" t="s">
        <v>117</v>
      </c>
      <c r="C191">
        <v>168.94000199999999</v>
      </c>
      <c r="D191">
        <v>2534400</v>
      </c>
    </row>
    <row r="192" spans="1:4" x14ac:dyDescent="0.3">
      <c r="A192">
        <v>191</v>
      </c>
      <c r="B192" t="s">
        <v>118</v>
      </c>
      <c r="C192">
        <v>168.94000199999999</v>
      </c>
      <c r="D192">
        <v>3290100</v>
      </c>
    </row>
    <row r="193" spans="1:4" x14ac:dyDescent="0.3">
      <c r="A193">
        <v>192</v>
      </c>
      <c r="B193" t="s">
        <v>119</v>
      </c>
      <c r="C193">
        <v>169.85000600000001</v>
      </c>
      <c r="D193">
        <v>2379100</v>
      </c>
    </row>
    <row r="194" spans="1:4" x14ac:dyDescent="0.3">
      <c r="A194">
        <v>193</v>
      </c>
      <c r="B194" t="s">
        <v>120</v>
      </c>
      <c r="C194">
        <v>171.46000699999999</v>
      </c>
      <c r="D194">
        <v>2181000</v>
      </c>
    </row>
    <row r="195" spans="1:4" x14ac:dyDescent="0.3">
      <c r="A195">
        <v>194</v>
      </c>
      <c r="B195" t="s">
        <v>121</v>
      </c>
      <c r="C195">
        <v>171.63000500000001</v>
      </c>
      <c r="D195">
        <v>1950000</v>
      </c>
    </row>
    <row r="196" spans="1:4" x14ac:dyDescent="0.3">
      <c r="A196">
        <v>195</v>
      </c>
      <c r="B196" t="s">
        <v>122</v>
      </c>
      <c r="C196">
        <v>172.679993</v>
      </c>
      <c r="D196">
        <v>2367200</v>
      </c>
    </row>
    <row r="197" spans="1:4" x14ac:dyDescent="0.3">
      <c r="A197">
        <v>196</v>
      </c>
      <c r="B197" t="s">
        <v>123</v>
      </c>
      <c r="C197">
        <v>173.16000399999999</v>
      </c>
      <c r="D197">
        <v>2714000</v>
      </c>
    </row>
    <row r="198" spans="1:4" x14ac:dyDescent="0.3">
      <c r="A198">
        <v>197</v>
      </c>
      <c r="B198" t="s">
        <v>124</v>
      </c>
      <c r="C198">
        <v>174.60000600000001</v>
      </c>
      <c r="D198">
        <v>1956400</v>
      </c>
    </row>
    <row r="199" spans="1:4" x14ac:dyDescent="0.3">
      <c r="A199">
        <v>198</v>
      </c>
      <c r="B199" t="s">
        <v>125</v>
      </c>
      <c r="C199">
        <v>172.729996</v>
      </c>
      <c r="D199">
        <v>2143200</v>
      </c>
    </row>
    <row r="200" spans="1:4" x14ac:dyDescent="0.3">
      <c r="A200">
        <v>199</v>
      </c>
      <c r="B200" s="1">
        <v>43476</v>
      </c>
      <c r="C200">
        <v>176.11999499999999</v>
      </c>
      <c r="D200">
        <v>2835000</v>
      </c>
    </row>
    <row r="201" spans="1:4" x14ac:dyDescent="0.3">
      <c r="A201">
        <v>200</v>
      </c>
      <c r="B201" s="1">
        <v>43566</v>
      </c>
      <c r="C201">
        <v>180</v>
      </c>
      <c r="D201">
        <v>4383300</v>
      </c>
    </row>
    <row r="202" spans="1:4" x14ac:dyDescent="0.3">
      <c r="A202">
        <v>201</v>
      </c>
      <c r="B202" s="1">
        <v>43596</v>
      </c>
      <c r="C202">
        <v>180.679993</v>
      </c>
      <c r="D202">
        <v>5155900</v>
      </c>
    </row>
    <row r="203" spans="1:4" x14ac:dyDescent="0.3">
      <c r="A203">
        <v>202</v>
      </c>
      <c r="B203" s="1">
        <v>43627</v>
      </c>
      <c r="C203">
        <v>180.80999800000001</v>
      </c>
      <c r="D203">
        <v>2742000</v>
      </c>
    </row>
    <row r="204" spans="1:4" x14ac:dyDescent="0.3">
      <c r="A204">
        <v>203</v>
      </c>
      <c r="B204" s="1">
        <v>43657</v>
      </c>
      <c r="C204">
        <v>179.66000399999999</v>
      </c>
      <c r="D204">
        <v>2548800</v>
      </c>
    </row>
    <row r="205" spans="1:4" x14ac:dyDescent="0.3">
      <c r="A205">
        <v>204</v>
      </c>
      <c r="B205" s="1">
        <v>43688</v>
      </c>
      <c r="C205">
        <v>181.21000699999999</v>
      </c>
      <c r="D205">
        <v>1636800</v>
      </c>
    </row>
    <row r="206" spans="1:4" x14ac:dyDescent="0.3">
      <c r="A206">
        <v>205</v>
      </c>
      <c r="B206" s="1">
        <v>43780</v>
      </c>
      <c r="C206">
        <v>180.83000200000001</v>
      </c>
      <c r="D206">
        <v>1594600</v>
      </c>
    </row>
    <row r="207" spans="1:4" x14ac:dyDescent="0.3">
      <c r="A207">
        <v>206</v>
      </c>
      <c r="B207" s="1">
        <v>43810</v>
      </c>
      <c r="C207">
        <v>182.009995</v>
      </c>
      <c r="D207">
        <v>1816900</v>
      </c>
    </row>
    <row r="208" spans="1:4" x14ac:dyDescent="0.3">
      <c r="A208">
        <v>207</v>
      </c>
      <c r="B208" t="s">
        <v>126</v>
      </c>
      <c r="C208">
        <v>181.949997</v>
      </c>
      <c r="D208">
        <v>1855200</v>
      </c>
    </row>
    <row r="209" spans="1:4" x14ac:dyDescent="0.3">
      <c r="A209">
        <v>208</v>
      </c>
      <c r="B209" t="s">
        <v>127</v>
      </c>
      <c r="C209">
        <v>179.64999399999999</v>
      </c>
      <c r="D209">
        <v>2208300</v>
      </c>
    </row>
    <row r="210" spans="1:4" x14ac:dyDescent="0.3">
      <c r="A210">
        <v>209</v>
      </c>
      <c r="B210" t="s">
        <v>128</v>
      </c>
      <c r="C210">
        <v>181.75</v>
      </c>
      <c r="D210">
        <v>3242700</v>
      </c>
    </row>
    <row r="211" spans="1:4" x14ac:dyDescent="0.3">
      <c r="A211">
        <v>210</v>
      </c>
      <c r="B211" t="s">
        <v>129</v>
      </c>
      <c r="C211">
        <v>179.800003</v>
      </c>
      <c r="D211">
        <v>2405800</v>
      </c>
    </row>
    <row r="212" spans="1:4" x14ac:dyDescent="0.3">
      <c r="A212">
        <v>211</v>
      </c>
      <c r="B212" t="s">
        <v>130</v>
      </c>
      <c r="C212">
        <v>180.11999499999999</v>
      </c>
      <c r="D212">
        <v>2673200</v>
      </c>
    </row>
    <row r="213" spans="1:4" x14ac:dyDescent="0.3">
      <c r="A213">
        <v>212</v>
      </c>
      <c r="B213" t="s">
        <v>131</v>
      </c>
      <c r="C213">
        <v>177.220001</v>
      </c>
      <c r="D213">
        <v>4190700</v>
      </c>
    </row>
    <row r="214" spans="1:4" x14ac:dyDescent="0.3">
      <c r="A214">
        <v>213</v>
      </c>
      <c r="B214" t="s">
        <v>132</v>
      </c>
      <c r="C214">
        <v>176.529999</v>
      </c>
      <c r="D214">
        <v>3135100</v>
      </c>
    </row>
    <row r="215" spans="1:4" x14ac:dyDescent="0.3">
      <c r="A215">
        <v>214</v>
      </c>
      <c r="B215" t="s">
        <v>133</v>
      </c>
      <c r="C215">
        <v>176.78999300000001</v>
      </c>
      <c r="D215">
        <v>1852200</v>
      </c>
    </row>
    <row r="216" spans="1:4" x14ac:dyDescent="0.3">
      <c r="A216">
        <v>215</v>
      </c>
      <c r="B216" t="s">
        <v>134</v>
      </c>
      <c r="C216">
        <v>176.509995</v>
      </c>
      <c r="D216">
        <v>2657500</v>
      </c>
    </row>
    <row r="217" spans="1:4" x14ac:dyDescent="0.3">
      <c r="A217">
        <v>216</v>
      </c>
      <c r="B217" t="s">
        <v>135</v>
      </c>
      <c r="C217">
        <v>178.520004</v>
      </c>
      <c r="D217">
        <v>4578900</v>
      </c>
    </row>
    <row r="218" spans="1:4" x14ac:dyDescent="0.3">
      <c r="A218">
        <v>217</v>
      </c>
      <c r="B218" t="s">
        <v>136</v>
      </c>
      <c r="C218">
        <v>179.41999799999999</v>
      </c>
      <c r="D218">
        <v>1044800</v>
      </c>
    </row>
    <row r="219" spans="1:4" x14ac:dyDescent="0.3">
      <c r="A219">
        <v>218</v>
      </c>
      <c r="B219" t="s">
        <v>137</v>
      </c>
      <c r="C219">
        <v>178.550003</v>
      </c>
      <c r="D219">
        <v>1633100</v>
      </c>
    </row>
    <row r="220" spans="1:4" x14ac:dyDescent="0.3">
      <c r="A220">
        <v>219</v>
      </c>
      <c r="B220" s="1">
        <v>43508</v>
      </c>
      <c r="C220">
        <v>174.320007</v>
      </c>
      <c r="D220">
        <v>3053500</v>
      </c>
    </row>
    <row r="221" spans="1:4" x14ac:dyDescent="0.3">
      <c r="A221">
        <v>220</v>
      </c>
      <c r="B221" s="1">
        <v>43536</v>
      </c>
      <c r="C221">
        <v>172.550003</v>
      </c>
      <c r="D221">
        <v>3775500</v>
      </c>
    </row>
    <row r="222" spans="1:4" x14ac:dyDescent="0.3">
      <c r="A222">
        <v>221</v>
      </c>
      <c r="B222" s="1">
        <v>43567</v>
      </c>
      <c r="C222">
        <v>173.21000699999999</v>
      </c>
      <c r="D222">
        <v>2933400</v>
      </c>
    </row>
    <row r="223" spans="1:4" x14ac:dyDescent="0.3">
      <c r="A223">
        <v>222</v>
      </c>
      <c r="B223" s="1">
        <v>43597</v>
      </c>
      <c r="C223">
        <v>174.009995</v>
      </c>
      <c r="D223">
        <v>2342100</v>
      </c>
    </row>
    <row r="224" spans="1:4" x14ac:dyDescent="0.3">
      <c r="A224">
        <v>223</v>
      </c>
      <c r="B224" s="1">
        <v>43628</v>
      </c>
      <c r="C224">
        <v>175.46000699999999</v>
      </c>
      <c r="D224">
        <v>2118000</v>
      </c>
    </row>
    <row r="225" spans="1:4" x14ac:dyDescent="0.3">
      <c r="A225">
        <v>224</v>
      </c>
      <c r="B225" s="1">
        <v>43720</v>
      </c>
      <c r="C225">
        <v>174.490005</v>
      </c>
      <c r="D225">
        <v>1556500</v>
      </c>
    </row>
    <row r="226" spans="1:4" x14ac:dyDescent="0.3">
      <c r="A226">
        <v>225</v>
      </c>
      <c r="B226" s="1">
        <v>43750</v>
      </c>
      <c r="C226">
        <v>174.03999300000001</v>
      </c>
      <c r="D226">
        <v>2027800</v>
      </c>
    </row>
    <row r="227" spans="1:4" x14ac:dyDescent="0.3">
      <c r="A227">
        <v>226</v>
      </c>
      <c r="B227" s="1">
        <v>43781</v>
      </c>
      <c r="C227">
        <v>176.009995</v>
      </c>
      <c r="D227">
        <v>2174100</v>
      </c>
    </row>
    <row r="228" spans="1:4" x14ac:dyDescent="0.3">
      <c r="A228">
        <v>227</v>
      </c>
      <c r="B228" s="1">
        <v>43811</v>
      </c>
      <c r="C228">
        <v>177.38999899999999</v>
      </c>
      <c r="D228">
        <v>2277600</v>
      </c>
    </row>
    <row r="229" spans="1:4" x14ac:dyDescent="0.3">
      <c r="A229">
        <v>228</v>
      </c>
      <c r="B229" t="s">
        <v>138</v>
      </c>
      <c r="C229">
        <v>176.979996</v>
      </c>
      <c r="D229">
        <v>2050200</v>
      </c>
    </row>
    <row r="230" spans="1:4" x14ac:dyDescent="0.3">
      <c r="A230">
        <v>229</v>
      </c>
      <c r="B230" t="s">
        <v>139</v>
      </c>
      <c r="C230">
        <v>176.39999399999999</v>
      </c>
      <c r="D230">
        <v>3207600</v>
      </c>
    </row>
    <row r="231" spans="1:4" x14ac:dyDescent="0.3">
      <c r="A231">
        <v>230</v>
      </c>
      <c r="B231" t="s">
        <v>140</v>
      </c>
      <c r="C231">
        <v>176.699997</v>
      </c>
      <c r="D231">
        <v>3039800</v>
      </c>
    </row>
    <row r="232" spans="1:4" x14ac:dyDescent="0.3">
      <c r="A232">
        <v>231</v>
      </c>
      <c r="B232" t="s">
        <v>141</v>
      </c>
      <c r="C232">
        <v>174.63999899999999</v>
      </c>
      <c r="D232">
        <v>3614700</v>
      </c>
    </row>
    <row r="233" spans="1:4" x14ac:dyDescent="0.3">
      <c r="A233">
        <v>232</v>
      </c>
      <c r="B233" t="s">
        <v>142</v>
      </c>
      <c r="C233">
        <v>176.5</v>
      </c>
      <c r="D233">
        <v>2680600</v>
      </c>
    </row>
    <row r="234" spans="1:4" x14ac:dyDescent="0.3">
      <c r="A234">
        <v>233</v>
      </c>
      <c r="B234" t="s">
        <v>143</v>
      </c>
      <c r="C234">
        <v>176.41000399999999</v>
      </c>
      <c r="D234">
        <v>4351900</v>
      </c>
    </row>
    <row r="235" spans="1:4" x14ac:dyDescent="0.3">
      <c r="A235">
        <v>234</v>
      </c>
      <c r="B235" t="s">
        <v>144</v>
      </c>
      <c r="C235">
        <v>176.429993</v>
      </c>
      <c r="D235">
        <v>2577700</v>
      </c>
    </row>
    <row r="236" spans="1:4" x14ac:dyDescent="0.3">
      <c r="A236">
        <v>235</v>
      </c>
      <c r="B236" t="s">
        <v>145</v>
      </c>
      <c r="C236">
        <v>176.30999800000001</v>
      </c>
      <c r="D236">
        <v>625500</v>
      </c>
    </row>
    <row r="237" spans="1:4" x14ac:dyDescent="0.3">
      <c r="A237">
        <v>236</v>
      </c>
      <c r="B237" t="s">
        <v>146</v>
      </c>
      <c r="C237">
        <v>176.88000500000001</v>
      </c>
      <c r="D237">
        <v>1269700</v>
      </c>
    </row>
    <row r="238" spans="1:4" x14ac:dyDescent="0.3">
      <c r="A238">
        <v>237</v>
      </c>
      <c r="B238" t="s">
        <v>147</v>
      </c>
      <c r="C238">
        <v>176.479996</v>
      </c>
      <c r="D238">
        <v>1303900</v>
      </c>
    </row>
    <row r="239" spans="1:4" x14ac:dyDescent="0.3">
      <c r="A239">
        <v>238</v>
      </c>
      <c r="B239" t="s">
        <v>148</v>
      </c>
      <c r="C239">
        <v>176.41999799999999</v>
      </c>
      <c r="D239">
        <v>1670100</v>
      </c>
    </row>
    <row r="240" spans="1:4" x14ac:dyDescent="0.3">
      <c r="A240">
        <v>239</v>
      </c>
      <c r="B240" t="s">
        <v>149</v>
      </c>
      <c r="C240">
        <v>177</v>
      </c>
      <c r="D240">
        <v>1728900</v>
      </c>
    </row>
    <row r="241" spans="1:4" x14ac:dyDescent="0.3">
      <c r="A241">
        <v>240</v>
      </c>
      <c r="B241" s="1">
        <v>43862</v>
      </c>
      <c r="C241">
        <v>180.78999300000001</v>
      </c>
      <c r="D241">
        <v>2857400</v>
      </c>
    </row>
    <row r="242" spans="1:4" x14ac:dyDescent="0.3">
      <c r="A242">
        <v>241</v>
      </c>
      <c r="B242" s="1">
        <v>43891</v>
      </c>
      <c r="C242">
        <v>178.86000100000001</v>
      </c>
      <c r="D242">
        <v>2805200</v>
      </c>
    </row>
    <row r="243" spans="1:4" x14ac:dyDescent="0.3">
      <c r="A243">
        <v>242</v>
      </c>
      <c r="B243" s="1">
        <v>43983</v>
      </c>
      <c r="C243">
        <v>177.509995</v>
      </c>
      <c r="D243">
        <v>3277900</v>
      </c>
    </row>
    <row r="244" spans="1:4" x14ac:dyDescent="0.3">
      <c r="A244">
        <v>243</v>
      </c>
      <c r="B244" s="1">
        <v>44013</v>
      </c>
      <c r="C244">
        <v>177.61000100000001</v>
      </c>
      <c r="D244">
        <v>3002800</v>
      </c>
    </row>
    <row r="245" spans="1:4" x14ac:dyDescent="0.3">
      <c r="A245">
        <v>244</v>
      </c>
      <c r="B245" s="1">
        <v>44044</v>
      </c>
      <c r="C245">
        <v>177.759995</v>
      </c>
      <c r="D245">
        <v>2545500</v>
      </c>
    </row>
    <row r="246" spans="1:4" x14ac:dyDescent="0.3">
      <c r="A246">
        <v>245</v>
      </c>
      <c r="B246" s="1">
        <v>44075</v>
      </c>
      <c r="C246">
        <v>179.070007</v>
      </c>
      <c r="D246">
        <v>1789500</v>
      </c>
    </row>
    <row r="247" spans="1:4" x14ac:dyDescent="0.3">
      <c r="A247">
        <v>246</v>
      </c>
      <c r="B247" s="1">
        <v>44105</v>
      </c>
      <c r="C247">
        <v>178.679993</v>
      </c>
      <c r="D247">
        <v>1671700</v>
      </c>
    </row>
    <row r="248" spans="1:4" x14ac:dyDescent="0.3">
      <c r="A248">
        <v>247</v>
      </c>
      <c r="B248" t="s">
        <v>150</v>
      </c>
      <c r="C248">
        <v>181.270004</v>
      </c>
      <c r="D248">
        <v>2261900</v>
      </c>
    </row>
    <row r="249" spans="1:4" x14ac:dyDescent="0.3">
      <c r="A249">
        <v>248</v>
      </c>
      <c r="B249" t="s">
        <v>151</v>
      </c>
      <c r="C249">
        <v>180.449997</v>
      </c>
      <c r="D249">
        <v>2191200</v>
      </c>
    </row>
    <row r="250" spans="1:4" x14ac:dyDescent="0.3">
      <c r="A250">
        <v>249</v>
      </c>
      <c r="B250" t="s">
        <v>152</v>
      </c>
      <c r="C250">
        <v>180.729996</v>
      </c>
      <c r="D250">
        <v>2600800</v>
      </c>
    </row>
    <row r="251" spans="1:4" x14ac:dyDescent="0.3">
      <c r="A251">
        <v>250</v>
      </c>
      <c r="B251" t="s">
        <v>153</v>
      </c>
      <c r="C251">
        <v>182.259995</v>
      </c>
      <c r="D251">
        <v>2215400</v>
      </c>
    </row>
    <row r="252" spans="1:4" x14ac:dyDescent="0.3">
      <c r="A252">
        <v>251</v>
      </c>
      <c r="B252" t="s">
        <v>154</v>
      </c>
      <c r="C252">
        <v>183.229996</v>
      </c>
      <c r="D252">
        <v>2608000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workbookViewId="0">
      <selection activeCell="B256" sqref="B256"/>
    </sheetView>
  </sheetViews>
  <sheetFormatPr defaultRowHeight="14.4" x14ac:dyDescent="0.3"/>
  <sheetData>
    <row r="1" spans="1:12" x14ac:dyDescent="0.3">
      <c r="A1" t="s">
        <v>155</v>
      </c>
      <c r="B1" t="s">
        <v>156</v>
      </c>
      <c r="C1" t="s">
        <v>157</v>
      </c>
      <c r="D1" t="s">
        <v>158</v>
      </c>
      <c r="F1" t="s">
        <v>159</v>
      </c>
      <c r="G1" t="s">
        <v>160</v>
      </c>
      <c r="H1" t="s">
        <v>161</v>
      </c>
      <c r="I1" t="s">
        <v>162</v>
      </c>
      <c r="L1" t="s">
        <v>2</v>
      </c>
    </row>
    <row r="2" spans="1:12" x14ac:dyDescent="0.3">
      <c r="A2">
        <f>Honeywell2020!$C$2</f>
        <v>139.820007</v>
      </c>
      <c r="B2">
        <f>Honeywell2020!$C$2</f>
        <v>139.820007</v>
      </c>
      <c r="C2">
        <f>Honeywell2020!$C$2</f>
        <v>139.820007</v>
      </c>
      <c r="D2">
        <f>Honeywell2020!$C$2</f>
        <v>139.820007</v>
      </c>
      <c r="F2">
        <v>0</v>
      </c>
      <c r="G2">
        <v>0</v>
      </c>
      <c r="H2">
        <v>0</v>
      </c>
      <c r="I2">
        <v>0</v>
      </c>
      <c r="L2">
        <v>139.820007</v>
      </c>
    </row>
    <row r="3" spans="1:12" x14ac:dyDescent="0.3">
      <c r="A3">
        <f>0.15*Honeywell2020!$C2+(1-0.15)*'Q1'!A2</f>
        <v>139.820007</v>
      </c>
      <c r="B3">
        <f>0.35*Honeywell2020!$C2+(1-0.35)*'Q1'!B2</f>
        <v>139.820007</v>
      </c>
      <c r="C3">
        <f>0.55*Honeywell2020!$C2+(1-0.55)*'Q1'!C2</f>
        <v>139.820007</v>
      </c>
      <c r="D3">
        <f>0.75*Honeywell2020!$C2+(1-0.75)*'Q1'!D2</f>
        <v>139.820007</v>
      </c>
      <c r="F3">
        <f>(Honeywell2020!$C3-'Q1'!A3)^2</f>
        <v>0.84639632000398624</v>
      </c>
      <c r="G3">
        <f>(Honeywell2020!$C3-'Q1'!B3)^2</f>
        <v>0.84639632000398624</v>
      </c>
      <c r="H3">
        <f>(Honeywell2020!$C3-'Q1'!C3)^2</f>
        <v>0.84639632000398624</v>
      </c>
      <c r="I3">
        <f>(Honeywell2020!$C3-'Q1'!D3)^2</f>
        <v>0.84639632000398624</v>
      </c>
      <c r="L3">
        <v>140.740005</v>
      </c>
    </row>
    <row r="4" spans="1:12" x14ac:dyDescent="0.3">
      <c r="A4">
        <f>0.15*Honeywell2020!$C3+(1-0.15)*'Q1'!A3</f>
        <v>139.9580067</v>
      </c>
      <c r="B4">
        <f>0.35*Honeywell2020!$C3+(1-0.35)*'Q1'!B3</f>
        <v>140.14200629999999</v>
      </c>
      <c r="C4">
        <f>0.55*Honeywell2020!$C3+(1-0.55)*'Q1'!C3</f>
        <v>140.32600589999998</v>
      </c>
      <c r="D4">
        <f>0.75*Honeywell2020!$C3+(1-0.75)*'Q1'!D3</f>
        <v>140.51000550000001</v>
      </c>
      <c r="F4">
        <f>(Honeywell2020!$C4-'Q1'!A4)^2</f>
        <v>1.493250517387684</v>
      </c>
      <c r="G4">
        <f>(Honeywell2020!$C4-'Q1'!B4)^2</f>
        <v>1.0774163893768998</v>
      </c>
      <c r="H4">
        <f>(Honeywell2020!$C4-'Q1'!C4)^2</f>
        <v>0.72929396696643034</v>
      </c>
      <c r="I4">
        <f>(Honeywell2020!$C4-'Q1'!D4)^2</f>
        <v>0.44888325015623742</v>
      </c>
      <c r="L4">
        <v>141.179993</v>
      </c>
    </row>
    <row r="5" spans="1:12" x14ac:dyDescent="0.3">
      <c r="A5">
        <f>0.15*Honeywell2020!$C4+(1-0.15)*'Q1'!A4</f>
        <v>140.14130464499999</v>
      </c>
      <c r="B5">
        <f>0.35*Honeywell2020!$C4+(1-0.35)*'Q1'!B4</f>
        <v>140.505301645</v>
      </c>
      <c r="C5">
        <f>0.55*Honeywell2020!$C4+(1-0.55)*'Q1'!C4</f>
        <v>140.79569880499997</v>
      </c>
      <c r="D5">
        <f>0.75*Honeywell2020!$C4+(1-0.75)*'Q1'!D4</f>
        <v>141.01249612500001</v>
      </c>
      <c r="F5">
        <f>(Honeywell2020!$C5-'Q1'!A5)^2</f>
        <v>2.4608270785825437</v>
      </c>
      <c r="G5">
        <f>(Honeywell2020!$C5-'Q1'!B5)^2</f>
        <v>1.4513149923656454</v>
      </c>
      <c r="H5">
        <f>(Honeywell2020!$C5-'Q1'!C5)^2</f>
        <v>0.83595947544419102</v>
      </c>
      <c r="I5">
        <f>(Honeywell2020!$C5-'Q1'!D5)^2</f>
        <v>0.48652142074323446</v>
      </c>
      <c r="L5">
        <v>141.71000699999999</v>
      </c>
    </row>
    <row r="6" spans="1:12" x14ac:dyDescent="0.3">
      <c r="A6">
        <f>0.15*Honeywell2020!$C5+(1-0.15)*'Q1'!A5</f>
        <v>140.37660999824999</v>
      </c>
      <c r="B6">
        <f>0.35*Honeywell2020!$C5+(1-0.35)*'Q1'!B5</f>
        <v>140.92694851925</v>
      </c>
      <c r="C6">
        <f>0.55*Honeywell2020!$C5+(1-0.55)*'Q1'!C5</f>
        <v>141.29856831224998</v>
      </c>
      <c r="D6">
        <f>0.75*Honeywell2020!$C5+(1-0.75)*'Q1'!D5</f>
        <v>141.53562928124998</v>
      </c>
      <c r="F6">
        <f>(Honeywell2020!$C6-'Q1'!A6)^2</f>
        <v>1.0688665357853141E-2</v>
      </c>
      <c r="G6">
        <f>(Honeywell2020!$C6-'Q1'!B6)^2</f>
        <v>0.19976655446392549</v>
      </c>
      <c r="H6">
        <f>(Honeywell2020!$C6-'Q1'!C6)^2</f>
        <v>0.67006063038228481</v>
      </c>
      <c r="I6">
        <f>(Honeywell2020!$C6-'Q1'!D6)^2</f>
        <v>1.1143616244826031</v>
      </c>
      <c r="L6">
        <v>140.479996</v>
      </c>
    </row>
    <row r="7" spans="1:12" x14ac:dyDescent="0.3">
      <c r="A7">
        <f>0.15*Honeywell2020!$C6+(1-0.15)*'Q1'!A6</f>
        <v>140.39211789851248</v>
      </c>
      <c r="B7">
        <f>0.35*Honeywell2020!$C6+(1-0.35)*'Q1'!B6</f>
        <v>140.77051513751249</v>
      </c>
      <c r="C7">
        <f>0.55*Honeywell2020!$C6+(1-0.55)*'Q1'!C6</f>
        <v>140.84835354051251</v>
      </c>
      <c r="D7">
        <f>0.75*Honeywell2020!$C6+(1-0.75)*'Q1'!D6</f>
        <v>140.74390432031248</v>
      </c>
      <c r="F7">
        <f>(Honeywell2020!$C7-'Q1'!A7)^2</f>
        <v>1.8167996383564156</v>
      </c>
      <c r="G7">
        <f>(Honeywell2020!$C7-'Q1'!B7)^2</f>
        <v>0.93991059346604444</v>
      </c>
      <c r="H7">
        <f>(Honeywell2020!$C7-'Q1'!C7)^2</f>
        <v>0.79504232520617302</v>
      </c>
      <c r="I7">
        <f>(Honeywell2020!$C7-'Q1'!D7)^2</f>
        <v>0.99221656407393011</v>
      </c>
      <c r="L7">
        <v>141.740005</v>
      </c>
    </row>
    <row r="8" spans="1:12" x14ac:dyDescent="0.3">
      <c r="A8">
        <f>0.15*Honeywell2020!$C7+(1-0.15)*'Q1'!A7</f>
        <v>140.59430096373561</v>
      </c>
      <c r="B8">
        <f>0.35*Honeywell2020!$C7+(1-0.35)*'Q1'!B7</f>
        <v>141.10983658938312</v>
      </c>
      <c r="C8">
        <f>0.55*Honeywell2020!$C7+(1-0.55)*'Q1'!C7</f>
        <v>141.33876184323063</v>
      </c>
      <c r="D8">
        <f>0.75*Honeywell2020!$C7+(1-0.75)*'Q1'!D7</f>
        <v>141.49097983007812</v>
      </c>
      <c r="F8">
        <f>(Honeywell2020!$C8-'Q1'!A8)^2</f>
        <v>7.2129739419944441</v>
      </c>
      <c r="G8">
        <f>(Honeywell2020!$C8-'Q1'!B8)^2</f>
        <v>4.7096048884544768</v>
      </c>
      <c r="H8">
        <f>(Honeywell2020!$C8-'Q1'!C8)^2</f>
        <v>3.7684016988220486</v>
      </c>
      <c r="I8">
        <f>(Honeywell2020!$C8-'Q1'!D8)^2</f>
        <v>3.200589590347994</v>
      </c>
      <c r="L8">
        <v>143.279999</v>
      </c>
    </row>
    <row r="9" spans="1:12" x14ac:dyDescent="0.3">
      <c r="A9">
        <f>0.15*Honeywell2020!$C8+(1-0.15)*'Q1'!A8</f>
        <v>140.99715566917524</v>
      </c>
      <c r="B9">
        <f>0.35*Honeywell2020!$C8+(1-0.35)*'Q1'!B8</f>
        <v>141.86939343309902</v>
      </c>
      <c r="C9">
        <f>0.55*Honeywell2020!$C8+(1-0.55)*'Q1'!C8</f>
        <v>142.40644227945378</v>
      </c>
      <c r="D9">
        <f>0.75*Honeywell2020!$C8+(1-0.75)*'Q1'!D8</f>
        <v>142.83274420751954</v>
      </c>
      <c r="F9">
        <f>(Honeywell2020!$C9-'Q1'!A9)^2</f>
        <v>6.9318955988244326</v>
      </c>
      <c r="G9">
        <f>(Honeywell2020!$C9-'Q1'!B9)^2</f>
        <v>3.0997530895055627</v>
      </c>
      <c r="H9">
        <f>(Honeywell2020!$C9-'Q1'!C9)^2</f>
        <v>1.4971057311104832</v>
      </c>
      <c r="I9">
        <f>(Honeywell2020!$C9-'Q1'!D9)^2</f>
        <v>0.63562477122659022</v>
      </c>
      <c r="L9">
        <v>143.63000500000001</v>
      </c>
    </row>
    <row r="10" spans="1:12" x14ac:dyDescent="0.3">
      <c r="A10">
        <f>0.15*Honeywell2020!$C9+(1-0.15)*'Q1'!A9</f>
        <v>141.39208306879897</v>
      </c>
      <c r="B10">
        <f>0.35*Honeywell2020!$C9+(1-0.35)*'Q1'!B9</f>
        <v>142.48560748151436</v>
      </c>
      <c r="C10">
        <f>0.55*Honeywell2020!$C9+(1-0.55)*'Q1'!C9</f>
        <v>143.07940177575421</v>
      </c>
      <c r="D10">
        <f>0.75*Honeywell2020!$C9+(1-0.75)*'Q1'!D9</f>
        <v>143.43068980187991</v>
      </c>
      <c r="F10">
        <f>(Honeywell2020!$C10-'Q1'!A10)^2</f>
        <v>11.008619213236447</v>
      </c>
      <c r="G10">
        <f>(Honeywell2020!$C10-'Q1'!B10)^2</f>
        <v>4.9479532178390846</v>
      </c>
      <c r="H10">
        <f>(Honeywell2020!$C10-'Q1'!C10)^2</f>
        <v>2.6588733973376431</v>
      </c>
      <c r="I10">
        <f>(Honeywell2020!$C10-'Q1'!D10)^2</f>
        <v>1.6366524934058193</v>
      </c>
      <c r="L10">
        <v>144.71000699999999</v>
      </c>
    </row>
    <row r="11" spans="1:12" x14ac:dyDescent="0.3">
      <c r="A11">
        <f>0.15*Honeywell2020!$C10+(1-0.15)*'Q1'!A10</f>
        <v>141.88977165847911</v>
      </c>
      <c r="B11">
        <f>0.35*Honeywell2020!$C10+(1-0.35)*'Q1'!B10</f>
        <v>143.26414731298433</v>
      </c>
      <c r="C11">
        <f>0.55*Honeywell2020!$C10+(1-0.55)*'Q1'!C10</f>
        <v>143.97623464908941</v>
      </c>
      <c r="D11">
        <f>0.75*Honeywell2020!$C10+(1-0.75)*'Q1'!D10</f>
        <v>144.39017770046996</v>
      </c>
      <c r="F11">
        <f>(Honeywell2020!$C11-'Q1'!A11)^2</f>
        <v>36.484273854564428</v>
      </c>
      <c r="G11">
        <f>(Honeywell2020!$C11-'Q1'!B11)^2</f>
        <v>21.77011597504265</v>
      </c>
      <c r="H11">
        <f>(Honeywell2020!$C11-'Q1'!C11)^2</f>
        <v>15.632205097395229</v>
      </c>
      <c r="I11">
        <f>(Honeywell2020!$C11-'Q1'!D11)^2</f>
        <v>12.530292354786901</v>
      </c>
      <c r="L11">
        <v>147.929993</v>
      </c>
    </row>
    <row r="12" spans="1:12" x14ac:dyDescent="0.3">
      <c r="A12">
        <f>0.15*Honeywell2020!$C11+(1-0.15)*'Q1'!A11</f>
        <v>142.79580485970723</v>
      </c>
      <c r="B12">
        <f>0.35*Honeywell2020!$C11+(1-0.35)*'Q1'!B11</f>
        <v>144.89719330343982</v>
      </c>
      <c r="C12">
        <f>0.55*Honeywell2020!$C11+(1-0.55)*'Q1'!C11</f>
        <v>146.15080174209024</v>
      </c>
      <c r="D12">
        <f>0.75*Honeywell2020!$C11+(1-0.75)*'Q1'!D11</f>
        <v>147.04503917511749</v>
      </c>
      <c r="F12">
        <f>(Honeywell2020!$C12-'Q1'!A12)^2</f>
        <v>34.741559928635354</v>
      </c>
      <c r="G12">
        <f>(Honeywell2020!$C12-'Q1'!B12)^2</f>
        <v>14.385397808702471</v>
      </c>
      <c r="H12">
        <f>(Honeywell2020!$C12-'Q1'!C12)^2</f>
        <v>6.4475379497689662</v>
      </c>
      <c r="I12">
        <f>(Honeywell2020!$C12-'Q1'!D12)^2</f>
        <v>2.7059026952454075</v>
      </c>
      <c r="L12">
        <v>148.69000199999999</v>
      </c>
    </row>
    <row r="13" spans="1:12" x14ac:dyDescent="0.3">
      <c r="A13">
        <f>0.15*Honeywell2020!$C12+(1-0.15)*'Q1'!A12</f>
        <v>143.67993443075116</v>
      </c>
      <c r="B13">
        <f>0.35*Honeywell2020!$C12+(1-0.35)*'Q1'!B12</f>
        <v>146.22467634723589</v>
      </c>
      <c r="C13">
        <f>0.55*Honeywell2020!$C12+(1-0.55)*'Q1'!C12</f>
        <v>147.5473618839406</v>
      </c>
      <c r="D13">
        <f>0.75*Honeywell2020!$C12+(1-0.75)*'Q1'!D12</f>
        <v>148.27876129377938</v>
      </c>
      <c r="F13">
        <f>(Honeywell2020!$C13-'Q1'!A13)^2</f>
        <v>27.249021906506304</v>
      </c>
      <c r="G13">
        <f>(Honeywell2020!$C13-'Q1'!B13)^2</f>
        <v>7.1573245431912529</v>
      </c>
      <c r="H13">
        <f>(Honeywell2020!$C13-'Q1'!C13)^2</f>
        <v>1.829613641395321</v>
      </c>
      <c r="I13">
        <f>(Honeywell2020!$C13-'Q1'!D13)^2</f>
        <v>0.38593007527818274</v>
      </c>
      <c r="L13">
        <v>148.89999399999999</v>
      </c>
    </row>
    <row r="14" spans="1:12" x14ac:dyDescent="0.3">
      <c r="A14">
        <f>0.15*Honeywell2020!$C13+(1-0.15)*'Q1'!A13</f>
        <v>144.46294336613849</v>
      </c>
      <c r="B14">
        <f>0.35*Honeywell2020!$C13+(1-0.35)*'Q1'!B13</f>
        <v>147.16103752570331</v>
      </c>
      <c r="C14">
        <f>0.55*Honeywell2020!$C13+(1-0.55)*'Q1'!C13</f>
        <v>148.29130954777327</v>
      </c>
      <c r="D14">
        <f>0.75*Honeywell2020!$C13+(1-0.75)*'Q1'!D13</f>
        <v>148.74468582344485</v>
      </c>
      <c r="F14">
        <f>(Honeywell2020!$C14-'Q1'!A14)^2</f>
        <v>13.594342376658512</v>
      </c>
      <c r="G14">
        <f>(Honeywell2020!$C14-'Q1'!B14)^2</f>
        <v>0.9780349080533306</v>
      </c>
      <c r="H14">
        <f>(Honeywell2020!$C14-'Q1'!C14)^2</f>
        <v>1.9970084042460593E-2</v>
      </c>
      <c r="I14">
        <f>(Honeywell2020!$C14-'Q1'!D14)^2</f>
        <v>0.35365836487217456</v>
      </c>
      <c r="L14">
        <v>148.14999399999999</v>
      </c>
    </row>
    <row r="15" spans="1:12" x14ac:dyDescent="0.3">
      <c r="A15">
        <f>0.15*Honeywell2020!$C14+(1-0.15)*'Q1'!A14</f>
        <v>145.01600096121771</v>
      </c>
      <c r="B15">
        <f>0.35*Honeywell2020!$C14+(1-0.35)*'Q1'!B14</f>
        <v>147.50717229170715</v>
      </c>
      <c r="C15">
        <f>0.55*Honeywell2020!$C14+(1-0.55)*'Q1'!C14</f>
        <v>148.21358599649795</v>
      </c>
      <c r="D15">
        <f>0.75*Honeywell2020!$C14+(1-0.75)*'Q1'!D14</f>
        <v>148.29866695586122</v>
      </c>
      <c r="F15">
        <f>(Honeywell2020!$C15-'Q1'!A15)^2</f>
        <v>12.916836278767157</v>
      </c>
      <c r="G15">
        <f>(Honeywell2020!$C15-'Q1'!B15)^2</f>
        <v>1.2162311598349012</v>
      </c>
      <c r="H15">
        <f>(Honeywell2020!$C15-'Q1'!C15)^2</f>
        <v>0.15714485500153555</v>
      </c>
      <c r="I15">
        <f>(Honeywell2020!$C15-'Q1'!D15)^2</f>
        <v>9.6928887039813463E-2</v>
      </c>
      <c r="L15">
        <v>148.61000100000001</v>
      </c>
    </row>
    <row r="16" spans="1:12" x14ac:dyDescent="0.3">
      <c r="A16">
        <f>0.15*Honeywell2020!$C15+(1-0.15)*'Q1'!A15</f>
        <v>145.55510096703506</v>
      </c>
      <c r="B16">
        <f>0.35*Honeywell2020!$C15+(1-0.35)*'Q1'!B15</f>
        <v>147.89316233960966</v>
      </c>
      <c r="C16">
        <f>0.55*Honeywell2020!$C15+(1-0.55)*'Q1'!C15</f>
        <v>148.43161424842407</v>
      </c>
      <c r="D16">
        <f>0.75*Honeywell2020!$C15+(1-0.75)*'Q1'!D15</f>
        <v>148.53216748896531</v>
      </c>
      <c r="F16">
        <f>(Honeywell2020!$C16-'Q1'!A16)^2</f>
        <v>8.5550109538629791</v>
      </c>
      <c r="G16">
        <f>(Honeywell2020!$C16-'Q1'!B16)^2</f>
        <v>0.34437374496712503</v>
      </c>
      <c r="H16">
        <f>(Honeywell2020!$C16-'Q1'!C16)^2</f>
        <v>2.3407938855551287E-3</v>
      </c>
      <c r="I16">
        <f>(Honeywell2020!$C16-'Q1'!D16)^2</f>
        <v>2.7218642608578788E-3</v>
      </c>
      <c r="L16">
        <v>148.479996</v>
      </c>
    </row>
    <row r="17" spans="1:12" x14ac:dyDescent="0.3">
      <c r="A17">
        <f>0.15*Honeywell2020!$C16+(1-0.15)*'Q1'!A16</f>
        <v>145.99383522197979</v>
      </c>
      <c r="B17">
        <f>0.35*Honeywell2020!$C16+(1-0.35)*'Q1'!B16</f>
        <v>148.09855412074629</v>
      </c>
      <c r="C17">
        <f>0.55*Honeywell2020!$C16+(1-0.55)*'Q1'!C16</f>
        <v>148.45822421179082</v>
      </c>
      <c r="D17">
        <f>0.75*Honeywell2020!$C16+(1-0.75)*'Q1'!D16</f>
        <v>148.49303887224133</v>
      </c>
      <c r="F17">
        <f>(Honeywell2020!$C17-'Q1'!A17)^2</f>
        <v>19.063403601154892</v>
      </c>
      <c r="G17">
        <f>(Honeywell2020!$C17-'Q1'!B17)^2</f>
        <v>5.1141419876864127</v>
      </c>
      <c r="H17">
        <f>(Honeywell2020!$C17-'Q1'!C17)^2</f>
        <v>3.6167549521712634</v>
      </c>
      <c r="I17">
        <f>(Honeywell2020!$C17-'Q1'!D17)^2</f>
        <v>3.4855475864852279</v>
      </c>
      <c r="L17">
        <v>150.36000100000001</v>
      </c>
    </row>
    <row r="18" spans="1:12" x14ac:dyDescent="0.3">
      <c r="A18">
        <f>0.15*Honeywell2020!$C17+(1-0.15)*'Q1'!A17</f>
        <v>146.64876008868282</v>
      </c>
      <c r="B18">
        <f>0.35*Honeywell2020!$C17+(1-0.35)*'Q1'!B17</f>
        <v>148.89006052848509</v>
      </c>
      <c r="C18">
        <f>0.55*Honeywell2020!$C17+(1-0.55)*'Q1'!C17</f>
        <v>149.50420144530588</v>
      </c>
      <c r="D18">
        <f>0.75*Honeywell2020!$C17+(1-0.75)*'Q1'!D17</f>
        <v>149.89326046806033</v>
      </c>
      <c r="F18">
        <f>(Honeywell2020!$C18-'Q1'!A18)^2</f>
        <v>23.340840430800739</v>
      </c>
      <c r="G18">
        <f>(Honeywell2020!$C18-'Q1'!B18)^2</f>
        <v>6.7077657466111376</v>
      </c>
      <c r="H18">
        <f>(Honeywell2020!$C18-'Q1'!C18)^2</f>
        <v>3.9037641223589308</v>
      </c>
      <c r="I18">
        <f>(Honeywell2020!$C18-'Q1'!D18)^2</f>
        <v>2.5177296483198566</v>
      </c>
      <c r="L18">
        <v>151.479996</v>
      </c>
    </row>
    <row r="19" spans="1:12" x14ac:dyDescent="0.3">
      <c r="A19">
        <f>0.15*Honeywell2020!$C18+(1-0.15)*'Q1'!A18</f>
        <v>147.37344547538038</v>
      </c>
      <c r="B19">
        <f>0.35*Honeywell2020!$C18+(1-0.35)*'Q1'!B18</f>
        <v>149.79653794351532</v>
      </c>
      <c r="C19">
        <f>0.55*Honeywell2020!$C18+(1-0.55)*'Q1'!C18</f>
        <v>150.59088845038764</v>
      </c>
      <c r="D19">
        <f>0.75*Honeywell2020!$C18+(1-0.75)*'Q1'!D18</f>
        <v>151.08331211701508</v>
      </c>
      <c r="F19">
        <f>(Honeywell2020!$C19-'Q1'!A19)^2</f>
        <v>9.9008305488564083</v>
      </c>
      <c r="G19">
        <f>(Honeywell2020!$C19-'Q1'!B19)^2</f>
        <v>0.52340313488549706</v>
      </c>
      <c r="H19">
        <f>(Honeywell2020!$C19-'Q1'!C19)^2</f>
        <v>5.0246053067574846E-3</v>
      </c>
      <c r="I19">
        <f>(Honeywell2020!$C19-'Q1'!D19)^2</f>
        <v>0.31731603469507857</v>
      </c>
      <c r="L19">
        <v>150.520004</v>
      </c>
    </row>
    <row r="20" spans="1:12" x14ac:dyDescent="0.3">
      <c r="A20">
        <f>0.15*Honeywell2020!$C19+(1-0.15)*'Q1'!A19</f>
        <v>147.84542925407331</v>
      </c>
      <c r="B20">
        <f>0.35*Honeywell2020!$C19+(1-0.35)*'Q1'!B19</f>
        <v>150.04975106328496</v>
      </c>
      <c r="C20">
        <f>0.55*Honeywell2020!$C19+(1-0.55)*'Q1'!C19</f>
        <v>150.55190200267444</v>
      </c>
      <c r="D20">
        <f>0.75*Honeywell2020!$C19+(1-0.75)*'Q1'!D19</f>
        <v>150.66083102925379</v>
      </c>
      <c r="F20">
        <f>(Honeywell2020!$C20-'Q1'!A20)^2</f>
        <v>29.971001496195807</v>
      </c>
      <c r="G20">
        <f>(Honeywell2020!$C20-'Q1'!B20)^2</f>
        <v>10.694573891620001</v>
      </c>
      <c r="H20">
        <f>(Honeywell2020!$C20-'Q1'!C20)^2</f>
        <v>7.6624052762187684</v>
      </c>
      <c r="I20">
        <f>(Honeywell2020!$C20-'Q1'!D20)^2</f>
        <v>7.0712168433940947</v>
      </c>
      <c r="L20">
        <v>153.320007</v>
      </c>
    </row>
    <row r="21" spans="1:12" x14ac:dyDescent="0.3">
      <c r="A21">
        <f>0.15*Honeywell2020!$C20+(1-0.15)*'Q1'!A20</f>
        <v>148.66661591596232</v>
      </c>
      <c r="B21">
        <f>0.35*Honeywell2020!$C20+(1-0.35)*'Q1'!B20</f>
        <v>151.19434064113523</v>
      </c>
      <c r="C21">
        <f>0.55*Honeywell2020!$C20+(1-0.55)*'Q1'!C20</f>
        <v>152.0743597512035</v>
      </c>
      <c r="D21">
        <f>0.75*Honeywell2020!$C20+(1-0.75)*'Q1'!D20</f>
        <v>152.65521300731345</v>
      </c>
      <c r="F21">
        <f>(Honeywell2020!$C21-'Q1'!A21)^2</f>
        <v>21.283303480085006</v>
      </c>
      <c r="G21">
        <f>(Honeywell2020!$C21-'Q1'!B21)^2</f>
        <v>4.3499707899025131</v>
      </c>
      <c r="H21">
        <f>(Honeywell2020!$C21-'Q1'!C21)^2</f>
        <v>1.453565998238592</v>
      </c>
      <c r="I21">
        <f>(Honeywell2020!$C21-'Q1'!D21)^2</f>
        <v>0.39035753665732326</v>
      </c>
      <c r="L21">
        <v>153.279999</v>
      </c>
    </row>
    <row r="22" spans="1:12" x14ac:dyDescent="0.3">
      <c r="A22">
        <f>0.15*Honeywell2020!$C21+(1-0.15)*'Q1'!A21</f>
        <v>149.35862337856798</v>
      </c>
      <c r="B22">
        <f>0.35*Honeywell2020!$C21+(1-0.35)*'Q1'!B21</f>
        <v>151.92432106673789</v>
      </c>
      <c r="C22">
        <f>0.55*Honeywell2020!$C21+(1-0.55)*'Q1'!C21</f>
        <v>152.73746133804156</v>
      </c>
      <c r="D22">
        <f>0.75*Honeywell2020!$C21+(1-0.75)*'Q1'!D21</f>
        <v>153.12380250182838</v>
      </c>
      <c r="F22">
        <f>(Honeywell2020!$C22-'Q1'!A22)^2</f>
        <v>27.262794708347379</v>
      </c>
      <c r="G22">
        <f>(Honeywell2020!$C22-'Q1'!B22)^2</f>
        <v>7.0526412192919565</v>
      </c>
      <c r="H22">
        <f>(Honeywell2020!$C22-'Q1'!C22)^2</f>
        <v>3.3949560909702909</v>
      </c>
      <c r="I22">
        <f>(Honeywell2020!$C22-'Q1'!D22)^2</f>
        <v>2.120516978475302</v>
      </c>
      <c r="L22">
        <v>154.58000200000001</v>
      </c>
    </row>
    <row r="23" spans="1:12" x14ac:dyDescent="0.3">
      <c r="A23">
        <f>0.15*Honeywell2020!$C22+(1-0.15)*'Q1'!A22</f>
        <v>150.14183017178277</v>
      </c>
      <c r="B23">
        <f>0.35*Honeywell2020!$C22+(1-0.35)*'Q1'!B22</f>
        <v>152.85380939337963</v>
      </c>
      <c r="C23">
        <f>0.55*Honeywell2020!$C22+(1-0.55)*'Q1'!C22</f>
        <v>153.75085870211871</v>
      </c>
      <c r="D23">
        <f>0.75*Honeywell2020!$C22+(1-0.75)*'Q1'!D22</f>
        <v>154.21595212545708</v>
      </c>
      <c r="F23">
        <f>(Honeywell2020!$C23-'Q1'!A23)^2</f>
        <v>6.0918672372625737</v>
      </c>
      <c r="G23">
        <f>(Honeywell2020!$C23-'Q1'!B23)^2</f>
        <v>5.944253268235327E-2</v>
      </c>
      <c r="H23">
        <f>(Honeywell2020!$C23-'Q1'!C23)^2</f>
        <v>1.3015562964835474</v>
      </c>
      <c r="I23">
        <f>(Honeywell2020!$C23-'Q1'!D23)^2</f>
        <v>2.5790790173568232</v>
      </c>
      <c r="L23">
        <v>152.61000100000001</v>
      </c>
    </row>
    <row r="24" spans="1:12" x14ac:dyDescent="0.3">
      <c r="A24">
        <f>0.15*Honeywell2020!$C23+(1-0.15)*'Q1'!A23</f>
        <v>150.51205579601535</v>
      </c>
      <c r="B24">
        <f>0.35*Honeywell2020!$C23+(1-0.35)*'Q1'!B23</f>
        <v>152.76847645569677</v>
      </c>
      <c r="C24">
        <f>0.55*Honeywell2020!$C23+(1-0.55)*'Q1'!C23</f>
        <v>153.12338696595344</v>
      </c>
      <c r="D24">
        <f>0.75*Honeywell2020!$C23+(1-0.75)*'Q1'!D23</f>
        <v>153.01148878136428</v>
      </c>
      <c r="F24">
        <f>(Honeywell2020!$C24-'Q1'!A24)^2</f>
        <v>7.2250279160784494</v>
      </c>
      <c r="G24">
        <f>(Honeywell2020!$C24-'Q1'!B24)^2</f>
        <v>0.18620998015575202</v>
      </c>
      <c r="H24">
        <f>(Honeywell2020!$C24-'Q1'!C24)^2</f>
        <v>5.8690973166139722E-3</v>
      </c>
      <c r="I24">
        <f>(Honeywell2020!$C24-'Q1'!D24)^2</f>
        <v>3.5535348493211695E-2</v>
      </c>
      <c r="L24">
        <v>153.199997</v>
      </c>
    </row>
    <row r="25" spans="1:12" x14ac:dyDescent="0.3">
      <c r="A25">
        <f>0.15*Honeywell2020!$C24+(1-0.15)*'Q1'!A24</f>
        <v>150.91524697661305</v>
      </c>
      <c r="B25">
        <f>0.35*Honeywell2020!$C24+(1-0.35)*'Q1'!B24</f>
        <v>152.9195086462029</v>
      </c>
      <c r="C25">
        <f>0.55*Honeywell2020!$C24+(1-0.55)*'Q1'!C24</f>
        <v>153.16552248467906</v>
      </c>
      <c r="D25">
        <f>0.75*Honeywell2020!$C24+(1-0.75)*'Q1'!D24</f>
        <v>153.15286994534108</v>
      </c>
      <c r="F25">
        <f>(Honeywell2020!$C25-'Q1'!A25)^2</f>
        <v>9.8894589990933284</v>
      </c>
      <c r="G25">
        <f>(Honeywell2020!$C25-'Q1'!B25)^2</f>
        <v>1.3007159661245442</v>
      </c>
      <c r="H25">
        <f>(Honeywell2020!$C25-'Q1'!C25)^2</f>
        <v>0.8000864475086763</v>
      </c>
      <c r="I25">
        <f>(Honeywell2020!$C25-'Q1'!D25)^2</f>
        <v>0.82288130754928823</v>
      </c>
      <c r="L25">
        <v>154.05999800000001</v>
      </c>
    </row>
    <row r="26" spans="1:12" x14ac:dyDescent="0.3">
      <c r="A26">
        <f>0.15*Honeywell2020!$C25+(1-0.15)*'Q1'!A25</f>
        <v>151.38695963012108</v>
      </c>
      <c r="B26">
        <f>0.35*Honeywell2020!$C25+(1-0.35)*'Q1'!B25</f>
        <v>153.31867992003188</v>
      </c>
      <c r="C26">
        <f>0.55*Honeywell2020!$C25+(1-0.55)*'Q1'!C25</f>
        <v>153.65748401810558</v>
      </c>
      <c r="D26">
        <f>0.75*Honeywell2020!$C25+(1-0.75)*'Q1'!D25</f>
        <v>153.83321598633529</v>
      </c>
      <c r="F26">
        <f>(Honeywell2020!$C26-'Q1'!A26)^2</f>
        <v>6.4162833832788015</v>
      </c>
      <c r="G26">
        <f>(Honeywell2020!$C26-'Q1'!B26)^2</f>
        <v>0.3615834332965337</v>
      </c>
      <c r="H26">
        <f>(Honeywell2020!$C26-'Q1'!C26)^2</f>
        <v>6.8913590690061186E-2</v>
      </c>
      <c r="I26">
        <f>(Honeywell2020!$C26-'Q1'!D26)^2</f>
        <v>7.5311178957006321E-3</v>
      </c>
      <c r="L26">
        <v>153.91999799999999</v>
      </c>
    </row>
    <row r="27" spans="1:12" x14ac:dyDescent="0.3">
      <c r="A27">
        <f>0.15*Honeywell2020!$C26+(1-0.15)*'Q1'!A26</f>
        <v>151.76691538560294</v>
      </c>
      <c r="B27">
        <f>0.35*Honeywell2020!$C26+(1-0.35)*'Q1'!B26</f>
        <v>153.52914124802072</v>
      </c>
      <c r="C27">
        <f>0.55*Honeywell2020!$C26+(1-0.55)*'Q1'!C26</f>
        <v>153.80186670814749</v>
      </c>
      <c r="D27">
        <f>0.75*Honeywell2020!$C26+(1-0.75)*'Q1'!D26</f>
        <v>153.89830249658382</v>
      </c>
      <c r="F27">
        <f>(Honeywell2020!$C27-'Q1'!A27)^2</f>
        <v>8.0264024293847402</v>
      </c>
      <c r="G27">
        <f>(Honeywell2020!$C27-'Q1'!B27)^2</f>
        <v>1.1467513170316581</v>
      </c>
      <c r="H27">
        <f>(Honeywell2020!$C27-'Q1'!C27)^2</f>
        <v>0.63702632919884472</v>
      </c>
      <c r="I27">
        <f>(Honeywell2020!$C27-'Q1'!D27)^2</f>
        <v>0.49238780670654597</v>
      </c>
      <c r="L27">
        <v>154.60000600000001</v>
      </c>
    </row>
    <row r="28" spans="1:12" x14ac:dyDescent="0.3">
      <c r="A28">
        <f>0.15*Honeywell2020!$C27+(1-0.15)*'Q1'!A27</f>
        <v>152.19187897776249</v>
      </c>
      <c r="B28">
        <f>0.35*Honeywell2020!$C27+(1-0.35)*'Q1'!B27</f>
        <v>153.90394391121347</v>
      </c>
      <c r="C28">
        <f>0.55*Honeywell2020!$C27+(1-0.55)*'Q1'!C27</f>
        <v>154.24084331866635</v>
      </c>
      <c r="D28">
        <f>0.75*Honeywell2020!$C27+(1-0.75)*'Q1'!D27</f>
        <v>154.42458012414596</v>
      </c>
      <c r="F28">
        <f>(Honeywell2020!$C28-'Q1'!A28)^2</f>
        <v>3.5273648679138137</v>
      </c>
      <c r="G28">
        <f>(Honeywell2020!$C28-'Q1'!B28)^2</f>
        <v>2.7576949457322791E-2</v>
      </c>
      <c r="H28">
        <f>(Honeywell2020!$C28-'Q1'!C28)^2</f>
        <v>2.9185047775469382E-2</v>
      </c>
      <c r="I28">
        <f>(Honeywell2020!$C28-'Q1'!D28)^2</f>
        <v>0.12572210036662479</v>
      </c>
      <c r="L28">
        <v>154.070007</v>
      </c>
    </row>
    <row r="29" spans="1:12" x14ac:dyDescent="0.3">
      <c r="A29">
        <f>0.15*Honeywell2020!$C28+(1-0.15)*'Q1'!A28</f>
        <v>152.47359818109811</v>
      </c>
      <c r="B29">
        <f>0.35*Honeywell2020!$C28+(1-0.35)*'Q1'!B28</f>
        <v>153.96206599228876</v>
      </c>
      <c r="C29">
        <f>0.55*Honeywell2020!$C28+(1-0.55)*'Q1'!C28</f>
        <v>154.14688334339985</v>
      </c>
      <c r="D29">
        <f>0.75*Honeywell2020!$C28+(1-0.75)*'Q1'!D28</f>
        <v>154.1586502810365</v>
      </c>
      <c r="F29">
        <f>(Honeywell2020!$C29-'Q1'!A29)^2</f>
        <v>10.539131262574104</v>
      </c>
      <c r="G29">
        <f>(Honeywell2020!$C29-'Q1'!B29)^2</f>
        <v>3.0903354913367154</v>
      </c>
      <c r="H29">
        <f>(Honeywell2020!$C29-'Q1'!C29)^2</f>
        <v>2.4746991615071368</v>
      </c>
      <c r="I29">
        <f>(Honeywell2020!$C29-'Q1'!D29)^2</f>
        <v>2.4378160676078253</v>
      </c>
      <c r="L29">
        <v>155.720001</v>
      </c>
    </row>
    <row r="30" spans="1:12" x14ac:dyDescent="0.3">
      <c r="A30">
        <f>0.15*Honeywell2020!$C29+(1-0.15)*'Q1'!A29</f>
        <v>152.96055860393341</v>
      </c>
      <c r="B30">
        <f>0.35*Honeywell2020!$C29+(1-0.35)*'Q1'!B29</f>
        <v>154.5773432449877</v>
      </c>
      <c r="C30">
        <f>0.55*Honeywell2020!$C29+(1-0.55)*'Q1'!C29</f>
        <v>155.01209805452993</v>
      </c>
      <c r="D30">
        <f>0.75*Honeywell2020!$C29+(1-0.75)*'Q1'!D29</f>
        <v>155.3296633202591</v>
      </c>
      <c r="F30">
        <f>(Honeywell2020!$C30-'Q1'!A30)^2</f>
        <v>2.3698798119234605</v>
      </c>
      <c r="G30">
        <f>(Honeywell2020!$C30-'Q1'!B30)^2</f>
        <v>5.9819775452277001E-3</v>
      </c>
      <c r="H30">
        <f>(Honeywell2020!$C30-'Q1'!C30)^2</f>
        <v>0.2622444174533381</v>
      </c>
      <c r="I30">
        <f>(Honeywell2020!$C30-'Q1'!D30)^2</f>
        <v>0.6883412249833557</v>
      </c>
      <c r="L30">
        <v>154.5</v>
      </c>
    </row>
    <row r="31" spans="1:12" x14ac:dyDescent="0.3">
      <c r="A31">
        <f>0.15*Honeywell2020!$C30+(1-0.15)*'Q1'!A30</f>
        <v>153.1914748133434</v>
      </c>
      <c r="B31">
        <f>0.35*Honeywell2020!$C30+(1-0.35)*'Q1'!B30</f>
        <v>154.550273109242</v>
      </c>
      <c r="C31">
        <f>0.55*Honeywell2020!$C30+(1-0.55)*'Q1'!C30</f>
        <v>154.73044412453845</v>
      </c>
      <c r="D31">
        <f>0.75*Honeywell2020!$C30+(1-0.75)*'Q1'!D30</f>
        <v>154.70741583006478</v>
      </c>
      <c r="F31">
        <f>(Honeywell2020!$C31-'Q1'!A31)^2</f>
        <v>0.91875903118880675</v>
      </c>
      <c r="G31">
        <f>(Honeywell2020!$C31-'Q1'!B31)^2</f>
        <v>0.16022336529557443</v>
      </c>
      <c r="H31">
        <f>(Honeywell2020!$C31-'Q1'!C31)^2</f>
        <v>0.33692234707671204</v>
      </c>
      <c r="I31">
        <f>(Honeywell2020!$C31-'Q1'!D31)^2</f>
        <v>0.31071909663277164</v>
      </c>
      <c r="L31">
        <v>154.14999399999999</v>
      </c>
    </row>
    <row r="32" spans="1:12" x14ac:dyDescent="0.3">
      <c r="A32">
        <f>0.15*Honeywell2020!$C31+(1-0.15)*'Q1'!A31</f>
        <v>153.33525269134188</v>
      </c>
      <c r="B32">
        <f>0.35*Honeywell2020!$C31+(1-0.35)*'Q1'!B31</f>
        <v>154.4101754210073</v>
      </c>
      <c r="C32">
        <f>0.55*Honeywell2020!$C31+(1-0.55)*'Q1'!C31</f>
        <v>154.41119655604228</v>
      </c>
      <c r="D32">
        <f>0.75*Honeywell2020!$C31+(1-0.75)*'Q1'!D31</f>
        <v>154.28934945751618</v>
      </c>
      <c r="F32">
        <f>(Honeywell2020!$C32-'Q1'!A32)^2</f>
        <v>0.16382443136407637</v>
      </c>
      <c r="G32">
        <f>(Honeywell2020!$C32-'Q1'!B32)^2</f>
        <v>0.44912839319310033</v>
      </c>
      <c r="H32">
        <f>(Honeywell2020!$C32-'Q1'!C32)^2</f>
        <v>0.45049810490246794</v>
      </c>
      <c r="I32">
        <f>(Honeywell2020!$C32-'Q1'!D32)^2</f>
        <v>0.30177933300375109</v>
      </c>
      <c r="L32">
        <v>153.740005</v>
      </c>
    </row>
    <row r="33" spans="1:12" x14ac:dyDescent="0.3">
      <c r="A33">
        <f>0.15*Honeywell2020!$C32+(1-0.15)*'Q1'!A32</f>
        <v>153.39596553764059</v>
      </c>
      <c r="B33">
        <f>0.35*Honeywell2020!$C32+(1-0.35)*'Q1'!B32</f>
        <v>154.17561577365473</v>
      </c>
      <c r="C33">
        <f>0.55*Honeywell2020!$C32+(1-0.55)*'Q1'!C32</f>
        <v>154.04204120021905</v>
      </c>
      <c r="D33">
        <f>0.75*Honeywell2020!$C32+(1-0.75)*'Q1'!D32</f>
        <v>153.87734111437905</v>
      </c>
      <c r="F33">
        <f>(Honeywell2020!$C33-'Q1'!A33)^2</f>
        <v>0.83900019388552005</v>
      </c>
      <c r="G33">
        <f>(Honeywell2020!$C33-'Q1'!B33)^2</f>
        <v>2.8751264168089068</v>
      </c>
      <c r="H33">
        <f>(Honeywell2020!$C33-'Q1'!C33)^2</f>
        <v>2.4399852075273598</v>
      </c>
      <c r="I33">
        <f>(Honeywell2020!$C33-'Q1'!D33)^2</f>
        <v>1.9525733686789999</v>
      </c>
      <c r="L33">
        <v>152.479996</v>
      </c>
    </row>
    <row r="34" spans="1:12" x14ac:dyDescent="0.3">
      <c r="A34">
        <f>0.15*Honeywell2020!$C33+(1-0.15)*'Q1'!A33</f>
        <v>153.25857010699448</v>
      </c>
      <c r="B34">
        <f>0.35*Honeywell2020!$C33+(1-0.35)*'Q1'!B33</f>
        <v>153.58214885287558</v>
      </c>
      <c r="C34">
        <f>0.55*Honeywell2020!$C33+(1-0.55)*'Q1'!C33</f>
        <v>153.18291634009859</v>
      </c>
      <c r="D34">
        <f>0.75*Honeywell2020!$C33+(1-0.75)*'Q1'!D33</f>
        <v>152.82933227859476</v>
      </c>
      <c r="F34">
        <f>(Honeywell2020!$C34-'Q1'!A34)^2</f>
        <v>2.7841395505323923</v>
      </c>
      <c r="G34">
        <f>(Honeywell2020!$C34-'Q1'!B34)^2</f>
        <v>3.9686729892202446</v>
      </c>
      <c r="H34">
        <f>(Honeywell2020!$C34-'Q1'!C34)^2</f>
        <v>2.5373952098997528</v>
      </c>
      <c r="I34">
        <f>(Honeywell2020!$C34-'Q1'!D34)^2</f>
        <v>1.5359544114410808</v>
      </c>
      <c r="L34">
        <v>151.58999600000001</v>
      </c>
    </row>
    <row r="35" spans="1:12" x14ac:dyDescent="0.3">
      <c r="A35">
        <f>0.15*Honeywell2020!$C34+(1-0.15)*'Q1'!A34</f>
        <v>153.0082839909453</v>
      </c>
      <c r="B35">
        <f>0.35*Honeywell2020!$C34+(1-0.35)*'Q1'!B34</f>
        <v>152.88489535436912</v>
      </c>
      <c r="C35">
        <f>0.55*Honeywell2020!$C34+(1-0.55)*'Q1'!C34</f>
        <v>152.30681015304435</v>
      </c>
      <c r="D35">
        <f>0.75*Honeywell2020!$C34+(1-0.75)*'Q1'!D34</f>
        <v>151.89983006964869</v>
      </c>
      <c r="F35">
        <f>(Honeywell2020!$C35-'Q1'!A35)^2</f>
        <v>3.3021434814800854E-2</v>
      </c>
      <c r="G35">
        <f>(Honeywell2020!$C35-'Q1'!B35)^2</f>
        <v>9.3090065208122352E-2</v>
      </c>
      <c r="H35">
        <f>(Honeywell2020!$C35-'Q1'!C35)^2</f>
        <v>0.78002783852891444</v>
      </c>
      <c r="I35">
        <f>(Honeywell2020!$C35-'Q1'!D35)^2</f>
        <v>1.6645436098664157</v>
      </c>
      <c r="L35">
        <v>153.19000199999999</v>
      </c>
    </row>
    <row r="36" spans="1:12" x14ac:dyDescent="0.3">
      <c r="A36">
        <f>0.15*Honeywell2020!$C35+(1-0.15)*'Q1'!A35</f>
        <v>153.0355416923035</v>
      </c>
      <c r="B36">
        <f>0.35*Honeywell2020!$C35+(1-0.35)*'Q1'!B35</f>
        <v>152.99168268033992</v>
      </c>
      <c r="C36">
        <f>0.55*Honeywell2020!$C35+(1-0.55)*'Q1'!C35</f>
        <v>152.79256566886994</v>
      </c>
      <c r="D36">
        <f>0.75*Honeywell2020!$C35+(1-0.75)*'Q1'!D35</f>
        <v>152.86745901741216</v>
      </c>
      <c r="F36">
        <f>(Honeywell2020!$C36-'Q1'!A36)^2</f>
        <v>0.21572151958829985</v>
      </c>
      <c r="G36">
        <f>(Honeywell2020!$C36-'Q1'!B36)^2</f>
        <v>0.25838649746640757</v>
      </c>
      <c r="H36">
        <f>(Honeywell2020!$C36-'Q1'!C36)^2</f>
        <v>0.50046333286143463</v>
      </c>
      <c r="I36">
        <f>(Honeywell2020!$C36-'Q1'!D36)^2</f>
        <v>0.40010809465319136</v>
      </c>
      <c r="L36">
        <v>153.5</v>
      </c>
    </row>
    <row r="37" spans="1:12" x14ac:dyDescent="0.3">
      <c r="A37">
        <f>0.15*Honeywell2020!$C36+(1-0.15)*'Q1'!A36</f>
        <v>153.10521043845799</v>
      </c>
      <c r="B37">
        <f>0.35*Honeywell2020!$C36+(1-0.35)*'Q1'!B36</f>
        <v>153.16959374222094</v>
      </c>
      <c r="C37">
        <f>0.55*Honeywell2020!$C36+(1-0.55)*'Q1'!C36</f>
        <v>153.18165455099148</v>
      </c>
      <c r="D37">
        <f>0.75*Honeywell2020!$C36+(1-0.75)*'Q1'!D36</f>
        <v>153.34186475435303</v>
      </c>
      <c r="F37">
        <f>(Honeywell2020!$C37-'Q1'!A37)^2</f>
        <v>3.743383560447108</v>
      </c>
      <c r="G37">
        <f>(Honeywell2020!$C37-'Q1'!B37)^2</f>
        <v>3.4983933835004959</v>
      </c>
      <c r="H37">
        <f>(Honeywell2020!$C37-'Q1'!C37)^2</f>
        <v>3.4534217910634211</v>
      </c>
      <c r="I37">
        <f>(Honeywell2020!$C37-'Q1'!D37)^2</f>
        <v>2.8836395386641041</v>
      </c>
      <c r="L37">
        <v>155.03999300000001</v>
      </c>
    </row>
    <row r="38" spans="1:12" x14ac:dyDescent="0.3">
      <c r="A38">
        <f>0.15*Honeywell2020!$C37+(1-0.15)*'Q1'!A37</f>
        <v>153.39542782268927</v>
      </c>
      <c r="B38">
        <f>0.35*Honeywell2020!$C37+(1-0.35)*'Q1'!B37</f>
        <v>153.82423348244362</v>
      </c>
      <c r="C38">
        <f>0.55*Honeywell2020!$C37+(1-0.55)*'Q1'!C37</f>
        <v>154.20374069794616</v>
      </c>
      <c r="D38">
        <f>0.75*Honeywell2020!$C37+(1-0.75)*'Q1'!D37</f>
        <v>154.61546093858828</v>
      </c>
      <c r="F38">
        <f>(Honeywell2020!$C38-'Q1'!A38)^2</f>
        <v>3.4394379608550576</v>
      </c>
      <c r="G38">
        <f>(Honeywell2020!$C38-'Q1'!B38)^2</f>
        <v>2.0328101625848558</v>
      </c>
      <c r="H38">
        <f>(Honeywell2020!$C38-'Q1'!C38)^2</f>
        <v>1.0946585271341898</v>
      </c>
      <c r="I38">
        <f>(Honeywell2020!$C38-'Q1'!D38)^2</f>
        <v>0.40263982045726021</v>
      </c>
      <c r="L38">
        <v>155.25</v>
      </c>
    </row>
    <row r="39" spans="1:12" x14ac:dyDescent="0.3">
      <c r="A39">
        <f>0.15*Honeywell2020!$C38+(1-0.15)*'Q1'!A38</f>
        <v>153.67361364928587</v>
      </c>
      <c r="B39">
        <f>0.35*Honeywell2020!$C38+(1-0.35)*'Q1'!B38</f>
        <v>154.32325176358836</v>
      </c>
      <c r="C39">
        <f>0.55*Honeywell2020!$C38+(1-0.55)*'Q1'!C38</f>
        <v>154.77918331407577</v>
      </c>
      <c r="D39">
        <f>0.75*Honeywell2020!$C38+(1-0.75)*'Q1'!D38</f>
        <v>155.09136523464707</v>
      </c>
      <c r="F39">
        <f>(Honeywell2020!$C39-'Q1'!A39)^2</f>
        <v>2.8102913135328751</v>
      </c>
      <c r="G39">
        <f>(Honeywell2020!$C39-'Q1'!B39)^2</f>
        <v>1.0542242619892663</v>
      </c>
      <c r="H39">
        <f>(Honeywell2020!$C39-'Q1'!C39)^2</f>
        <v>0.32583853876576535</v>
      </c>
      <c r="I39">
        <f>(Honeywell2020!$C39-'Q1'!D39)^2</f>
        <v>6.6895045502352674E-2</v>
      </c>
      <c r="L39">
        <v>155.35000600000001</v>
      </c>
    </row>
    <row r="40" spans="1:12" x14ac:dyDescent="0.3">
      <c r="A40">
        <f>0.15*Honeywell2020!$C39+(1-0.15)*'Q1'!A39</f>
        <v>153.925072501893</v>
      </c>
      <c r="B40">
        <f>0.35*Honeywell2020!$C39+(1-0.35)*'Q1'!B39</f>
        <v>154.68261574633243</v>
      </c>
      <c r="C40">
        <f>0.55*Honeywell2020!$C39+(1-0.55)*'Q1'!C39</f>
        <v>155.09313579133411</v>
      </c>
      <c r="D40">
        <f>0.75*Honeywell2020!$C39+(1-0.75)*'Q1'!D39</f>
        <v>155.28534580866176</v>
      </c>
      <c r="F40">
        <f>(Honeywell2020!$C40-'Q1'!A40)^2</f>
        <v>9.0295471999436074</v>
      </c>
      <c r="G40">
        <f>(Honeywell2020!$C40-'Q1'!B40)^2</f>
        <v>5.0507045203023688</v>
      </c>
      <c r="H40">
        <f>(Honeywell2020!$C40-'Q1'!C40)^2</f>
        <v>3.3740444050278451</v>
      </c>
      <c r="I40">
        <f>(Honeywell2020!$C40-'Q1'!D40)^2</f>
        <v>2.704864383976751</v>
      </c>
      <c r="L40">
        <v>156.929993</v>
      </c>
    </row>
    <row r="41" spans="1:12" x14ac:dyDescent="0.3">
      <c r="A41">
        <f>0.15*Honeywell2020!$C40+(1-0.15)*'Q1'!A40</f>
        <v>154.37581057660904</v>
      </c>
      <c r="B41">
        <f>0.35*Honeywell2020!$C40+(1-0.35)*'Q1'!B40</f>
        <v>155.46919778511608</v>
      </c>
      <c r="C41">
        <f>0.55*Honeywell2020!$C40+(1-0.55)*'Q1'!C40</f>
        <v>156.10340725610035</v>
      </c>
      <c r="D41">
        <f>0.75*Honeywell2020!$C40+(1-0.75)*'Q1'!D40</f>
        <v>156.51883120216544</v>
      </c>
      <c r="F41">
        <f>(Honeywell2020!$C41-'Q1'!A41)^2</f>
        <v>8.2036096949838484</v>
      </c>
      <c r="G41">
        <f>(Honeywell2020!$C41-'Q1'!B41)^2</f>
        <v>3.1357581922849329</v>
      </c>
      <c r="H41">
        <f>(Honeywell2020!$C41-'Q1'!C41)^2</f>
        <v>1.2918544314377571</v>
      </c>
      <c r="I41">
        <f>(Honeywell2020!$C41-'Q1'!D41)^2</f>
        <v>0.52009164668311203</v>
      </c>
      <c r="L41">
        <v>157.240005</v>
      </c>
    </row>
    <row r="42" spans="1:12" x14ac:dyDescent="0.3">
      <c r="A42">
        <f>0.15*Honeywell2020!$C41+(1-0.15)*'Q1'!A41</f>
        <v>154.80543974011769</v>
      </c>
      <c r="B42">
        <f>0.35*Honeywell2020!$C41+(1-0.35)*'Q1'!B41</f>
        <v>156.08898031032544</v>
      </c>
      <c r="C42">
        <f>0.55*Honeywell2020!$C41+(1-0.55)*'Q1'!C41</f>
        <v>156.72853601524514</v>
      </c>
      <c r="D42">
        <f>0.75*Honeywell2020!$C41+(1-0.75)*'Q1'!D41</f>
        <v>157.05971155054135</v>
      </c>
      <c r="F42">
        <f>(Honeywell2020!$C42-'Q1'!A42)^2</f>
        <v>2.2038983814272184</v>
      </c>
      <c r="G42">
        <f>(Honeywell2020!$C42-'Q1'!B42)^2</f>
        <v>4.0406101410205106E-2</v>
      </c>
      <c r="H42">
        <f>(Honeywell2020!$C42-'Q1'!C42)^2</f>
        <v>0.19231997622029087</v>
      </c>
      <c r="I42">
        <f>(Honeywell2020!$C42-'Q1'!D42)^2</f>
        <v>0.59246664704746377</v>
      </c>
      <c r="L42">
        <v>156.28999300000001</v>
      </c>
    </row>
    <row r="43" spans="1:12" x14ac:dyDescent="0.3">
      <c r="A43">
        <f>0.15*Honeywell2020!$C42+(1-0.15)*'Q1'!A42</f>
        <v>155.02812272910003</v>
      </c>
      <c r="B43">
        <f>0.35*Honeywell2020!$C42+(1-0.35)*'Q1'!B42</f>
        <v>156.15933475171153</v>
      </c>
      <c r="C43">
        <f>0.55*Honeywell2020!$C42+(1-0.55)*'Q1'!C42</f>
        <v>156.48733735686031</v>
      </c>
      <c r="D43">
        <f>0.75*Honeywell2020!$C42+(1-0.75)*'Q1'!D42</f>
        <v>156.48242263763535</v>
      </c>
      <c r="F43">
        <f>(Honeywell2020!$C43-'Q1'!A43)^2</f>
        <v>11.709223525847152</v>
      </c>
      <c r="G43">
        <f>(Honeywell2020!$C43-'Q1'!B43)^2</f>
        <v>5.2471335357339877</v>
      </c>
      <c r="H43">
        <f>(Honeywell2020!$C43-'Q1'!C43)^2</f>
        <v>3.8520328748092063</v>
      </c>
      <c r="I43">
        <f>(Honeywell2020!$C43-'Q1'!D43)^2</f>
        <v>3.8713488714346354</v>
      </c>
      <c r="L43">
        <v>158.449997</v>
      </c>
    </row>
    <row r="44" spans="1:12" x14ac:dyDescent="0.3">
      <c r="A44">
        <f>0.15*Honeywell2020!$C43+(1-0.15)*'Q1'!A43</f>
        <v>155.54140386973503</v>
      </c>
      <c r="B44">
        <f>0.35*Honeywell2020!$C43+(1-0.35)*'Q1'!B43</f>
        <v>156.9610665386125</v>
      </c>
      <c r="C44">
        <f>0.55*Honeywell2020!$C43+(1-0.55)*'Q1'!C43</f>
        <v>157.56680016058715</v>
      </c>
      <c r="D44">
        <f>0.75*Honeywell2020!$C43+(1-0.75)*'Q1'!D43</f>
        <v>157.95810340940884</v>
      </c>
      <c r="F44">
        <f>(Honeywell2020!$C44-'Q1'!A44)^2</f>
        <v>8.3288880792438028E-2</v>
      </c>
      <c r="G44">
        <f>(Honeywell2020!$C44-'Q1'!B44)^2</f>
        <v>1.2793069905066889</v>
      </c>
      <c r="H44">
        <f>(Honeywell2020!$C44-'Q1'!C44)^2</f>
        <v>3.0164678506188802</v>
      </c>
      <c r="I44">
        <f>(Honeywell2020!$C44-'Q1'!D44)^2</f>
        <v>4.5288156087278395</v>
      </c>
      <c r="L44">
        <v>155.83000200000001</v>
      </c>
    </row>
    <row r="45" spans="1:12" x14ac:dyDescent="0.3">
      <c r="A45">
        <f>0.15*Honeywell2020!$C44+(1-0.15)*'Q1'!A44</f>
        <v>155.58469358927476</v>
      </c>
      <c r="B45">
        <f>0.35*Honeywell2020!$C44+(1-0.35)*'Q1'!B44</f>
        <v>156.56519395009812</v>
      </c>
      <c r="C45">
        <f>0.55*Honeywell2020!$C44+(1-0.55)*'Q1'!C44</f>
        <v>156.6115611722642</v>
      </c>
      <c r="D45">
        <f>0.75*Honeywell2020!$C44+(1-0.75)*'Q1'!D44</f>
        <v>156.36202735235221</v>
      </c>
      <c r="F45">
        <f>(Honeywell2020!$C45-'Q1'!A45)^2</f>
        <v>0.11923168304719267</v>
      </c>
      <c r="G45">
        <f>(Honeywell2020!$C45-'Q1'!B45)^2</f>
        <v>0.40348024700555934</v>
      </c>
      <c r="H45">
        <f>(Honeywell2020!$C45-'Q1'!C45)^2</f>
        <v>0.46453517344357154</v>
      </c>
      <c r="I45">
        <f>(Honeywell2020!$C45-'Q1'!D45)^2</f>
        <v>0.18665368161240073</v>
      </c>
      <c r="L45">
        <v>155.929993</v>
      </c>
    </row>
    <row r="46" spans="1:12" x14ac:dyDescent="0.3">
      <c r="A46">
        <f>0.15*Honeywell2020!$C45+(1-0.15)*'Q1'!A45</f>
        <v>155.63648850088353</v>
      </c>
      <c r="B46">
        <f>0.35*Honeywell2020!$C45+(1-0.35)*'Q1'!B45</f>
        <v>156.34287361756378</v>
      </c>
      <c r="C46">
        <f>0.55*Honeywell2020!$C45+(1-0.55)*'Q1'!C45</f>
        <v>156.23669867751889</v>
      </c>
      <c r="D46">
        <f>0.75*Honeywell2020!$C45+(1-0.75)*'Q1'!D45</f>
        <v>156.03800158808806</v>
      </c>
      <c r="F46">
        <f>(Honeywell2020!$C46-'Q1'!A46)^2</f>
        <v>3.3985198992986607</v>
      </c>
      <c r="G46">
        <f>(Honeywell2020!$C46-'Q1'!B46)^2</f>
        <v>1.2930473126374193</v>
      </c>
      <c r="H46">
        <f>(Honeywell2020!$C46-'Q1'!C46)^2</f>
        <v>1.5457882320887026</v>
      </c>
      <c r="I46">
        <f>(Honeywell2020!$C46-'Q1'!D46)^2</f>
        <v>2.0793478839852471</v>
      </c>
      <c r="L46">
        <v>157.479996</v>
      </c>
    </row>
    <row r="47" spans="1:12" x14ac:dyDescent="0.3">
      <c r="A47">
        <f>0.15*Honeywell2020!$C46+(1-0.15)*'Q1'!A46</f>
        <v>155.913014625751</v>
      </c>
      <c r="B47">
        <f>0.35*Honeywell2020!$C46+(1-0.35)*'Q1'!B46</f>
        <v>156.74086645141645</v>
      </c>
      <c r="C47">
        <f>0.55*Honeywell2020!$C46+(1-0.55)*'Q1'!C46</f>
        <v>156.92051220488349</v>
      </c>
      <c r="D47">
        <f>0.75*Honeywell2020!$C46+(1-0.75)*'Q1'!D46</f>
        <v>157.119497397022</v>
      </c>
      <c r="F47">
        <f>(Honeywell2020!$C47-'Q1'!A47)^2</f>
        <v>1.4327763801377855</v>
      </c>
      <c r="G47">
        <f>(Honeywell2020!$C47-'Q1'!B47)^2</f>
        <v>0.13626031495798843</v>
      </c>
      <c r="H47">
        <f>(Honeywell2020!$C47-'Q1'!C47)^2</f>
        <v>3.5906003474709507E-2</v>
      </c>
      <c r="I47">
        <f>(Honeywell2020!$C47-'Q1'!D47)^2</f>
        <v>9.0181556399275499E-5</v>
      </c>
      <c r="L47">
        <v>157.11000100000001</v>
      </c>
    </row>
    <row r="48" spans="1:12" x14ac:dyDescent="0.3">
      <c r="A48">
        <f>0.15*Honeywell2020!$C47+(1-0.15)*'Q1'!A47</f>
        <v>156.09256258188836</v>
      </c>
      <c r="B48">
        <f>0.35*Honeywell2020!$C47+(1-0.35)*'Q1'!B47</f>
        <v>156.87006354342071</v>
      </c>
      <c r="C48">
        <f>0.55*Honeywell2020!$C47+(1-0.55)*'Q1'!C47</f>
        <v>157.02473104219757</v>
      </c>
      <c r="D48">
        <f>0.75*Honeywell2020!$C47+(1-0.75)*'Q1'!D47</f>
        <v>157.1123750992555</v>
      </c>
      <c r="F48">
        <f>(Honeywell2020!$C48-'Q1'!A48)^2</f>
        <v>5.98991565149817</v>
      </c>
      <c r="G48">
        <f>(Honeywell2020!$C48-'Q1'!B48)^2</f>
        <v>2.7886643899512253</v>
      </c>
      <c r="H48">
        <f>(Honeywell2020!$C48-'Q1'!C48)^2</f>
        <v>2.2960188007632749</v>
      </c>
      <c r="I48">
        <f>(Honeywell2020!$C48-'Q1'!D48)^2</f>
        <v>2.0380928705261558</v>
      </c>
      <c r="L48">
        <v>158.53999300000001</v>
      </c>
    </row>
    <row r="49" spans="1:12" x14ac:dyDescent="0.3">
      <c r="A49">
        <f>0.15*Honeywell2020!$C48+(1-0.15)*'Q1'!A48</f>
        <v>156.45967714460511</v>
      </c>
      <c r="B49">
        <f>0.35*Honeywell2020!$C48+(1-0.35)*'Q1'!B48</f>
        <v>157.45453885322345</v>
      </c>
      <c r="C49">
        <f>0.55*Honeywell2020!$C48+(1-0.55)*'Q1'!C48</f>
        <v>157.85812511898894</v>
      </c>
      <c r="D49">
        <f>0.75*Honeywell2020!$C48+(1-0.75)*'Q1'!D48</f>
        <v>158.18308852481388</v>
      </c>
      <c r="F49">
        <f>(Honeywell2020!$C49-'Q1'!A49)^2</f>
        <v>6.0531787114910101</v>
      </c>
      <c r="G49">
        <f>(Honeywell2020!$C49-'Q1'!B49)^2</f>
        <v>2.1475705108710201</v>
      </c>
      <c r="H49">
        <f>(Honeywell2020!$C49-'Q1'!C49)^2</f>
        <v>1.1275740154267189</v>
      </c>
      <c r="I49">
        <f>(Honeywell2020!$C49-'Q1'!D49)^2</f>
        <v>0.54303557461906782</v>
      </c>
      <c r="L49">
        <v>158.91999799999999</v>
      </c>
    </row>
    <row r="50" spans="1:12" x14ac:dyDescent="0.3">
      <c r="A50">
        <f>0.15*Honeywell2020!$C49+(1-0.15)*'Q1'!A49</f>
        <v>156.82872527291431</v>
      </c>
      <c r="B50">
        <f>0.35*Honeywell2020!$C49+(1-0.35)*'Q1'!B49</f>
        <v>157.96744955459525</v>
      </c>
      <c r="C50">
        <f>0.55*Honeywell2020!$C49+(1-0.55)*'Q1'!C49</f>
        <v>158.44215520354501</v>
      </c>
      <c r="D50">
        <f>0.75*Honeywell2020!$C49+(1-0.75)*'Q1'!D49</f>
        <v>158.73577063120348</v>
      </c>
      <c r="F50">
        <f>(Honeywell2020!$C50-'Q1'!A50)^2</f>
        <v>21.54144037483475</v>
      </c>
      <c r="G50">
        <f>(Honeywell2020!$C50-'Q1'!B50)^2</f>
        <v>12.267866627706891</v>
      </c>
      <c r="H50">
        <f>(Honeywell2020!$C50-'Q1'!C50)^2</f>
        <v>9.1678501671101102</v>
      </c>
      <c r="I50">
        <f>(Honeywell2020!$C50-'Q1'!D50)^2</f>
        <v>7.476015709649138</v>
      </c>
      <c r="L50">
        <v>161.470001</v>
      </c>
    </row>
    <row r="51" spans="1:12" x14ac:dyDescent="0.3">
      <c r="A51">
        <f>0.15*Honeywell2020!$C50+(1-0.15)*'Q1'!A50</f>
        <v>157.52491663197716</v>
      </c>
      <c r="B51">
        <f>0.35*Honeywell2020!$C50+(1-0.35)*'Q1'!B50</f>
        <v>159.19334256048691</v>
      </c>
      <c r="C51">
        <f>0.55*Honeywell2020!$C50+(1-0.55)*'Q1'!C50</f>
        <v>160.10747039159526</v>
      </c>
      <c r="D51">
        <f>0.75*Honeywell2020!$C50+(1-0.75)*'Q1'!D50</f>
        <v>160.78644340780085</v>
      </c>
      <c r="F51">
        <f>(Honeywell2020!$C51-'Q1'!A51)^2</f>
        <v>12.355761873032685</v>
      </c>
      <c r="G51">
        <f>(Honeywell2020!$C51-'Q1'!B51)^2</f>
        <v>3.410117845753919</v>
      </c>
      <c r="H51">
        <f>(Honeywell2020!$C51-'Q1'!C51)^2</f>
        <v>0.86959841518600411</v>
      </c>
      <c r="I51">
        <f>(Honeywell2020!$C51-'Q1'!D51)^2</f>
        <v>6.4287395704362343E-2</v>
      </c>
      <c r="L51">
        <v>161.03999300000001</v>
      </c>
    </row>
    <row r="52" spans="1:12" x14ac:dyDescent="0.3">
      <c r="A52">
        <f>0.15*Honeywell2020!$C51+(1-0.15)*'Q1'!A51</f>
        <v>158.05217808718058</v>
      </c>
      <c r="B52">
        <f>0.35*Honeywell2020!$C51+(1-0.35)*'Q1'!B51</f>
        <v>159.8396702143165</v>
      </c>
      <c r="C52">
        <f>0.55*Honeywell2020!$C51+(1-0.55)*'Q1'!C51</f>
        <v>160.62035782621786</v>
      </c>
      <c r="D52">
        <f>0.75*Honeywell2020!$C51+(1-0.75)*'Q1'!D51</f>
        <v>160.97660560195021</v>
      </c>
      <c r="F52">
        <f>(Honeywell2020!$C52-'Q1'!A52)^2</f>
        <v>5.0078155840370373</v>
      </c>
      <c r="G52">
        <f>(Honeywell2020!$C52-'Q1'!B52)^2</f>
        <v>0.2027906113057574</v>
      </c>
      <c r="H52">
        <f>(Honeywell2020!$C52-'Q1'!C52)^2</f>
        <v>0.10914091840194731</v>
      </c>
      <c r="I52">
        <f>(Honeywell2020!$C52-'Q1'!D52)^2</f>
        <v>0.47143686515682642</v>
      </c>
      <c r="L52">
        <v>160.28999300000001</v>
      </c>
    </row>
    <row r="53" spans="1:12" x14ac:dyDescent="0.3">
      <c r="A53">
        <f>0.15*Honeywell2020!$C52+(1-0.15)*'Q1'!A52</f>
        <v>158.38785032410351</v>
      </c>
      <c r="B53">
        <f>0.35*Honeywell2020!$C52+(1-0.35)*'Q1'!B52</f>
        <v>159.99728318930573</v>
      </c>
      <c r="C53">
        <f>0.55*Honeywell2020!$C52+(1-0.55)*'Q1'!C52</f>
        <v>160.43865717179804</v>
      </c>
      <c r="D53">
        <f>0.75*Honeywell2020!$C52+(1-0.75)*'Q1'!D52</f>
        <v>160.46164615048758</v>
      </c>
      <c r="F53">
        <f>(Honeywell2020!$C53-'Q1'!A53)^2</f>
        <v>7.1939644340561273</v>
      </c>
      <c r="G53">
        <f>(Honeywell2020!$C53-'Q1'!B53)^2</f>
        <v>1.1507363740304375</v>
      </c>
      <c r="H53">
        <f>(Honeywell2020!$C53-'Q1'!C53)^2</f>
        <v>0.39860260557064731</v>
      </c>
      <c r="I53">
        <f>(Honeywell2020!$C53-'Q1'!D53)^2</f>
        <v>0.3701029232194763</v>
      </c>
      <c r="L53">
        <v>161.070007</v>
      </c>
    </row>
    <row r="54" spans="1:12" x14ac:dyDescent="0.3">
      <c r="A54">
        <f>0.15*Honeywell2020!$C53+(1-0.15)*'Q1'!A53</f>
        <v>158.79017382548798</v>
      </c>
      <c r="B54">
        <f>0.35*Honeywell2020!$C53+(1-0.35)*'Q1'!B53</f>
        <v>160.37273652304873</v>
      </c>
      <c r="C54">
        <f>0.55*Honeywell2020!$C53+(1-0.55)*'Q1'!C53</f>
        <v>160.78589957730912</v>
      </c>
      <c r="D54">
        <f>0.75*Honeywell2020!$C53+(1-0.75)*'Q1'!D53</f>
        <v>160.91791678762189</v>
      </c>
      <c r="F54">
        <f>(Honeywell2020!$C54-'Q1'!A54)^2</f>
        <v>8.4670709069271695</v>
      </c>
      <c r="G54">
        <f>(Honeywell2020!$C54-'Q1'!B54)^2</f>
        <v>1.7616203736769043</v>
      </c>
      <c r="H54">
        <f>(Honeywell2020!$C54-'Q1'!C54)^2</f>
        <v>0.83557409817009554</v>
      </c>
      <c r="I54">
        <f>(Honeywell2020!$C54-'Q1'!D54)^2</f>
        <v>0.61164945859338182</v>
      </c>
      <c r="L54">
        <v>161.699997</v>
      </c>
    </row>
    <row r="55" spans="1:12" x14ac:dyDescent="0.3">
      <c r="A55">
        <f>0.15*Honeywell2020!$C54+(1-0.15)*'Q1'!A54</f>
        <v>159.2266473016648</v>
      </c>
      <c r="B55">
        <f>0.35*Honeywell2020!$C54+(1-0.35)*'Q1'!B54</f>
        <v>160.83727768998168</v>
      </c>
      <c r="C55">
        <f>0.55*Honeywell2020!$C54+(1-0.55)*'Q1'!C54</f>
        <v>161.28865315978908</v>
      </c>
      <c r="D55">
        <f>0.75*Honeywell2020!$C54+(1-0.75)*'Q1'!D54</f>
        <v>161.50447694690547</v>
      </c>
      <c r="F55">
        <f>(Honeywell2020!$C55-'Q1'!A55)^2</f>
        <v>8.0278761797566194</v>
      </c>
      <c r="G55">
        <f>(Honeywell2020!$C55-'Q1'!B55)^2</f>
        <v>1.4950449565313253</v>
      </c>
      <c r="H55">
        <f>(Honeywell2020!$C55-'Q1'!C55)^2</f>
        <v>0.59497286252002402</v>
      </c>
      <c r="I55">
        <f>(Honeywell2020!$C55-'Q1'!D55)^2</f>
        <v>0.30860364043126381</v>
      </c>
      <c r="L55">
        <v>162.05999800000001</v>
      </c>
    </row>
    <row r="56" spans="1:12" x14ac:dyDescent="0.3">
      <c r="A56">
        <f>0.15*Honeywell2020!$C55+(1-0.15)*'Q1'!A55</f>
        <v>159.65164990641506</v>
      </c>
      <c r="B56">
        <f>0.35*Honeywell2020!$C55+(1-0.35)*'Q1'!B55</f>
        <v>161.26522979848809</v>
      </c>
      <c r="C56">
        <f>0.55*Honeywell2020!$C55+(1-0.55)*'Q1'!C55</f>
        <v>161.71289282190509</v>
      </c>
      <c r="D56">
        <f>0.75*Honeywell2020!$C55+(1-0.75)*'Q1'!D55</f>
        <v>161.92111773672639</v>
      </c>
      <c r="F56">
        <f>(Honeywell2020!$C56-'Q1'!A56)^2</f>
        <v>1.4360573270321773</v>
      </c>
      <c r="G56">
        <f>(Honeywell2020!$C56-'Q1'!B56)^2</f>
        <v>0.17241080283087429</v>
      </c>
      <c r="H56">
        <f>(Honeywell2020!$C56-'Q1'!C56)^2</f>
        <v>0.74457366741744702</v>
      </c>
      <c r="I56">
        <f>(Honeywell2020!$C56-'Q1'!D56)^2</f>
        <v>1.1472803525530011</v>
      </c>
      <c r="L56">
        <v>160.85000600000001</v>
      </c>
    </row>
    <row r="57" spans="1:12" x14ac:dyDescent="0.3">
      <c r="A57">
        <f>0.15*Honeywell2020!$C56+(1-0.15)*'Q1'!A56</f>
        <v>159.83140332045281</v>
      </c>
      <c r="B57">
        <f>0.35*Honeywell2020!$C56+(1-0.35)*'Q1'!B56</f>
        <v>161.11990146901726</v>
      </c>
      <c r="C57">
        <f>0.55*Honeywell2020!$C56+(1-0.55)*'Q1'!C56</f>
        <v>161.23830506985729</v>
      </c>
      <c r="D57">
        <f>0.75*Honeywell2020!$C56+(1-0.75)*'Q1'!D56</f>
        <v>161.1177839341816</v>
      </c>
      <c r="F57">
        <f>(Honeywell2020!$C57-'Q1'!A57)^2</f>
        <v>1.9209316775865303E-2</v>
      </c>
      <c r="G57">
        <f>(Honeywell2020!$C57-'Q1'!B57)^2</f>
        <v>1.3222710886461335</v>
      </c>
      <c r="H57">
        <f>(Honeywell2020!$C57-'Q1'!C57)^2</f>
        <v>1.6085952136165753</v>
      </c>
      <c r="I57">
        <f>(Honeywell2020!$C57-'Q1'!D57)^2</f>
        <v>1.3174056639985372</v>
      </c>
      <c r="L57">
        <v>159.970001</v>
      </c>
    </row>
    <row r="58" spans="1:12" x14ac:dyDescent="0.3">
      <c r="A58">
        <f>0.15*Honeywell2020!$C57+(1-0.15)*'Q1'!A57</f>
        <v>159.85219297238487</v>
      </c>
      <c r="B58">
        <f>0.35*Honeywell2020!$C57+(1-0.35)*'Q1'!B57</f>
        <v>160.71743630486122</v>
      </c>
      <c r="C58">
        <f>0.55*Honeywell2020!$C57+(1-0.55)*'Q1'!C57</f>
        <v>160.54073783143576</v>
      </c>
      <c r="D58">
        <f>0.75*Honeywell2020!$C57+(1-0.75)*'Q1'!D57</f>
        <v>160.25694673354539</v>
      </c>
      <c r="F58">
        <f>(Honeywell2020!$C58-'Q1'!A58)^2</f>
        <v>1.0978869934713065</v>
      </c>
      <c r="G58">
        <f>(Honeywell2020!$C58-'Q1'!B58)^2</f>
        <v>3.3327312054379665E-2</v>
      </c>
      <c r="H58">
        <f>(Honeywell2020!$C58-'Q1'!C58)^2</f>
        <v>0.12906499465145008</v>
      </c>
      <c r="I58">
        <f>(Honeywell2020!$C58-'Q1'!D58)^2</f>
        <v>0.41350978689473544</v>
      </c>
      <c r="L58">
        <v>160.89999399999999</v>
      </c>
    </row>
    <row r="59" spans="1:12" x14ac:dyDescent="0.3">
      <c r="A59">
        <f>0.15*Honeywell2020!$C58+(1-0.15)*'Q1'!A58</f>
        <v>160.00936312652712</v>
      </c>
      <c r="B59">
        <f>0.35*Honeywell2020!$C58+(1-0.35)*'Q1'!B58</f>
        <v>160.78133149815977</v>
      </c>
      <c r="C59">
        <f>0.55*Honeywell2020!$C58+(1-0.55)*'Q1'!C58</f>
        <v>160.73832872414607</v>
      </c>
      <c r="D59">
        <f>0.75*Honeywell2020!$C58+(1-0.75)*'Q1'!D58</f>
        <v>160.73923218338635</v>
      </c>
      <c r="F59">
        <f>(Honeywell2020!$C59-'Q1'!A59)^2</f>
        <v>6.0547387443691196</v>
      </c>
      <c r="G59">
        <f>(Honeywell2020!$C59-'Q1'!B59)^2</f>
        <v>2.8516046864453091</v>
      </c>
      <c r="H59">
        <f>(Honeywell2020!$C59-'Q1'!C59)^2</f>
        <v>2.9986888709611095</v>
      </c>
      <c r="I59">
        <f>(Honeywell2020!$C59-'Q1'!D59)^2</f>
        <v>2.995560696562205</v>
      </c>
      <c r="L59">
        <v>162.470001</v>
      </c>
    </row>
    <row r="60" spans="1:12" x14ac:dyDescent="0.3">
      <c r="A60">
        <f>0.15*Honeywell2020!$C59+(1-0.15)*'Q1'!A59</f>
        <v>160.37845880754804</v>
      </c>
      <c r="B60">
        <f>0.35*Honeywell2020!$C59+(1-0.35)*'Q1'!B59</f>
        <v>161.37236582380385</v>
      </c>
      <c r="C60">
        <f>0.55*Honeywell2020!$C59+(1-0.55)*'Q1'!C59</f>
        <v>161.69074847586575</v>
      </c>
      <c r="D60">
        <f>0.75*Honeywell2020!$C59+(1-0.75)*'Q1'!D59</f>
        <v>162.03730879584657</v>
      </c>
      <c r="F60">
        <f>(Honeywell2020!$C60-'Q1'!A60)^2</f>
        <v>2.6293958388185152</v>
      </c>
      <c r="G60">
        <f>(Honeywell2020!$C60-'Q1'!B60)^2</f>
        <v>0.39392465912942393</v>
      </c>
      <c r="H60">
        <f>(Honeywell2020!$C60-'Q1'!C60)^2</f>
        <v>9.5636505179359052E-2</v>
      </c>
      <c r="I60">
        <f>(Honeywell2020!$C60-'Q1'!D60)^2</f>
        <v>1.3919462475210627E-3</v>
      </c>
      <c r="L60">
        <v>162</v>
      </c>
    </row>
    <row r="61" spans="1:12" x14ac:dyDescent="0.3">
      <c r="A61">
        <f>0.15*Honeywell2020!$C60+(1-0.15)*'Q1'!A60</f>
        <v>160.62168998641584</v>
      </c>
      <c r="B61">
        <f>0.35*Honeywell2020!$C60+(1-0.35)*'Q1'!B60</f>
        <v>161.59203778547251</v>
      </c>
      <c r="C61">
        <f>0.55*Honeywell2020!$C60+(1-0.55)*'Q1'!C60</f>
        <v>161.86083681413959</v>
      </c>
      <c r="D61">
        <f>0.75*Honeywell2020!$C60+(1-0.75)*'Q1'!D60</f>
        <v>162.00932719896164</v>
      </c>
      <c r="F61">
        <f>(Honeywell2020!$C61-'Q1'!A61)^2</f>
        <v>5.0100361935321773</v>
      </c>
      <c r="G61">
        <f>(Honeywell2020!$C61-'Q1'!B61)^2</f>
        <v>1.6077307133949057</v>
      </c>
      <c r="H61">
        <f>(Honeywell2020!$C61-'Q1'!C61)^2</f>
        <v>0.99832907030612106</v>
      </c>
      <c r="I61">
        <f>(Honeywell2020!$C61-'Q1'!D61)^2</f>
        <v>0.72364591577306581</v>
      </c>
      <c r="L61">
        <v>162.86000100000001</v>
      </c>
    </row>
    <row r="62" spans="1:12" x14ac:dyDescent="0.3">
      <c r="A62">
        <f>0.15*Honeywell2020!$C61+(1-0.15)*'Q1'!A61</f>
        <v>160.95743663845346</v>
      </c>
      <c r="B62">
        <f>0.35*Honeywell2020!$C61+(1-0.35)*'Q1'!B61</f>
        <v>162.03582491055715</v>
      </c>
      <c r="C62">
        <f>0.55*Honeywell2020!$C61+(1-0.55)*'Q1'!C61</f>
        <v>162.41037711636284</v>
      </c>
      <c r="D62">
        <f>0.75*Honeywell2020!$C61+(1-0.75)*'Q1'!D61</f>
        <v>162.64733254974041</v>
      </c>
      <c r="F62">
        <f>(Honeywell2020!$C62-'Q1'!A62)^2</f>
        <v>3.7347972812663026</v>
      </c>
      <c r="G62">
        <f>(Honeywell2020!$C62-'Q1'!B62)^2</f>
        <v>0.72961337507549762</v>
      </c>
      <c r="H62">
        <f>(Honeywell2020!$C62-'Q1'!C62)^2</f>
        <v>0.23003715126364868</v>
      </c>
      <c r="I62">
        <f>(Honeywell2020!$C62-'Q1'!D62)^2</f>
        <v>5.8887006081583759E-2</v>
      </c>
      <c r="L62">
        <v>162.88999899999999</v>
      </c>
    </row>
    <row r="63" spans="1:12" x14ac:dyDescent="0.3">
      <c r="A63">
        <f>0.15*Honeywell2020!$C62+(1-0.15)*'Q1'!A62</f>
        <v>161.24732099268545</v>
      </c>
      <c r="B63">
        <f>0.35*Honeywell2020!$C62+(1-0.35)*'Q1'!B62</f>
        <v>162.33478584186213</v>
      </c>
      <c r="C63">
        <f>0.55*Honeywell2020!$C62+(1-0.55)*'Q1'!C62</f>
        <v>162.67416915236328</v>
      </c>
      <c r="D63">
        <f>0.75*Honeywell2020!$C62+(1-0.75)*'Q1'!D62</f>
        <v>162.8293323874351</v>
      </c>
      <c r="F63">
        <f>(Honeywell2020!$C63-'Q1'!A63)^2</f>
        <v>61.037922020621622</v>
      </c>
      <c r="G63">
        <f>(Honeywell2020!$C63-'Q1'!B63)^2</f>
        <v>45.228478571965546</v>
      </c>
      <c r="H63">
        <f>(Honeywell2020!$C63-'Q1'!C63)^2</f>
        <v>40.778810071309458</v>
      </c>
      <c r="I63">
        <f>(Honeywell2020!$C63-'Q1'!D63)^2</f>
        <v>38.82119397559881</v>
      </c>
      <c r="L63">
        <v>169.05999800000001</v>
      </c>
    </row>
    <row r="64" spans="1:12" x14ac:dyDescent="0.3">
      <c r="A64">
        <f>0.15*Honeywell2020!$C63+(1-0.15)*'Q1'!A63</f>
        <v>162.41922254378261</v>
      </c>
      <c r="B64">
        <f>0.35*Honeywell2020!$C63+(1-0.35)*'Q1'!B63</f>
        <v>164.68861009721039</v>
      </c>
      <c r="C64">
        <f>0.55*Honeywell2020!$C63+(1-0.55)*'Q1'!C63</f>
        <v>166.18637501856347</v>
      </c>
      <c r="D64">
        <f>0.75*Honeywell2020!$C63+(1-0.75)*'Q1'!D63</f>
        <v>167.50233159685877</v>
      </c>
      <c r="F64">
        <f>(Honeywell2020!$C64-'Q1'!A64)^2</f>
        <v>33.881508402608112</v>
      </c>
      <c r="G64">
        <f>(Honeywell2020!$C64-'Q1'!B64)^2</f>
        <v>12.612405755560026</v>
      </c>
      <c r="H64">
        <f>(Honeywell2020!$C64-'Q1'!C64)^2</f>
        <v>4.2173961006549998</v>
      </c>
      <c r="I64">
        <f>(Honeywell2020!$C64-'Q1'!D64)^2</f>
        <v>0.54416204970196325</v>
      </c>
      <c r="L64">
        <v>168.240005</v>
      </c>
    </row>
    <row r="65" spans="1:12" x14ac:dyDescent="0.3">
      <c r="A65">
        <f>0.15*Honeywell2020!$C64+(1-0.15)*'Q1'!A64</f>
        <v>163.2923399122152</v>
      </c>
      <c r="B65">
        <f>0.35*Honeywell2020!$C64+(1-0.35)*'Q1'!B64</f>
        <v>165.93159831318675</v>
      </c>
      <c r="C65">
        <f>0.55*Honeywell2020!$C64+(1-0.55)*'Q1'!C64</f>
        <v>167.31587150835355</v>
      </c>
      <c r="D65">
        <f>0.75*Honeywell2020!$C64+(1-0.75)*'Q1'!D64</f>
        <v>168.05558664921469</v>
      </c>
      <c r="F65">
        <f>(Honeywell2020!$C65-'Q1'!A65)^2</f>
        <v>72.550499300405974</v>
      </c>
      <c r="G65">
        <f>(Honeywell2020!$C65-'Q1'!B65)^2</f>
        <v>34.555582877926156</v>
      </c>
      <c r="H65">
        <f>(Honeywell2020!$C65-'Q1'!C65)^2</f>
        <v>20.197172922918472</v>
      </c>
      <c r="I65">
        <f>(Honeywell2020!$C65-'Q1'!D65)^2</f>
        <v>14.095604590905639</v>
      </c>
      <c r="L65">
        <v>171.80999800000001</v>
      </c>
    </row>
    <row r="66" spans="1:12" x14ac:dyDescent="0.3">
      <c r="A66">
        <f>0.15*Honeywell2020!$C65+(1-0.15)*'Q1'!A65</f>
        <v>164.5699886253829</v>
      </c>
      <c r="B66">
        <f>0.35*Honeywell2020!$C65+(1-0.35)*'Q1'!B65</f>
        <v>167.9890382035714</v>
      </c>
      <c r="C66">
        <f>0.55*Honeywell2020!$C65+(1-0.55)*'Q1'!C65</f>
        <v>169.78764107875912</v>
      </c>
      <c r="D66">
        <f>0.75*Honeywell2020!$C65+(1-0.75)*'Q1'!D65</f>
        <v>170.87139516230368</v>
      </c>
      <c r="F66">
        <f>(Honeywell2020!$C66-'Q1'!A66)^2</f>
        <v>45.158458794873027</v>
      </c>
      <c r="G66">
        <f>(Honeywell2020!$C66-'Q1'!B66)^2</f>
        <v>10.896302568065064</v>
      </c>
      <c r="H66">
        <f>(Honeywell2020!$C66-'Q1'!C66)^2</f>
        <v>2.2570612952561846</v>
      </c>
      <c r="I66">
        <f>(Honeywell2020!$C66-'Q1'!D66)^2</f>
        <v>0.17522414972403874</v>
      </c>
      <c r="L66">
        <v>171.28999300000001</v>
      </c>
    </row>
    <row r="67" spans="1:12" x14ac:dyDescent="0.3">
      <c r="A67">
        <f>0.15*Honeywell2020!$C66+(1-0.15)*'Q1'!A66</f>
        <v>165.57798928157547</v>
      </c>
      <c r="B67">
        <f>0.35*Honeywell2020!$C66+(1-0.35)*'Q1'!B66</f>
        <v>169.14437238232142</v>
      </c>
      <c r="C67">
        <f>0.55*Honeywell2020!$C66+(1-0.55)*'Q1'!C66</f>
        <v>170.61393463544161</v>
      </c>
      <c r="D67">
        <f>0.75*Honeywell2020!$C66+(1-0.75)*'Q1'!D66</f>
        <v>171.18534354057593</v>
      </c>
      <c r="F67">
        <f>(Honeywell2020!$C67-'Q1'!A67)^2</f>
        <v>23.445048429299096</v>
      </c>
      <c r="G67">
        <f>(Honeywell2020!$C67-'Q1'!B67)^2</f>
        <v>1.6272207164778363</v>
      </c>
      <c r="H67">
        <f>(Honeywell2020!$C67-'Q1'!C67)^2</f>
        <v>3.7611418566414478E-2</v>
      </c>
      <c r="I67">
        <f>(Honeywell2020!$C67-'Q1'!D67)^2</f>
        <v>0.58575379647947168</v>
      </c>
      <c r="L67">
        <v>170.41999799999999</v>
      </c>
    </row>
    <row r="68" spans="1:12" x14ac:dyDescent="0.3">
      <c r="A68">
        <f>0.15*Honeywell2020!$C67+(1-0.15)*'Q1'!A67</f>
        <v>166.30429058933916</v>
      </c>
      <c r="B68">
        <f>0.35*Honeywell2020!$C67+(1-0.35)*'Q1'!B67</f>
        <v>169.59084134850892</v>
      </c>
      <c r="C68">
        <f>0.55*Honeywell2020!$C67+(1-0.55)*'Q1'!C67</f>
        <v>170.50726948594871</v>
      </c>
      <c r="D68">
        <f>0.75*Honeywell2020!$C67+(1-0.75)*'Q1'!D67</f>
        <v>170.61133438514398</v>
      </c>
      <c r="F68">
        <f>(Honeywell2020!$C68-'Q1'!A68)^2</f>
        <v>35.351460396020869</v>
      </c>
      <c r="G68">
        <f>(Honeywell2020!$C68-'Q1'!B68)^2</f>
        <v>7.0711247337998753</v>
      </c>
      <c r="H68">
        <f>(Honeywell2020!$C68-'Q1'!C68)^2</f>
        <v>3.0371096446054682</v>
      </c>
      <c r="I68">
        <f>(Honeywell2020!$C68-'Q1'!D68)^2</f>
        <v>2.6852249973114692</v>
      </c>
      <c r="L68">
        <v>172.25</v>
      </c>
    </row>
    <row r="69" spans="1:12" x14ac:dyDescent="0.3">
      <c r="A69">
        <f>0.15*Honeywell2020!$C68+(1-0.15)*'Q1'!A68</f>
        <v>167.19614700093828</v>
      </c>
      <c r="B69">
        <f>0.35*Honeywell2020!$C68+(1-0.35)*'Q1'!B68</f>
        <v>170.52154687653081</v>
      </c>
      <c r="C69">
        <f>0.55*Honeywell2020!$C68+(1-0.55)*'Q1'!C68</f>
        <v>171.46577126867692</v>
      </c>
      <c r="D69">
        <f>0.75*Honeywell2020!$C68+(1-0.75)*'Q1'!D68</f>
        <v>171.840333596286</v>
      </c>
      <c r="F69">
        <f>(Honeywell2020!$C69-'Q1'!A69)^2</f>
        <v>28.663774058689185</v>
      </c>
      <c r="G69">
        <f>(Honeywell2020!$C69-'Q1'!B69)^2</f>
        <v>4.1146342448396851</v>
      </c>
      <c r="H69">
        <f>(Honeywell2020!$C69-'Q1'!C69)^2</f>
        <v>1.1755584472078575</v>
      </c>
      <c r="I69">
        <f>(Honeywell2020!$C69-'Q1'!D69)^2</f>
        <v>0.50363066256778799</v>
      </c>
      <c r="L69">
        <v>172.550003</v>
      </c>
    </row>
    <row r="70" spans="1:12" x14ac:dyDescent="0.3">
      <c r="A70">
        <f>0.15*Honeywell2020!$C69+(1-0.15)*'Q1'!A69</f>
        <v>167.99922540079754</v>
      </c>
      <c r="B70">
        <f>0.35*Honeywell2020!$C69+(1-0.35)*'Q1'!B69</f>
        <v>171.23150651974504</v>
      </c>
      <c r="C70">
        <f>0.55*Honeywell2020!$C69+(1-0.55)*'Q1'!C69</f>
        <v>172.0620987209046</v>
      </c>
      <c r="D70">
        <f>0.75*Honeywell2020!$C69+(1-0.75)*'Q1'!D69</f>
        <v>172.37258564907148</v>
      </c>
      <c r="F70">
        <f>(Honeywell2020!$C70-'Q1'!A70)^2</f>
        <v>31.705678894794723</v>
      </c>
      <c r="G70">
        <f>(Honeywell2020!$C70-'Q1'!B70)^2</f>
        <v>5.7527949597854091</v>
      </c>
      <c r="H70">
        <f>(Honeywell2020!$C70-'Q1'!C70)^2</f>
        <v>2.4583301000268154</v>
      </c>
      <c r="I70">
        <f>(Honeywell2020!$C70-'Q1'!D70)^2</f>
        <v>1.5811034240895241</v>
      </c>
      <c r="L70">
        <v>173.63000500000001</v>
      </c>
    </row>
    <row r="71" spans="1:12" x14ac:dyDescent="0.3">
      <c r="A71">
        <f>0.15*Honeywell2020!$C70+(1-0.15)*'Q1'!A70</f>
        <v>168.8438423406779</v>
      </c>
      <c r="B71">
        <f>0.35*Honeywell2020!$C70+(1-0.35)*'Q1'!B70</f>
        <v>172.07098098783428</v>
      </c>
      <c r="C71">
        <f>0.55*Honeywell2020!$C70+(1-0.55)*'Q1'!C70</f>
        <v>172.92444717440708</v>
      </c>
      <c r="D71">
        <f>0.75*Honeywell2020!$C70+(1-0.75)*'Q1'!D70</f>
        <v>173.3156501622679</v>
      </c>
      <c r="F71">
        <f>(Honeywell2020!$C71-'Q1'!A71)^2</f>
        <v>4.3938853173693317</v>
      </c>
      <c r="G71">
        <f>(Honeywell2020!$C71-'Q1'!B71)^2</f>
        <v>1.2791134709226584</v>
      </c>
      <c r="H71">
        <f>(Honeywell2020!$C71-'Q1'!C71)^2</f>
        <v>3.938022650227567</v>
      </c>
      <c r="I71">
        <f>(Honeywell2020!$C71-'Q1'!D71)^2</f>
        <v>5.6437041908868864</v>
      </c>
      <c r="L71">
        <v>170.94000199999999</v>
      </c>
    </row>
    <row r="72" spans="1:12" x14ac:dyDescent="0.3">
      <c r="A72">
        <f>0.15*Honeywell2020!$C71+(1-0.15)*'Q1'!A71</f>
        <v>169.1582662895762</v>
      </c>
      <c r="B72">
        <f>0.35*Honeywell2020!$C71+(1-0.35)*'Q1'!B71</f>
        <v>171.67513834209228</v>
      </c>
      <c r="C72">
        <f>0.55*Honeywell2020!$C71+(1-0.55)*'Q1'!C71</f>
        <v>171.83300232848319</v>
      </c>
      <c r="D72">
        <f>0.75*Honeywell2020!$C71+(1-0.75)*'Q1'!D71</f>
        <v>171.53391404056697</v>
      </c>
      <c r="F72">
        <f>(Honeywell2020!$C72-'Q1'!A72)^2</f>
        <v>4.9361228973956415</v>
      </c>
      <c r="G72">
        <f>(Honeywell2020!$C72-'Q1'!B72)^2</f>
        <v>8.7103689614553351E-2</v>
      </c>
      <c r="H72">
        <f>(Honeywell2020!$C72-'Q1'!C72)^2</f>
        <v>0.20520657961289654</v>
      </c>
      <c r="I72">
        <f>(Honeywell2020!$C72-'Q1'!D72)^2</f>
        <v>2.3687992768241618E-2</v>
      </c>
      <c r="L72">
        <v>171.38000500000001</v>
      </c>
    </row>
    <row r="73" spans="1:12" x14ac:dyDescent="0.3">
      <c r="A73">
        <f>0.15*Honeywell2020!$C72+(1-0.15)*'Q1'!A72</f>
        <v>169.49152709613975</v>
      </c>
      <c r="B73">
        <f>0.35*Honeywell2020!$C72+(1-0.35)*'Q1'!B72</f>
        <v>171.57184167235999</v>
      </c>
      <c r="C73">
        <f>0.55*Honeywell2020!$C72+(1-0.55)*'Q1'!C72</f>
        <v>171.58385379781743</v>
      </c>
      <c r="D73">
        <f>0.75*Honeywell2020!$C72+(1-0.75)*'Q1'!D72</f>
        <v>171.41848226014176</v>
      </c>
      <c r="F73">
        <f>(Honeywell2020!$C73-'Q1'!A73)^2</f>
        <v>16.390076174719084</v>
      </c>
      <c r="G73">
        <f>(Honeywell2020!$C73-'Q1'!B73)^2</f>
        <v>3.8736196484911551</v>
      </c>
      <c r="H73">
        <f>(Honeywell2020!$C73-'Q1'!C73)^2</f>
        <v>3.8264805783155156</v>
      </c>
      <c r="I73">
        <f>(Honeywell2020!$C73-'Q1'!D73)^2</f>
        <v>4.5008078193339065</v>
      </c>
      <c r="L73">
        <v>173.53999300000001</v>
      </c>
    </row>
    <row r="74" spans="1:12" x14ac:dyDescent="0.3">
      <c r="A74">
        <f>0.15*Honeywell2020!$C73+(1-0.15)*'Q1'!A73</f>
        <v>170.09879698171878</v>
      </c>
      <c r="B74">
        <f>0.35*Honeywell2020!$C73+(1-0.35)*'Q1'!B73</f>
        <v>172.26069463703399</v>
      </c>
      <c r="C74">
        <f>0.55*Honeywell2020!$C73+(1-0.55)*'Q1'!C73</f>
        <v>172.65973035901786</v>
      </c>
      <c r="D74">
        <f>0.75*Honeywell2020!$C73+(1-0.75)*'Q1'!D73</f>
        <v>173.00961531503546</v>
      </c>
      <c r="F74">
        <f>(Honeywell2020!$C74-'Q1'!A74)^2</f>
        <v>6.3061456214318143</v>
      </c>
      <c r="G74">
        <f>(Honeywell2020!$C74-'Q1'!B74)^2</f>
        <v>0.12201493520854784</v>
      </c>
      <c r="H74">
        <f>(Honeywell2020!$C74-'Q1'!C74)^2</f>
        <v>2.4730091483258021E-3</v>
      </c>
      <c r="I74">
        <f>(Honeywell2020!$C74-'Q1'!D74)^2</f>
        <v>0.15969160078125177</v>
      </c>
      <c r="L74">
        <v>172.61000100000001</v>
      </c>
    </row>
    <row r="75" spans="1:12" x14ac:dyDescent="0.3">
      <c r="A75">
        <f>0.15*Honeywell2020!$C74+(1-0.15)*'Q1'!A74</f>
        <v>170.47547758446098</v>
      </c>
      <c r="B75">
        <f>0.35*Honeywell2020!$C74+(1-0.35)*'Q1'!B74</f>
        <v>172.38295186407211</v>
      </c>
      <c r="C75">
        <f>0.55*Honeywell2020!$C74+(1-0.55)*'Q1'!C74</f>
        <v>172.63237921155803</v>
      </c>
      <c r="D75">
        <f>0.75*Honeywell2020!$C74+(1-0.75)*'Q1'!D74</f>
        <v>172.70990457875888</v>
      </c>
      <c r="F75">
        <f>(Honeywell2020!$C75-'Q1'!A75)^2</f>
        <v>0.3912147029681135</v>
      </c>
      <c r="G75">
        <f>(Honeywell2020!$C75-'Q1'!B75)^2</f>
        <v>6.4158147503199787</v>
      </c>
      <c r="H75">
        <f>(Honeywell2020!$C75-'Q1'!C75)^2</f>
        <v>7.7416006883957138</v>
      </c>
      <c r="I75">
        <f>(Honeywell2020!$C75-'Q1'!D75)^2</f>
        <v>8.1790198807870222</v>
      </c>
      <c r="L75">
        <v>169.85000600000001</v>
      </c>
    </row>
    <row r="76" spans="1:12" x14ac:dyDescent="0.3">
      <c r="A76">
        <f>0.15*Honeywell2020!$C75+(1-0.15)*'Q1'!A75</f>
        <v>170.38165684679183</v>
      </c>
      <c r="B76">
        <f>0.35*Honeywell2020!$C75+(1-0.35)*'Q1'!B75</f>
        <v>171.49642081164689</v>
      </c>
      <c r="C76">
        <f>0.55*Honeywell2020!$C75+(1-0.55)*'Q1'!C75</f>
        <v>171.10207394520111</v>
      </c>
      <c r="D76">
        <f>0.75*Honeywell2020!$C75+(1-0.75)*'Q1'!D75</f>
        <v>170.56498064468974</v>
      </c>
      <c r="F76">
        <f>(Honeywell2020!$C76-'Q1'!A76)^2</f>
        <v>4.6897570027061613E-4</v>
      </c>
      <c r="G76">
        <f>(Honeywell2020!$C76-'Q1'!B76)^2</f>
        <v>1.2914499883035171</v>
      </c>
      <c r="H76">
        <f>(Honeywell2020!$C76-'Q1'!C76)^2</f>
        <v>0.55067225599943725</v>
      </c>
      <c r="I76">
        <f>(Honeywell2020!$C76-'Q1'!D76)^2</f>
        <v>4.2016654737127526E-2</v>
      </c>
      <c r="L76">
        <v>170.36000100000001</v>
      </c>
    </row>
    <row r="77" spans="1:12" x14ac:dyDescent="0.3">
      <c r="A77">
        <f>0.15*Honeywell2020!$C76+(1-0.15)*'Q1'!A76</f>
        <v>170.37840846977306</v>
      </c>
      <c r="B77">
        <f>0.35*Honeywell2020!$C76+(1-0.35)*'Q1'!B76</f>
        <v>171.09867387757049</v>
      </c>
      <c r="C77">
        <f>0.55*Honeywell2020!$C76+(1-0.55)*'Q1'!C76</f>
        <v>170.69393382534051</v>
      </c>
      <c r="D77">
        <f>0.75*Honeywell2020!$C76+(1-0.75)*'Q1'!D76</f>
        <v>170.41124591117244</v>
      </c>
      <c r="F77">
        <f>(Honeywell2020!$C77-'Q1'!A77)^2</f>
        <v>1.3434039094127289E-4</v>
      </c>
      <c r="G77">
        <f>(Honeywell2020!$C77-'Q1'!B77)^2</f>
        <v>0.50222008209956581</v>
      </c>
      <c r="H77">
        <f>(Honeywell2020!$C77-'Q1'!C77)^2</f>
        <v>9.2376378054772043E-2</v>
      </c>
      <c r="I77">
        <f>(Honeywell2020!$C77-'Q1'!D77)^2</f>
        <v>4.5143123437017075E-4</v>
      </c>
      <c r="L77">
        <v>170.38999899999999</v>
      </c>
    </row>
    <row r="78" spans="1:12" x14ac:dyDescent="0.3">
      <c r="A78">
        <f>0.15*Honeywell2020!$C77+(1-0.15)*'Q1'!A77</f>
        <v>170.38014704930711</v>
      </c>
      <c r="B78">
        <f>0.35*Honeywell2020!$C77+(1-0.35)*'Q1'!B77</f>
        <v>170.85063767042081</v>
      </c>
      <c r="C78">
        <f>0.55*Honeywell2020!$C77+(1-0.55)*'Q1'!C77</f>
        <v>170.52676967140323</v>
      </c>
      <c r="D78">
        <f>0.75*Honeywell2020!$C77+(1-0.75)*'Q1'!D77</f>
        <v>170.39531072779312</v>
      </c>
      <c r="F78">
        <f>(Honeywell2020!$C78-'Q1'!A78)^2</f>
        <v>1.5621448969102534</v>
      </c>
      <c r="G78">
        <f>(Honeywell2020!$C78-'Q1'!B78)^2</f>
        <v>0.60741343441541629</v>
      </c>
      <c r="H78">
        <f>(Honeywell2020!$C78-'Q1'!C78)^2</f>
        <v>1.2171281902640485</v>
      </c>
      <c r="I78">
        <f>(Honeywell2020!$C78-'Q1'!D78)^2</f>
        <v>1.5244699458205131</v>
      </c>
      <c r="L78">
        <v>171.63000500000001</v>
      </c>
    </row>
    <row r="79" spans="1:12" x14ac:dyDescent="0.3">
      <c r="A79">
        <f>0.15*Honeywell2020!$C78+(1-0.15)*'Q1'!A78</f>
        <v>170.56762574191106</v>
      </c>
      <c r="B79">
        <f>0.35*Honeywell2020!$C78+(1-0.35)*'Q1'!B78</f>
        <v>171.12341623577353</v>
      </c>
      <c r="C79">
        <f>0.55*Honeywell2020!$C78+(1-0.55)*'Q1'!C78</f>
        <v>171.13354910213144</v>
      </c>
      <c r="D79">
        <f>0.75*Honeywell2020!$C78+(1-0.75)*'Q1'!D78</f>
        <v>171.32133143194829</v>
      </c>
      <c r="F79">
        <f>(Honeywell2020!$C79-'Q1'!A79)^2</f>
        <v>14.044646234722995</v>
      </c>
      <c r="G79">
        <f>(Honeywell2020!$C79-'Q1'!B79)^2</f>
        <v>18.519331050540909</v>
      </c>
      <c r="H79">
        <f>(Honeywell2020!$C79-'Q1'!C79)^2</f>
        <v>18.606645466860485</v>
      </c>
      <c r="I79">
        <f>(Honeywell2020!$C79-'Q1'!D79)^2</f>
        <v>20.261921641654602</v>
      </c>
      <c r="L79">
        <v>166.820007</v>
      </c>
    </row>
    <row r="80" spans="1:12" x14ac:dyDescent="0.3">
      <c r="A80">
        <f>0.15*Honeywell2020!$C79+(1-0.15)*'Q1'!A79</f>
        <v>170.0054829306244</v>
      </c>
      <c r="B80">
        <f>0.35*Honeywell2020!$C79+(1-0.35)*'Q1'!B79</f>
        <v>169.6172230032528</v>
      </c>
      <c r="C80">
        <f>0.55*Honeywell2020!$C79+(1-0.55)*'Q1'!C79</f>
        <v>168.76110094595913</v>
      </c>
      <c r="D80">
        <f>0.75*Honeywell2020!$C79+(1-0.75)*'Q1'!D79</f>
        <v>167.94533810798708</v>
      </c>
      <c r="F80">
        <f>(Honeywell2020!$C80-'Q1'!A80)^2</f>
        <v>3.405792483378614</v>
      </c>
      <c r="G80">
        <f>(Honeywell2020!$C80-'Q1'!B80)^2</f>
        <v>2.1234872234411335</v>
      </c>
      <c r="H80">
        <f>(Honeywell2020!$C80-'Q1'!C80)^2</f>
        <v>0.3613175384414079</v>
      </c>
      <c r="I80">
        <f>(Honeywell2020!$C80-'Q1'!D80)^2</f>
        <v>4.6081445193695225E-2</v>
      </c>
      <c r="L80">
        <v>168.16000399999999</v>
      </c>
    </row>
    <row r="81" spans="1:12" x14ac:dyDescent="0.3">
      <c r="A81">
        <f>0.15*Honeywell2020!$C80+(1-0.15)*'Q1'!A80</f>
        <v>169.72866109103074</v>
      </c>
      <c r="B81">
        <f>0.35*Honeywell2020!$C80+(1-0.35)*'Q1'!B80</f>
        <v>169.10719635211433</v>
      </c>
      <c r="C81">
        <f>0.55*Honeywell2020!$C80+(1-0.55)*'Q1'!C80</f>
        <v>168.4304976256816</v>
      </c>
      <c r="D81">
        <f>0.75*Honeywell2020!$C80+(1-0.75)*'Q1'!D80</f>
        <v>168.10633752699675</v>
      </c>
      <c r="F81">
        <f>(Honeywell2020!$C81-'Q1'!A81)^2</f>
        <v>0.12156106981283095</v>
      </c>
      <c r="G81">
        <f>(Honeywell2020!$C81-'Q1'!B81)^2</f>
        <v>7.4424558361214227E-2</v>
      </c>
      <c r="H81">
        <f>(Honeywell2020!$C81-'Q1'!C81)^2</f>
        <v>0.90156425388505068</v>
      </c>
      <c r="I81">
        <f>(Honeywell2020!$C81-'Q1'!D81)^2</f>
        <v>1.6222288317865039</v>
      </c>
      <c r="L81">
        <v>169.38000500000001</v>
      </c>
    </row>
    <row r="82" spans="1:12" x14ac:dyDescent="0.3">
      <c r="A82">
        <f>0.15*Honeywell2020!$C81+(1-0.15)*'Q1'!A81</f>
        <v>169.67636267737615</v>
      </c>
      <c r="B82">
        <f>0.35*Honeywell2020!$C81+(1-0.35)*'Q1'!B81</f>
        <v>169.20267937887431</v>
      </c>
      <c r="C82">
        <f>0.55*Honeywell2020!$C81+(1-0.55)*'Q1'!C81</f>
        <v>168.95272668155673</v>
      </c>
      <c r="D82">
        <f>0.75*Honeywell2020!$C81+(1-0.75)*'Q1'!D81</f>
        <v>169.0615881317492</v>
      </c>
      <c r="F82">
        <f>(Honeywell2020!$C82-'Q1'!A82)^2</f>
        <v>1.2401724954673279</v>
      </c>
      <c r="G82">
        <f>(Honeywell2020!$C82-'Q1'!B82)^2</f>
        <v>2.5195645318111883</v>
      </c>
      <c r="H82">
        <f>(Honeywell2020!$C82-'Q1'!C82)^2</f>
        <v>3.3755475248861377</v>
      </c>
      <c r="I82">
        <f>(Honeywell2020!$C82-'Q1'!D82)^2</f>
        <v>2.9873833885930852</v>
      </c>
      <c r="L82">
        <v>170.78999300000001</v>
      </c>
    </row>
    <row r="83" spans="1:12" x14ac:dyDescent="0.3">
      <c r="A83">
        <f>0.15*Honeywell2020!$C82+(1-0.15)*'Q1'!A82</f>
        <v>169.84340722576974</v>
      </c>
      <c r="B83">
        <f>0.35*Honeywell2020!$C82+(1-0.35)*'Q1'!B82</f>
        <v>169.75823914626829</v>
      </c>
      <c r="C83">
        <f>0.55*Honeywell2020!$C82+(1-0.55)*'Q1'!C82</f>
        <v>169.96322315670054</v>
      </c>
      <c r="D83">
        <f>0.75*Honeywell2020!$C82+(1-0.75)*'Q1'!D82</f>
        <v>170.35789178293732</v>
      </c>
      <c r="F83">
        <f>(Honeywell2020!$C83-'Q1'!A83)^2</f>
        <v>1.1361379970457408E-2</v>
      </c>
      <c r="G83">
        <f>(Honeywell2020!$C83-'Q1'!B83)^2</f>
        <v>3.6771074467788545E-2</v>
      </c>
      <c r="H83">
        <f>(Honeywell2020!$C83-'Q1'!C83)^2</f>
        <v>1.7493122106724071E-4</v>
      </c>
      <c r="I83">
        <f>(Honeywell2020!$C83-'Q1'!D83)^2</f>
        <v>0.16637815394748273</v>
      </c>
      <c r="L83">
        <v>169.949997</v>
      </c>
    </row>
    <row r="84" spans="1:12" x14ac:dyDescent="0.3">
      <c r="A84">
        <f>0.15*Honeywell2020!$C83+(1-0.15)*'Q1'!A83</f>
        <v>169.85939569190427</v>
      </c>
      <c r="B84">
        <f>0.35*Honeywell2020!$C83+(1-0.35)*'Q1'!B83</f>
        <v>169.82535439507438</v>
      </c>
      <c r="C84">
        <f>0.55*Honeywell2020!$C83+(1-0.55)*'Q1'!C83</f>
        <v>169.95594877051525</v>
      </c>
      <c r="D84">
        <f>0.75*Honeywell2020!$C83+(1-0.75)*'Q1'!D83</f>
        <v>170.05197069573433</v>
      </c>
      <c r="F84">
        <f>(Honeywell2020!$C84-'Q1'!A84)^2</f>
        <v>1.5361140750928066</v>
      </c>
      <c r="G84">
        <f>(Honeywell2020!$C84-'Q1'!B84)^2</f>
        <v>1.4528912712941138</v>
      </c>
      <c r="H84">
        <f>(Honeywell2020!$C84-'Q1'!C84)^2</f>
        <v>1.784772476953941</v>
      </c>
      <c r="I84">
        <f>(Honeywell2020!$C84-'Q1'!D84)^2</f>
        <v>2.0505543931738393</v>
      </c>
      <c r="L84">
        <v>168.61999499999999</v>
      </c>
    </row>
    <row r="85" spans="1:12" x14ac:dyDescent="0.3">
      <c r="A85">
        <f>0.15*Honeywell2020!$C84+(1-0.15)*'Q1'!A84</f>
        <v>169.67348558811864</v>
      </c>
      <c r="B85">
        <f>0.35*Honeywell2020!$C84+(1-0.35)*'Q1'!B84</f>
        <v>169.40347860679836</v>
      </c>
      <c r="C85">
        <f>0.55*Honeywell2020!$C84+(1-0.55)*'Q1'!C84</f>
        <v>169.22117419673185</v>
      </c>
      <c r="D85">
        <f>0.75*Honeywell2020!$C84+(1-0.75)*'Q1'!D84</f>
        <v>168.97798892393357</v>
      </c>
      <c r="F85">
        <f>(Honeywell2020!$C85-'Q1'!A85)^2</f>
        <v>5.3992498700835244E-3</v>
      </c>
      <c r="G85">
        <f>(Honeywell2020!$C85-'Q1'!B85)^2</f>
        <v>3.862301627863543E-2</v>
      </c>
      <c r="H85">
        <f>(Honeywell2020!$C85-'Q1'!C85)^2</f>
        <v>0.14351353516740278</v>
      </c>
      <c r="I85">
        <f>(Honeywell2020!$C85-'Q1'!D85)^2</f>
        <v>0.38690524291824546</v>
      </c>
      <c r="L85">
        <v>169.60000600000001</v>
      </c>
    </row>
    <row r="86" spans="1:12" x14ac:dyDescent="0.3">
      <c r="A86">
        <f>0.15*Honeywell2020!$C85+(1-0.15)*'Q1'!A85</f>
        <v>169.66246364990084</v>
      </c>
      <c r="B86">
        <f>0.35*Honeywell2020!$C85+(1-0.35)*'Q1'!B85</f>
        <v>169.47226319441893</v>
      </c>
      <c r="C86">
        <f>0.55*Honeywell2020!$C85+(1-0.55)*'Q1'!C85</f>
        <v>169.42953168852932</v>
      </c>
      <c r="D86">
        <f>0.75*Honeywell2020!$C85+(1-0.75)*'Q1'!D85</f>
        <v>169.4445017309834</v>
      </c>
      <c r="F86">
        <f>(Honeywell2020!$C86-'Q1'!A86)^2</f>
        <v>0.12423203436001858</v>
      </c>
      <c r="G86">
        <f>(Honeywell2020!$C86-'Q1'!B86)^2</f>
        <v>2.6329993319810396E-2</v>
      </c>
      <c r="H86">
        <f>(Honeywell2020!$C86-'Q1'!C86)^2</f>
        <v>1.4288302693423507E-2</v>
      </c>
      <c r="I86">
        <f>(Honeywell2020!$C86-'Q1'!D86)^2</f>
        <v>1.8091253648454021E-2</v>
      </c>
      <c r="L86">
        <v>169.30999800000001</v>
      </c>
    </row>
    <row r="87" spans="1:12" x14ac:dyDescent="0.3">
      <c r="A87">
        <f>0.15*Honeywell2020!$C86+(1-0.15)*'Q1'!A86</f>
        <v>169.6095938024157</v>
      </c>
      <c r="B87">
        <f>0.35*Honeywell2020!$C86+(1-0.35)*'Q1'!B86</f>
        <v>169.4154703763723</v>
      </c>
      <c r="C87">
        <f>0.55*Honeywell2020!$C86+(1-0.55)*'Q1'!C86</f>
        <v>169.36378815983821</v>
      </c>
      <c r="D87">
        <f>0.75*Honeywell2020!$C86+(1-0.75)*'Q1'!D86</f>
        <v>169.34362393274586</v>
      </c>
      <c r="F87">
        <f>(Honeywell2020!$C87-'Q1'!A87)^2</f>
        <v>10.046312193940865</v>
      </c>
      <c r="G87">
        <f>(Honeywell2020!$C87-'Q1'!B87)^2</f>
        <v>8.8534120587916423</v>
      </c>
      <c r="H87">
        <f>(Honeywell2020!$C87-'Q1'!C87)^2</f>
        <v>8.5485255084614984</v>
      </c>
      <c r="I87">
        <f>(Honeywell2020!$C87-'Q1'!D87)^2</f>
        <v>8.4310203283228269</v>
      </c>
      <c r="L87">
        <v>166.44000199999999</v>
      </c>
    </row>
    <row r="88" spans="1:12" x14ac:dyDescent="0.3">
      <c r="A88">
        <f>0.15*Honeywell2020!$C87+(1-0.15)*'Q1'!A87</f>
        <v>169.13415503205334</v>
      </c>
      <c r="B88">
        <f>0.35*Honeywell2020!$C87+(1-0.35)*'Q1'!B87</f>
        <v>168.37405644464201</v>
      </c>
      <c r="C88">
        <f>0.55*Honeywell2020!$C87+(1-0.55)*'Q1'!C87</f>
        <v>167.75570577192718</v>
      </c>
      <c r="D88">
        <f>0.75*Honeywell2020!$C87+(1-0.75)*'Q1'!D87</f>
        <v>167.16590748318646</v>
      </c>
      <c r="F88">
        <f>(Honeywell2020!$C88-'Q1'!A88)^2</f>
        <v>6.0229112795722122</v>
      </c>
      <c r="G88">
        <f>(Honeywell2020!$C88-'Q1'!B88)^2</f>
        <v>2.8698509544723594</v>
      </c>
      <c r="H88">
        <f>(Honeywell2020!$C88-'Q1'!C88)^2</f>
        <v>1.157157967687271</v>
      </c>
      <c r="I88">
        <f>(Honeywell2020!$C88-'Q1'!D88)^2</f>
        <v>0.23611288497036703</v>
      </c>
      <c r="L88">
        <v>166.679993</v>
      </c>
    </row>
    <row r="89" spans="1:12" x14ac:dyDescent="0.3">
      <c r="A89">
        <f>0.15*Honeywell2020!$C88+(1-0.15)*'Q1'!A88</f>
        <v>168.76603072724535</v>
      </c>
      <c r="B89">
        <f>0.35*Honeywell2020!$C88+(1-0.35)*'Q1'!B88</f>
        <v>167.78113423901732</v>
      </c>
      <c r="C89">
        <f>0.55*Honeywell2020!$C88+(1-0.55)*'Q1'!C88</f>
        <v>167.16406374736724</v>
      </c>
      <c r="D89">
        <f>0.75*Honeywell2020!$C88+(1-0.75)*'Q1'!D88</f>
        <v>166.80147162079663</v>
      </c>
      <c r="F89">
        <f>(Honeywell2020!$C89-'Q1'!A89)^2</f>
        <v>12.292286520720811</v>
      </c>
      <c r="G89">
        <f>(Honeywell2020!$C89-'Q1'!B89)^2</f>
        <v>6.3561430625128112</v>
      </c>
      <c r="H89">
        <f>(Honeywell2020!$C89-'Q1'!C89)^2</f>
        <v>3.6254777947006258</v>
      </c>
      <c r="I89">
        <f>(Honeywell2020!$C89-'Q1'!D89)^2</f>
        <v>2.3761501724625957</v>
      </c>
      <c r="L89">
        <v>165.259995</v>
      </c>
    </row>
    <row r="90" spans="1:12" x14ac:dyDescent="0.3">
      <c r="A90">
        <f>0.15*Honeywell2020!$C89+(1-0.15)*'Q1'!A89</f>
        <v>168.24012536815854</v>
      </c>
      <c r="B90">
        <f>0.35*Honeywell2020!$C89+(1-0.35)*'Q1'!B89</f>
        <v>166.89873550536126</v>
      </c>
      <c r="C90">
        <f>0.55*Honeywell2020!$C89+(1-0.55)*'Q1'!C89</f>
        <v>166.11682593631525</v>
      </c>
      <c r="D90">
        <f>0.75*Honeywell2020!$C89+(1-0.75)*'Q1'!D89</f>
        <v>165.64536415519916</v>
      </c>
      <c r="F90">
        <f>(Honeywell2020!$C90-'Q1'!A90)^2</f>
        <v>14.977909066543077</v>
      </c>
      <c r="G90">
        <f>(Honeywell2020!$C90-'Q1'!B90)^2</f>
        <v>6.3945285434547721</v>
      </c>
      <c r="H90">
        <f>(Honeywell2020!$C90-'Q1'!C90)^2</f>
        <v>3.0514183200680578</v>
      </c>
      <c r="I90">
        <f>(Honeywell2020!$C90-'Q1'!D90)^2</f>
        <v>1.62656648203345</v>
      </c>
      <c r="L90">
        <v>164.36999499999999</v>
      </c>
    </row>
    <row r="91" spans="1:12" x14ac:dyDescent="0.3">
      <c r="A91">
        <f>0.15*Honeywell2020!$C90+(1-0.15)*'Q1'!A90</f>
        <v>167.65960581293476</v>
      </c>
      <c r="B91">
        <f>0.35*Honeywell2020!$C90+(1-0.35)*'Q1'!B90</f>
        <v>166.01367632848479</v>
      </c>
      <c r="C91">
        <f>0.55*Honeywell2020!$C90+(1-0.55)*'Q1'!C90</f>
        <v>165.15606892134184</v>
      </c>
      <c r="D91">
        <f>0.75*Honeywell2020!$C90+(1-0.75)*'Q1'!D90</f>
        <v>164.68883728879979</v>
      </c>
      <c r="F91">
        <f>(Honeywell2020!$C91-'Q1'!A91)^2</f>
        <v>4.8823711061989616</v>
      </c>
      <c r="G91">
        <f>(Honeywell2020!$C91-'Q1'!B91)^2</f>
        <v>0.3177343853610699</v>
      </c>
      <c r="H91">
        <f>(Honeywell2020!$C91-'Q1'!C91)^2</f>
        <v>8.6393715423674466E-2</v>
      </c>
      <c r="I91">
        <f>(Honeywell2020!$C91-'Q1'!D91)^2</f>
        <v>0.57936410595438304</v>
      </c>
      <c r="L91">
        <v>165.449997</v>
      </c>
    </row>
    <row r="92" spans="1:12" x14ac:dyDescent="0.3">
      <c r="A92">
        <f>0.15*Honeywell2020!$C91+(1-0.15)*'Q1'!A91</f>
        <v>167.32816449099454</v>
      </c>
      <c r="B92">
        <f>0.35*Honeywell2020!$C91+(1-0.35)*'Q1'!B91</f>
        <v>165.81638856351512</v>
      </c>
      <c r="C92">
        <f>0.55*Honeywell2020!$C91+(1-0.55)*'Q1'!C91</f>
        <v>165.31772936460382</v>
      </c>
      <c r="D92">
        <f>0.75*Honeywell2020!$C91+(1-0.75)*'Q1'!D91</f>
        <v>165.25970707219994</v>
      </c>
      <c r="F92">
        <f>(Honeywell2020!$C92-'Q1'!A92)^2</f>
        <v>9.1093289673622415</v>
      </c>
      <c r="G92">
        <f>(Honeywell2020!$C92-'Q1'!B92)^2</f>
        <v>2.2692125298473753</v>
      </c>
      <c r="H92">
        <f>(Honeywell2020!$C92-'Q1'!C92)^2</f>
        <v>1.015522503206264</v>
      </c>
      <c r="I92">
        <f>(Honeywell2020!$C92-'Q1'!D92)^2</f>
        <v>0.90194732181886528</v>
      </c>
      <c r="L92">
        <v>164.30999800000001</v>
      </c>
    </row>
    <row r="93" spans="1:12" x14ac:dyDescent="0.3">
      <c r="A93">
        <f>0.15*Honeywell2020!$C92+(1-0.15)*'Q1'!A92</f>
        <v>166.87543951734534</v>
      </c>
      <c r="B93">
        <f>0.35*Honeywell2020!$C92+(1-0.35)*'Q1'!B92</f>
        <v>165.28915186628484</v>
      </c>
      <c r="C93">
        <f>0.55*Honeywell2020!$C92+(1-0.55)*'Q1'!C92</f>
        <v>164.76347711407175</v>
      </c>
      <c r="D93">
        <f>0.75*Honeywell2020!$C92+(1-0.75)*'Q1'!D92</f>
        <v>164.54742526805001</v>
      </c>
      <c r="F93">
        <f>(Honeywell2020!$C93-'Q1'!A93)^2</f>
        <v>0.16438039134719196</v>
      </c>
      <c r="G93">
        <f>(Honeywell2020!$C93-'Q1'!B93)^2</f>
        <v>1.3944046765958356</v>
      </c>
      <c r="H93">
        <f>(Honeywell2020!$C93-'Q1'!C93)^2</f>
        <v>2.9122237732436504</v>
      </c>
      <c r="I93">
        <f>(Honeywell2020!$C93-'Q1'!D93)^2</f>
        <v>3.6962974450830419</v>
      </c>
      <c r="L93">
        <v>166.470001</v>
      </c>
    </row>
    <row r="94" spans="1:12" x14ac:dyDescent="0.3">
      <c r="A94">
        <f>0.15*Honeywell2020!$C93+(1-0.15)*'Q1'!A93</f>
        <v>166.81462373974352</v>
      </c>
      <c r="B94">
        <f>0.35*Honeywell2020!$C93+(1-0.35)*'Q1'!B93</f>
        <v>165.70244906308514</v>
      </c>
      <c r="C94">
        <f>0.55*Honeywell2020!$C93+(1-0.55)*'Q1'!C93</f>
        <v>165.70206525133227</v>
      </c>
      <c r="D94">
        <f>0.75*Honeywell2020!$C93+(1-0.75)*'Q1'!D93</f>
        <v>165.98935706701249</v>
      </c>
      <c r="F94">
        <f>(Honeywell2020!$C94-'Q1'!A94)^2</f>
        <v>1.7832137319774273</v>
      </c>
      <c r="G94">
        <f>(Honeywell2020!$C94-'Q1'!B94)^2</f>
        <v>5.9904762182175268</v>
      </c>
      <c r="H94">
        <f>(Honeywell2020!$C94-'Q1'!C94)^2</f>
        <v>5.9923551585539139</v>
      </c>
      <c r="I94">
        <f>(Honeywell2020!$C94-'Q1'!D94)^2</f>
        <v>4.6683519561896345</v>
      </c>
      <c r="L94">
        <v>168.14999399999999</v>
      </c>
    </row>
    <row r="95" spans="1:12" x14ac:dyDescent="0.3">
      <c r="A95">
        <f>0.15*Honeywell2020!$C94+(1-0.15)*'Q1'!A94</f>
        <v>167.01492927878198</v>
      </c>
      <c r="B95">
        <f>0.35*Honeywell2020!$C94+(1-0.35)*'Q1'!B94</f>
        <v>166.55908979100533</v>
      </c>
      <c r="C95">
        <f>0.55*Honeywell2020!$C94+(1-0.55)*'Q1'!C94</f>
        <v>167.0484260630995</v>
      </c>
      <c r="D95">
        <f>0.75*Honeywell2020!$C94+(1-0.75)*'Q1'!D94</f>
        <v>167.60983476675312</v>
      </c>
      <c r="F95">
        <f>(Honeywell2020!$C95-'Q1'!A95)^2</f>
        <v>5.7363829202175234</v>
      </c>
      <c r="G95">
        <f>(Honeywell2020!$C95-'Q1'!B95)^2</f>
        <v>8.1277118270476034</v>
      </c>
      <c r="H95">
        <f>(Honeywell2020!$C95-'Q1'!C95)^2</f>
        <v>5.5770503520551671</v>
      </c>
      <c r="I95">
        <f>(Honeywell2020!$C95-'Q1'!D95)^2</f>
        <v>3.2406092683285959</v>
      </c>
      <c r="L95">
        <v>169.41000399999999</v>
      </c>
    </row>
    <row r="96" spans="1:12" x14ac:dyDescent="0.3">
      <c r="A96">
        <f>0.15*Honeywell2020!$C95+(1-0.15)*'Q1'!A95</f>
        <v>167.37419048696466</v>
      </c>
      <c r="B96">
        <f>0.35*Honeywell2020!$C95+(1-0.35)*'Q1'!B95</f>
        <v>167.55690976415346</v>
      </c>
      <c r="C96">
        <f>0.55*Honeywell2020!$C95+(1-0.55)*'Q1'!C95</f>
        <v>168.34729392839478</v>
      </c>
      <c r="D96">
        <f>0.75*Honeywell2020!$C95+(1-0.75)*'Q1'!D95</f>
        <v>168.95996169168828</v>
      </c>
      <c r="F96">
        <f>(Honeywell2020!$C96-'Q1'!A96)^2</f>
        <v>8.3278676874551287</v>
      </c>
      <c r="G96">
        <f>(Honeywell2020!$C96-'Q1'!B96)^2</f>
        <v>7.3066697922515651</v>
      </c>
      <c r="H96">
        <f>(Honeywell2020!$C96-'Q1'!C96)^2</f>
        <v>3.6584253893197829</v>
      </c>
      <c r="I96">
        <f>(Honeywell2020!$C96-'Q1'!D96)^2</f>
        <v>1.6900866027199299</v>
      </c>
      <c r="L96">
        <v>170.259995</v>
      </c>
    </row>
    <row r="97" spans="1:12" x14ac:dyDescent="0.3">
      <c r="A97">
        <f>0.15*Honeywell2020!$C96+(1-0.15)*'Q1'!A96</f>
        <v>167.80706116391994</v>
      </c>
      <c r="B97">
        <f>0.35*Honeywell2020!$C96+(1-0.35)*'Q1'!B96</f>
        <v>168.50298959669976</v>
      </c>
      <c r="C97">
        <f>0.55*Honeywell2020!$C96+(1-0.55)*'Q1'!C96</f>
        <v>169.39927951777764</v>
      </c>
      <c r="D97">
        <f>0.75*Honeywell2020!$C96+(1-0.75)*'Q1'!D96</f>
        <v>169.93498667292207</v>
      </c>
      <c r="F97">
        <f>(Honeywell2020!$C97-'Q1'!A97)^2</f>
        <v>19.828619748506711</v>
      </c>
      <c r="G97">
        <f>(Honeywell2020!$C97-'Q1'!B97)^2</f>
        <v>14.115089600427204</v>
      </c>
      <c r="H97">
        <f>(Honeywell2020!$C97-'Q1'!C97)^2</f>
        <v>8.1836930702267132</v>
      </c>
      <c r="I97">
        <f>(Honeywell2020!$C97-'Q1'!D97)^2</f>
        <v>5.405663720981754</v>
      </c>
      <c r="L97">
        <v>172.259995</v>
      </c>
    </row>
    <row r="98" spans="1:12" x14ac:dyDescent="0.3">
      <c r="A98">
        <f>0.15*Honeywell2020!$C97+(1-0.15)*'Q1'!A97</f>
        <v>168.47500123933196</v>
      </c>
      <c r="B98">
        <f>0.35*Honeywell2020!$C97+(1-0.35)*'Q1'!B97</f>
        <v>169.81794148785485</v>
      </c>
      <c r="C98">
        <f>0.55*Honeywell2020!$C97+(1-0.55)*'Q1'!C97</f>
        <v>170.97267303299995</v>
      </c>
      <c r="D98">
        <f>0.75*Honeywell2020!$C97+(1-0.75)*'Q1'!D97</f>
        <v>171.67874291823051</v>
      </c>
      <c r="F98">
        <f>(Honeywell2020!$C98-'Q1'!A98)^2</f>
        <v>7.8680124373527427</v>
      </c>
      <c r="G98">
        <f>(Honeywell2020!$C98-'Q1'!B98)^2</f>
        <v>2.137612168820068</v>
      </c>
      <c r="H98">
        <f>(Honeywell2020!$C98-'Q1'!C98)^2</f>
        <v>9.4449249992518206E-2</v>
      </c>
      <c r="I98">
        <f>(Honeywell2020!$C98-'Q1'!D98)^2</f>
        <v>0.15899671232581816</v>
      </c>
      <c r="L98">
        <v>171.279999</v>
      </c>
    </row>
    <row r="99" spans="1:12" x14ac:dyDescent="0.3">
      <c r="A99">
        <f>0.15*Honeywell2020!$C98+(1-0.15)*'Q1'!A98</f>
        <v>168.89575090343217</v>
      </c>
      <c r="B99">
        <f>0.35*Honeywell2020!$C98+(1-0.35)*'Q1'!B98</f>
        <v>170.32966161710567</v>
      </c>
      <c r="C99">
        <f>0.55*Honeywell2020!$C98+(1-0.55)*'Q1'!C98</f>
        <v>171.14170231484997</v>
      </c>
      <c r="D99">
        <f>0.75*Honeywell2020!$C98+(1-0.75)*'Q1'!D98</f>
        <v>171.37968497955762</v>
      </c>
      <c r="F99">
        <f>(Honeywell2020!$C99-'Q1'!A99)^2</f>
        <v>7.5858550349914902</v>
      </c>
      <c r="G99">
        <f>(Honeywell2020!$C99-'Q1'!B99)^2</f>
        <v>1.7432776013193965</v>
      </c>
      <c r="H99">
        <f>(Honeywell2020!$C99-'Q1'!C99)^2</f>
        <v>0.25836043719265439</v>
      </c>
      <c r="I99">
        <f>(Honeywell2020!$C99-'Q1'!D99)^2</f>
        <v>7.3066966532512961E-2</v>
      </c>
      <c r="L99">
        <v>171.64999399999999</v>
      </c>
    </row>
    <row r="100" spans="1:12" x14ac:dyDescent="0.3">
      <c r="A100">
        <f>0.15*Honeywell2020!$C99+(1-0.15)*'Q1'!A99</f>
        <v>169.30888736791735</v>
      </c>
      <c r="B100">
        <f>0.35*Honeywell2020!$C99+(1-0.35)*'Q1'!B99</f>
        <v>170.79177795111869</v>
      </c>
      <c r="C100">
        <f>0.55*Honeywell2020!$C99+(1-0.55)*'Q1'!C99</f>
        <v>171.42126274168248</v>
      </c>
      <c r="D100">
        <f>0.75*Honeywell2020!$C99+(1-0.75)*'Q1'!D99</f>
        <v>171.5824167448894</v>
      </c>
      <c r="F100">
        <f>(Honeywell2020!$C100-'Q1'!A100)^2</f>
        <v>12.896046842987937</v>
      </c>
      <c r="G100">
        <f>(Honeywell2020!$C100-'Q1'!B100)^2</f>
        <v>4.4445749087606927</v>
      </c>
      <c r="H100">
        <f>(Honeywell2020!$C100-'Q1'!C100)^2</f>
        <v>2.1866461343252848</v>
      </c>
      <c r="I100">
        <f>(Honeywell2020!$C100-'Q1'!D100)^2</f>
        <v>1.7360098231847625</v>
      </c>
      <c r="L100">
        <v>172.89999399999999</v>
      </c>
    </row>
    <row r="101" spans="1:12" x14ac:dyDescent="0.3">
      <c r="A101">
        <f>0.15*Honeywell2020!$C100+(1-0.15)*'Q1'!A100</f>
        <v>169.84755336272974</v>
      </c>
      <c r="B101">
        <f>0.35*Honeywell2020!$C100+(1-0.35)*'Q1'!B100</f>
        <v>171.52965356822713</v>
      </c>
      <c r="C101">
        <f>0.55*Honeywell2020!$C100+(1-0.55)*'Q1'!C100</f>
        <v>172.2345649337571</v>
      </c>
      <c r="D101">
        <f>0.75*Honeywell2020!$C100+(1-0.75)*'Q1'!D100</f>
        <v>172.57059968622235</v>
      </c>
      <c r="F101">
        <f>(Honeywell2020!$C101-'Q1'!A101)^2</f>
        <v>11.171962892789763</v>
      </c>
      <c r="G101">
        <f>(Honeywell2020!$C101-'Q1'!B101)^2</f>
        <v>2.7567569148905959</v>
      </c>
      <c r="H101">
        <f>(Honeywell2020!$C101-'Q1'!C101)^2</f>
        <v>0.91285998755082765</v>
      </c>
      <c r="I101">
        <f>(Honeywell2020!$C101-'Q1'!D101)^2</f>
        <v>0.38365922631309551</v>
      </c>
      <c r="L101">
        <v>173.19000199999999</v>
      </c>
    </row>
    <row r="102" spans="1:12" x14ac:dyDescent="0.3">
      <c r="A102">
        <f>0.15*Honeywell2020!$C101+(1-0.15)*'Q1'!A101</f>
        <v>170.34892065832028</v>
      </c>
      <c r="B102">
        <f>0.35*Honeywell2020!$C101+(1-0.35)*'Q1'!B101</f>
        <v>172.11077551934764</v>
      </c>
      <c r="C102">
        <f>0.55*Honeywell2020!$C101+(1-0.55)*'Q1'!C101</f>
        <v>172.7600553201907</v>
      </c>
      <c r="D102">
        <f>0.75*Honeywell2020!$C101+(1-0.75)*'Q1'!D101</f>
        <v>173.03515142155555</v>
      </c>
      <c r="F102">
        <f>(Honeywell2020!$C102-'Q1'!A102)^2</f>
        <v>6.0569016817293457</v>
      </c>
      <c r="G102">
        <f>(Honeywell2020!$C102-'Q1'!B102)^2</f>
        <v>0.48891207744964915</v>
      </c>
      <c r="H102">
        <f>(Honeywell2020!$C102-'Q1'!C102)^2</f>
        <v>2.4942712665348057E-3</v>
      </c>
      <c r="I102">
        <f>(Honeywell2020!$C102-'Q1'!D102)^2</f>
        <v>5.069406323816969E-2</v>
      </c>
      <c r="L102">
        <v>172.80999800000001</v>
      </c>
    </row>
    <row r="103" spans="1:12" x14ac:dyDescent="0.3">
      <c r="A103">
        <f>0.15*Honeywell2020!$C102+(1-0.15)*'Q1'!A102</f>
        <v>170.71808225957224</v>
      </c>
      <c r="B103">
        <f>0.35*Honeywell2020!$C102+(1-0.35)*'Q1'!B102</f>
        <v>172.35550338757596</v>
      </c>
      <c r="C103">
        <f>0.55*Honeywell2020!$C102+(1-0.55)*'Q1'!C102</f>
        <v>172.78752379408581</v>
      </c>
      <c r="D103">
        <f>0.75*Honeywell2020!$C102+(1-0.75)*'Q1'!D102</f>
        <v>172.86628635538892</v>
      </c>
      <c r="F103">
        <f>(Honeywell2020!$C103-'Q1'!A103)^2</f>
        <v>2.6958971501679123</v>
      </c>
      <c r="G103">
        <f>(Honeywell2020!$C103-'Q1'!B103)^2</f>
        <v>2.0228517516935976E-5</v>
      </c>
      <c r="H103">
        <f>(Honeywell2020!$C103-'Q1'!C103)^2</f>
        <v>0.18277573946293196</v>
      </c>
      <c r="I103">
        <f>(Honeywell2020!$C103-'Q1'!D103)^2</f>
        <v>0.25632486108127622</v>
      </c>
      <c r="L103">
        <v>172.36000100000001</v>
      </c>
    </row>
    <row r="104" spans="1:12" x14ac:dyDescent="0.3">
      <c r="A104">
        <f>0.15*Honeywell2020!$C103+(1-0.15)*'Q1'!A103</f>
        <v>170.96437007063639</v>
      </c>
      <c r="B104">
        <f>0.35*Honeywell2020!$C103+(1-0.35)*'Q1'!B103</f>
        <v>172.35707755192436</v>
      </c>
      <c r="C104">
        <f>0.55*Honeywell2020!$C103+(1-0.55)*'Q1'!C103</f>
        <v>172.55238625733864</v>
      </c>
      <c r="D104">
        <f>0.75*Honeywell2020!$C103+(1-0.75)*'Q1'!D103</f>
        <v>172.48657233884722</v>
      </c>
      <c r="F104">
        <f>(Honeywell2020!$C104-'Q1'!A104)^2</f>
        <v>22.902253820820736</v>
      </c>
      <c r="G104">
        <f>(Honeywell2020!$C104-'Q1'!B104)^2</f>
        <v>11.511922738655576</v>
      </c>
      <c r="H104">
        <f>(Honeywell2020!$C104-'Q1'!C104)^2</f>
        <v>10.224733647256793</v>
      </c>
      <c r="I104">
        <f>(Honeywell2020!$C104-'Q1'!D104)^2</f>
        <v>10.649960099577074</v>
      </c>
      <c r="L104">
        <v>175.75</v>
      </c>
    </row>
    <row r="105" spans="1:12" x14ac:dyDescent="0.3">
      <c r="A105">
        <f>0.15*Honeywell2020!$C104+(1-0.15)*'Q1'!A104</f>
        <v>171.68221456004093</v>
      </c>
      <c r="B105">
        <f>0.35*Honeywell2020!$C104+(1-0.35)*'Q1'!B104</f>
        <v>173.54460040875082</v>
      </c>
      <c r="C105">
        <f>0.55*Honeywell2020!$C104+(1-0.55)*'Q1'!C104</f>
        <v>174.31107381580239</v>
      </c>
      <c r="D105">
        <f>0.75*Honeywell2020!$C104+(1-0.75)*'Q1'!D104</f>
        <v>174.93414308471182</v>
      </c>
      <c r="F105">
        <f>(Honeywell2020!$C105-'Q1'!A105)^2</f>
        <v>13.896414108670236</v>
      </c>
      <c r="G105">
        <f>(Honeywell2020!$C105-'Q1'!B105)^2</f>
        <v>3.4797305582452713</v>
      </c>
      <c r="H105">
        <f>(Honeywell2020!$C105-'Q1'!C105)^2</f>
        <v>1.2076475497405681</v>
      </c>
      <c r="I105">
        <f>(Honeywell2020!$C105-'Q1'!D105)^2</f>
        <v>0.22644361069889118</v>
      </c>
      <c r="L105">
        <v>175.41000399999999</v>
      </c>
    </row>
    <row r="106" spans="1:12" x14ac:dyDescent="0.3">
      <c r="A106">
        <f>0.15*Honeywell2020!$C105+(1-0.15)*'Q1'!A105</f>
        <v>172.24138297603477</v>
      </c>
      <c r="B106">
        <f>0.35*Honeywell2020!$C105+(1-0.35)*'Q1'!B105</f>
        <v>174.19749166568803</v>
      </c>
      <c r="C106">
        <f>0.55*Honeywell2020!$C105+(1-0.55)*'Q1'!C105</f>
        <v>174.91548541711106</v>
      </c>
      <c r="D106">
        <f>0.75*Honeywell2020!$C105+(1-0.75)*'Q1'!D105</f>
        <v>175.29103877117797</v>
      </c>
      <c r="F106">
        <f>(Honeywell2020!$C106-'Q1'!A106)^2</f>
        <v>16.39124312615181</v>
      </c>
      <c r="G106">
        <f>(Honeywell2020!$C106-'Q1'!B106)^2</f>
        <v>4.3785618340973995</v>
      </c>
      <c r="H106">
        <f>(Honeywell2020!$C106-'Q1'!C106)^2</f>
        <v>1.8892710954192309</v>
      </c>
      <c r="I106">
        <f>(Honeywell2020!$C106-'Q1'!D106)^2</f>
        <v>0.99790955128144354</v>
      </c>
      <c r="L106">
        <v>176.28999300000001</v>
      </c>
    </row>
    <row r="107" spans="1:12" x14ac:dyDescent="0.3">
      <c r="A107">
        <f>0.15*Honeywell2020!$C106+(1-0.15)*'Q1'!A106</f>
        <v>172.84867447962955</v>
      </c>
      <c r="B107">
        <f>0.35*Honeywell2020!$C106+(1-0.35)*'Q1'!B106</f>
        <v>174.92986713269721</v>
      </c>
      <c r="C107">
        <f>0.55*Honeywell2020!$C106+(1-0.55)*'Q1'!C106</f>
        <v>175.67146458769997</v>
      </c>
      <c r="D107">
        <f>0.75*Honeywell2020!$C106+(1-0.75)*'Q1'!D106</f>
        <v>176.04025444279449</v>
      </c>
      <c r="F107">
        <f>(Honeywell2020!$C107-'Q1'!A107)^2</f>
        <v>2.1354664311879032</v>
      </c>
      <c r="G107">
        <f>(Honeywell2020!$C107-'Q1'!B107)^2</f>
        <v>0.38423774167078378</v>
      </c>
      <c r="H107">
        <f>(Honeywell2020!$C107-'Q1'!C107)^2</f>
        <v>1.8535912694233871</v>
      </c>
      <c r="I107">
        <f>(Honeywell2020!$C107-'Q1'!D107)^2</f>
        <v>2.993787357831823</v>
      </c>
      <c r="L107">
        <v>174.30999800000001</v>
      </c>
    </row>
    <row r="108" spans="1:12" x14ac:dyDescent="0.3">
      <c r="A108">
        <f>0.15*Honeywell2020!$C107+(1-0.15)*'Q1'!A107</f>
        <v>173.06787300768511</v>
      </c>
      <c r="B108">
        <f>0.35*Honeywell2020!$C107+(1-0.35)*'Q1'!B107</f>
        <v>174.71291293625319</v>
      </c>
      <c r="C108">
        <f>0.55*Honeywell2020!$C107+(1-0.55)*'Q1'!C107</f>
        <v>174.92265796446497</v>
      </c>
      <c r="D108">
        <f>0.75*Honeywell2020!$C107+(1-0.75)*'Q1'!D107</f>
        <v>174.74256211069866</v>
      </c>
      <c r="F108">
        <f>(Honeywell2020!$C108-'Q1'!A108)^2</f>
        <v>2.3781587446811931</v>
      </c>
      <c r="G108">
        <f>(Honeywell2020!$C108-'Q1'!B108)^2</f>
        <v>1.0590866623378324E-2</v>
      </c>
      <c r="H108">
        <f>(Honeywell2020!$C108-'Q1'!C108)^2</f>
        <v>9.7754377428445449E-2</v>
      </c>
      <c r="I108">
        <f>(Honeywell2020!$C108-'Q1'!D108)^2</f>
        <v>1.757244806965861E-2</v>
      </c>
      <c r="L108">
        <v>174.61000100000001</v>
      </c>
    </row>
    <row r="109" spans="1:12" x14ac:dyDescent="0.3">
      <c r="A109">
        <f>0.15*Honeywell2020!$C108+(1-0.15)*'Q1'!A108</f>
        <v>173.29919220653233</v>
      </c>
      <c r="B109">
        <f>0.35*Honeywell2020!$C108+(1-0.35)*'Q1'!B108</f>
        <v>174.67689375856457</v>
      </c>
      <c r="C109">
        <f>0.55*Honeywell2020!$C108+(1-0.55)*'Q1'!C108</f>
        <v>174.75069663400924</v>
      </c>
      <c r="D109">
        <f>0.75*Honeywell2020!$C108+(1-0.75)*'Q1'!D108</f>
        <v>174.64314127767466</v>
      </c>
      <c r="F109">
        <f>(Honeywell2020!$C109-'Q1'!A109)^2</f>
        <v>0.41063719140407473</v>
      </c>
      <c r="G109">
        <f>(Honeywell2020!$C109-'Q1'!B109)^2</f>
        <v>0.54300946384040183</v>
      </c>
      <c r="H109">
        <f>(Honeywell2020!$C109-'Q1'!C109)^2</f>
        <v>0.65722578961139511</v>
      </c>
      <c r="I109">
        <f>(Honeywell2020!$C109-'Q1'!D109)^2</f>
        <v>0.49440484380885058</v>
      </c>
      <c r="L109">
        <v>173.94000199999999</v>
      </c>
    </row>
    <row r="110" spans="1:12" x14ac:dyDescent="0.3">
      <c r="A110">
        <f>0.15*Honeywell2020!$C109+(1-0.15)*'Q1'!A109</f>
        <v>173.39531367555247</v>
      </c>
      <c r="B110">
        <f>0.35*Honeywell2020!$C109+(1-0.35)*'Q1'!B109</f>
        <v>174.41898164306696</v>
      </c>
      <c r="C110">
        <f>0.55*Honeywell2020!$C109+(1-0.55)*'Q1'!C109</f>
        <v>174.30481458530414</v>
      </c>
      <c r="D110">
        <f>0.75*Honeywell2020!$C109+(1-0.75)*'Q1'!D109</f>
        <v>174.11578681941864</v>
      </c>
      <c r="F110">
        <f>(Honeywell2020!$C110-'Q1'!A110)^2</f>
        <v>3.790120745229765E-2</v>
      </c>
      <c r="G110">
        <f>(Honeywell2020!$C110-'Q1'!B110)^2</f>
        <v>0.68721719641111323</v>
      </c>
      <c r="H110">
        <f>(Honeywell2020!$C110-'Q1'!C110)^2</f>
        <v>0.51096560989619744</v>
      </c>
      <c r="I110">
        <f>(Honeywell2020!$C110-'Q1'!D110)^2</f>
        <v>0.27645598578491581</v>
      </c>
      <c r="L110">
        <v>173.58999600000001</v>
      </c>
    </row>
    <row r="111" spans="1:12" x14ac:dyDescent="0.3">
      <c r="A111">
        <f>0.15*Honeywell2020!$C110+(1-0.15)*'Q1'!A110</f>
        <v>173.4245160242196</v>
      </c>
      <c r="B111">
        <f>0.35*Honeywell2020!$C110+(1-0.35)*'Q1'!B110</f>
        <v>174.12883666799354</v>
      </c>
      <c r="C111">
        <f>0.55*Honeywell2020!$C110+(1-0.55)*'Q1'!C110</f>
        <v>173.91166436338688</v>
      </c>
      <c r="D111">
        <f>0.75*Honeywell2020!$C110+(1-0.75)*'Q1'!D110</f>
        <v>173.72144370485466</v>
      </c>
      <c r="F111">
        <f>(Honeywell2020!$C111-'Q1'!A111)^2</f>
        <v>0.17262361027449355</v>
      </c>
      <c r="G111">
        <f>(Honeywell2020!$C111-'Q1'!B111)^2</f>
        <v>8.3428931486946203E-2</v>
      </c>
      <c r="H111">
        <f>(Honeywell2020!$C111-'Q1'!C111)^2</f>
        <v>5.1363543105513972E-3</v>
      </c>
      <c r="I111">
        <f>(Honeywell2020!$C111-'Q1'!D111)^2</f>
        <v>1.4054646684230003E-2</v>
      </c>
      <c r="L111">
        <v>173.83999600000001</v>
      </c>
    </row>
    <row r="112" spans="1:12" x14ac:dyDescent="0.3">
      <c r="A112">
        <f>0.15*Honeywell2020!$C111+(1-0.15)*'Q1'!A111</f>
        <v>173.48683802058665</v>
      </c>
      <c r="B112">
        <f>0.35*Honeywell2020!$C111+(1-0.35)*'Q1'!B111</f>
        <v>174.0277424341958</v>
      </c>
      <c r="C112">
        <f>0.55*Honeywell2020!$C111+(1-0.55)*'Q1'!C111</f>
        <v>173.87224676352412</v>
      </c>
      <c r="D112">
        <f>0.75*Honeywell2020!$C111+(1-0.75)*'Q1'!D111</f>
        <v>173.81035792621367</v>
      </c>
      <c r="F112">
        <f>(Honeywell2020!$C112-'Q1'!A112)^2</f>
        <v>1.2169575275433842</v>
      </c>
      <c r="G112">
        <f>(Honeywell2020!$C112-'Q1'!B112)^2</f>
        <v>0.31612907225955189</v>
      </c>
      <c r="H112">
        <f>(Honeywell2020!$C112-'Q1'!C112)^2</f>
        <v>0.5151639664617319</v>
      </c>
      <c r="I112">
        <f>(Honeywell2020!$C112-'Q1'!D112)^2</f>
        <v>0.60783552609728142</v>
      </c>
      <c r="L112">
        <v>174.58999600000001</v>
      </c>
    </row>
    <row r="113" spans="1:12" x14ac:dyDescent="0.3">
      <c r="A113">
        <f>0.15*Honeywell2020!$C112+(1-0.15)*'Q1'!A112</f>
        <v>173.65231171749866</v>
      </c>
      <c r="B113">
        <f>0.35*Honeywell2020!$C112+(1-0.35)*'Q1'!B112</f>
        <v>174.22453118222728</v>
      </c>
      <c r="C113">
        <f>0.55*Honeywell2020!$C112+(1-0.55)*'Q1'!C112</f>
        <v>174.26700884358587</v>
      </c>
      <c r="D113">
        <f>0.75*Honeywell2020!$C112+(1-0.75)*'Q1'!D112</f>
        <v>174.39508648155342</v>
      </c>
      <c r="F113">
        <f>(Honeywell2020!$C113-'Q1'!A113)^2</f>
        <v>9.9709826586971637</v>
      </c>
      <c r="G113">
        <f>(Honeywell2020!$C113-'Q1'!B113)^2</f>
        <v>6.6846386658038277</v>
      </c>
      <c r="H113">
        <f>(Honeywell2020!$C113-'Q1'!C113)^2</f>
        <v>6.4667938496398847</v>
      </c>
      <c r="I113">
        <f>(Honeywell2020!$C113-'Q1'!D113)^2</f>
        <v>5.8317976419260003</v>
      </c>
      <c r="L113">
        <v>176.80999800000001</v>
      </c>
    </row>
    <row r="114" spans="1:12" x14ac:dyDescent="0.3">
      <c r="A114">
        <f>0.15*Honeywell2020!$C113+(1-0.15)*'Q1'!A113</f>
        <v>174.12596465987386</v>
      </c>
      <c r="B114">
        <f>0.35*Honeywell2020!$C113+(1-0.35)*'Q1'!B113</f>
        <v>175.12944456844775</v>
      </c>
      <c r="C114">
        <f>0.55*Honeywell2020!$C113+(1-0.55)*'Q1'!C113</f>
        <v>175.66565287961365</v>
      </c>
      <c r="D114">
        <f>0.75*Honeywell2020!$C113+(1-0.75)*'Q1'!D113</f>
        <v>176.20627012038838</v>
      </c>
      <c r="F114">
        <f>(Honeywell2020!$C114-'Q1'!A114)^2</f>
        <v>6.2201873374696612</v>
      </c>
      <c r="G114">
        <f>(Honeywell2020!$C114-'Q1'!B114)^2</f>
        <v>2.2217405890005582</v>
      </c>
      <c r="H114">
        <f>(Honeywell2020!$C114-'Q1'!C114)^2</f>
        <v>0.91076888274350143</v>
      </c>
      <c r="I114">
        <f>(Honeywell2020!$C114-'Q1'!D114)^2</f>
        <v>0.1711682760096386</v>
      </c>
      <c r="L114">
        <v>176.61999499999999</v>
      </c>
    </row>
    <row r="115" spans="1:12" x14ac:dyDescent="0.3">
      <c r="A115">
        <f>0.15*Honeywell2020!$C114+(1-0.15)*'Q1'!A114</f>
        <v>174.50006921089278</v>
      </c>
      <c r="B115">
        <f>0.35*Honeywell2020!$C114+(1-0.35)*'Q1'!B114</f>
        <v>175.65113721949103</v>
      </c>
      <c r="C115">
        <f>0.55*Honeywell2020!$C114+(1-0.55)*'Q1'!C114</f>
        <v>176.19054104582614</v>
      </c>
      <c r="D115">
        <f>0.75*Honeywell2020!$C114+(1-0.75)*'Q1'!D114</f>
        <v>176.51656378009707</v>
      </c>
      <c r="F115">
        <f>(Honeywell2020!$C115-'Q1'!A115)^2</f>
        <v>15.209413360692974</v>
      </c>
      <c r="G115">
        <f>(Honeywell2020!$C115-'Q1'!B115)^2</f>
        <v>7.5562135997500777</v>
      </c>
      <c r="H115">
        <f>(Honeywell2020!$C115-'Q1'!C115)^2</f>
        <v>4.881682356707576</v>
      </c>
      <c r="I115">
        <f>(Honeywell2020!$C115-'Q1'!D115)^2</f>
        <v>3.5473093932435602</v>
      </c>
      <c r="L115">
        <v>178.39999399999999</v>
      </c>
    </row>
    <row r="116" spans="1:12" x14ac:dyDescent="0.3">
      <c r="A116">
        <f>0.15*Honeywell2020!$C115+(1-0.15)*'Q1'!A115</f>
        <v>175.08505792925885</v>
      </c>
      <c r="B116">
        <f>0.35*Honeywell2020!$C115+(1-0.35)*'Q1'!B115</f>
        <v>176.61323709266918</v>
      </c>
      <c r="C116">
        <f>0.55*Honeywell2020!$C115+(1-0.55)*'Q1'!C115</f>
        <v>177.40574017062175</v>
      </c>
      <c r="D116">
        <f>0.75*Honeywell2020!$C115+(1-0.75)*'Q1'!D115</f>
        <v>177.92913644502426</v>
      </c>
      <c r="F116">
        <f>(Honeywell2020!$C116-'Q1'!A116)^2</f>
        <v>2.2648385967661291</v>
      </c>
      <c r="G116">
        <f>(Honeywell2020!$C116-'Q1'!B116)^2</f>
        <v>5.4014838845681148E-4</v>
      </c>
      <c r="H116">
        <f>(Honeywell2020!$C116-'Q1'!C116)^2</f>
        <v>0.66543855190335244</v>
      </c>
      <c r="I116">
        <f>(Honeywell2020!$C116-'Q1'!D116)^2</f>
        <v>1.7932971314997246</v>
      </c>
      <c r="L116">
        <v>176.58999600000001</v>
      </c>
    </row>
    <row r="117" spans="1:12" x14ac:dyDescent="0.3">
      <c r="A117">
        <f>0.15*Honeywell2020!$C116+(1-0.15)*'Q1'!A116</f>
        <v>175.31079863987003</v>
      </c>
      <c r="B117">
        <f>0.35*Honeywell2020!$C116+(1-0.35)*'Q1'!B116</f>
        <v>176.60510271023497</v>
      </c>
      <c r="C117">
        <f>0.55*Honeywell2020!$C116+(1-0.55)*'Q1'!C116</f>
        <v>176.9570808767798</v>
      </c>
      <c r="D117">
        <f>0.75*Honeywell2020!$C116+(1-0.75)*'Q1'!D116</f>
        <v>176.92478111125607</v>
      </c>
      <c r="F117">
        <f>(Honeywell2020!$C117-'Q1'!A117)^2</f>
        <v>0.12902418031777518</v>
      </c>
      <c r="G117">
        <f>(Honeywell2020!$C117-'Q1'!B117)^2</f>
        <v>0.87442081910364777</v>
      </c>
      <c r="H117">
        <f>(Honeywell2020!$C117-'Q1'!C117)^2</f>
        <v>1.6565823316997812</v>
      </c>
      <c r="I117">
        <f>(Honeywell2020!$C117-'Q1'!D117)^2</f>
        <v>1.5744806562934739</v>
      </c>
      <c r="L117">
        <v>175.66999799999999</v>
      </c>
    </row>
    <row r="118" spans="1:12" x14ac:dyDescent="0.3">
      <c r="A118">
        <f>0.15*Honeywell2020!$C117+(1-0.15)*'Q1'!A117</f>
        <v>175.36467854388951</v>
      </c>
      <c r="B118">
        <f>0.35*Honeywell2020!$C117+(1-0.35)*'Q1'!B117</f>
        <v>176.27781606165274</v>
      </c>
      <c r="C118">
        <f>0.55*Honeywell2020!$C117+(1-0.55)*'Q1'!C117</f>
        <v>176.2491852945509</v>
      </c>
      <c r="D118">
        <f>0.75*Honeywell2020!$C117+(1-0.75)*'Q1'!D117</f>
        <v>175.98369377781401</v>
      </c>
      <c r="F118">
        <f>(Honeywell2020!$C118-'Q1'!A118)^2</f>
        <v>2.4125997315931541E-2</v>
      </c>
      <c r="G118">
        <f>(Honeywell2020!$C118-'Q1'!B118)^2</f>
        <v>0.57427912078638055</v>
      </c>
      <c r="H118">
        <f>(Honeywell2020!$C118-'Q1'!C118)^2</f>
        <v>0.53170536032292348</v>
      </c>
      <c r="I118">
        <f>(Honeywell2020!$C118-'Q1'!D118)^2</f>
        <v>0.21500821004920689</v>
      </c>
      <c r="L118">
        <v>175.520004</v>
      </c>
    </row>
    <row r="119" spans="1:12" x14ac:dyDescent="0.3">
      <c r="A119">
        <f>0.15*Honeywell2020!$C118+(1-0.15)*'Q1'!A118</f>
        <v>175.38797736230609</v>
      </c>
      <c r="B119">
        <f>0.35*Honeywell2020!$C118+(1-0.35)*'Q1'!B118</f>
        <v>176.01258184007429</v>
      </c>
      <c r="C119">
        <f>0.55*Honeywell2020!$C118+(1-0.55)*'Q1'!C118</f>
        <v>175.84813558254791</v>
      </c>
      <c r="D119">
        <f>0.75*Honeywell2020!$C118+(1-0.75)*'Q1'!D118</f>
        <v>175.6359264444535</v>
      </c>
      <c r="F119">
        <f>(Honeywell2020!$C119-'Q1'!A119)^2</f>
        <v>0.86112899331851112</v>
      </c>
      <c r="G119">
        <f>(Honeywell2020!$C119-'Q1'!B119)^2</f>
        <v>2.4104886340317377</v>
      </c>
      <c r="H119">
        <f>(Honeywell2020!$C119-'Q1'!C119)^2</f>
        <v>1.9269009616865005</v>
      </c>
      <c r="I119">
        <f>(Honeywell2020!$C119-'Q1'!D119)^2</f>
        <v>1.3827865398438577</v>
      </c>
      <c r="L119">
        <v>174.46000699999999</v>
      </c>
    </row>
    <row r="120" spans="1:12" x14ac:dyDescent="0.3">
      <c r="A120">
        <f>0.15*Honeywell2020!$C119+(1-0.15)*'Q1'!A119</f>
        <v>175.24878180796017</v>
      </c>
      <c r="B120">
        <f>0.35*Honeywell2020!$C119+(1-0.35)*'Q1'!B119</f>
        <v>175.4691806460483</v>
      </c>
      <c r="C120">
        <f>0.55*Honeywell2020!$C119+(1-0.55)*'Q1'!C119</f>
        <v>175.08466486214655</v>
      </c>
      <c r="D120">
        <f>0.75*Honeywell2020!$C119+(1-0.75)*'Q1'!D119</f>
        <v>174.75398686111336</v>
      </c>
      <c r="F120">
        <f>(Honeywell2020!$C120-'Q1'!A120)^2</f>
        <v>0.5023815742895863</v>
      </c>
      <c r="G120">
        <f>(Honeywell2020!$C120-'Q1'!B120)^2</f>
        <v>0.86338968156876428</v>
      </c>
      <c r="H120">
        <f>(Honeywell2020!$C120-'Q1'!C120)^2</f>
        <v>0.29666743741418339</v>
      </c>
      <c r="I120">
        <f>(Honeywell2020!$C120-'Q1'!D120)^2</f>
        <v>4.5793372594200417E-2</v>
      </c>
      <c r="L120">
        <v>174.53999300000001</v>
      </c>
    </row>
    <row r="121" spans="1:12" x14ac:dyDescent="0.3">
      <c r="A121">
        <f>0.15*Honeywell2020!$C120+(1-0.15)*'Q1'!A120</f>
        <v>175.14246348676613</v>
      </c>
      <c r="B121">
        <f>0.35*Honeywell2020!$C120+(1-0.35)*'Q1'!B120</f>
        <v>175.1439649699314</v>
      </c>
      <c r="C121">
        <f>0.55*Honeywell2020!$C120+(1-0.55)*'Q1'!C120</f>
        <v>174.78509533796597</v>
      </c>
      <c r="D121">
        <f>0.75*Honeywell2020!$C120+(1-0.75)*'Q1'!D120</f>
        <v>174.59349146527836</v>
      </c>
      <c r="F121">
        <f>(Honeywell2020!$C121-'Q1'!A121)^2</f>
        <v>3.9901481266304462</v>
      </c>
      <c r="G121">
        <f>(Honeywell2020!$C121-'Q1'!B121)^2</f>
        <v>3.9841518491918397</v>
      </c>
      <c r="H121">
        <f>(Honeywell2020!$C121-'Q1'!C121)^2</f>
        <v>5.5455712574612326</v>
      </c>
      <c r="I121">
        <f>(Honeywell2020!$C121-'Q1'!D121)^2</f>
        <v>6.4847006243940184</v>
      </c>
      <c r="L121">
        <v>177.13999899999999</v>
      </c>
    </row>
    <row r="122" spans="1:12" x14ac:dyDescent="0.3">
      <c r="A122">
        <f>0.15*Honeywell2020!$C121+(1-0.15)*'Q1'!A121</f>
        <v>175.4420938137512</v>
      </c>
      <c r="B122">
        <f>0.35*Honeywell2020!$C121+(1-0.35)*'Q1'!B121</f>
        <v>175.8425768804554</v>
      </c>
      <c r="C122">
        <f>0.55*Honeywell2020!$C121+(1-0.55)*'Q1'!C121</f>
        <v>176.08029235208465</v>
      </c>
      <c r="D122">
        <f>0.75*Honeywell2020!$C121+(1-0.75)*'Q1'!D121</f>
        <v>176.50337211631958</v>
      </c>
      <c r="F122">
        <f>(Honeywell2020!$C122-'Q1'!A122)^2</f>
        <v>0.18670938484519084</v>
      </c>
      <c r="G122">
        <f>(Honeywell2020!$C122-'Q1'!B122)^2</f>
        <v>0.6931925876626388</v>
      </c>
      <c r="H122">
        <f>(Honeywell2020!$C122-'Q1'!C122)^2</f>
        <v>1.145536421879416</v>
      </c>
      <c r="I122">
        <f>(Honeywell2020!$C122-'Q1'!D122)^2</f>
        <v>2.23017521154698</v>
      </c>
      <c r="L122">
        <v>175.009995</v>
      </c>
    </row>
    <row r="123" spans="1:12" x14ac:dyDescent="0.3">
      <c r="A123">
        <f>0.15*Honeywell2020!$C122+(1-0.15)*'Q1'!A122</f>
        <v>175.37727899168851</v>
      </c>
      <c r="B123">
        <f>0.35*Honeywell2020!$C122+(1-0.35)*'Q1'!B122</f>
        <v>175.551173222296</v>
      </c>
      <c r="C123">
        <f>0.55*Honeywell2020!$C122+(1-0.55)*'Q1'!C122</f>
        <v>175.49162880843809</v>
      </c>
      <c r="D123">
        <f>0.75*Honeywell2020!$C122+(1-0.75)*'Q1'!D122</f>
        <v>175.38333927907991</v>
      </c>
      <c r="F123">
        <f>(Honeywell2020!$C123-'Q1'!A123)^2</f>
        <v>0.35674338847142589</v>
      </c>
      <c r="G123">
        <f>(Honeywell2020!$C123-'Q1'!B123)^2</f>
        <v>0.59470968113383571</v>
      </c>
      <c r="H123">
        <f>(Honeywell2020!$C123-'Q1'!C123)^2</f>
        <v>0.50641698425763282</v>
      </c>
      <c r="I123">
        <f>(Honeywell2020!$C123-'Q1'!D123)^2</f>
        <v>0.36401949236021358</v>
      </c>
      <c r="L123">
        <v>174.779999</v>
      </c>
    </row>
    <row r="124" spans="1:12" x14ac:dyDescent="0.3">
      <c r="A124">
        <f>0.15*Honeywell2020!$C123+(1-0.15)*'Q1'!A123</f>
        <v>175.28768699293525</v>
      </c>
      <c r="B124">
        <f>0.35*Honeywell2020!$C123+(1-0.35)*'Q1'!B123</f>
        <v>175.28126224449238</v>
      </c>
      <c r="C124">
        <f>0.55*Honeywell2020!$C123+(1-0.55)*'Q1'!C123</f>
        <v>175.10023241379713</v>
      </c>
      <c r="D124">
        <f>0.75*Honeywell2020!$C123+(1-0.75)*'Q1'!D123</f>
        <v>174.93083406976999</v>
      </c>
      <c r="F124">
        <f>(Honeywell2020!$C124-'Q1'!A124)^2</f>
        <v>44.458116512652985</v>
      </c>
      <c r="G124">
        <f>(Honeywell2020!$C124-'Q1'!B124)^2</f>
        <v>44.372481302547278</v>
      </c>
      <c r="H124">
        <f>(Honeywell2020!$C124-'Q1'!C124)^2</f>
        <v>41.993476939176261</v>
      </c>
      <c r="I124">
        <f>(Honeywell2020!$C124-'Q1'!D124)^2</f>
        <v>39.826689764535445</v>
      </c>
      <c r="L124">
        <v>168.61999499999999</v>
      </c>
    </row>
    <row r="125" spans="1:12" x14ac:dyDescent="0.3">
      <c r="A125">
        <f>0.15*Honeywell2020!$C124+(1-0.15)*'Q1'!A124</f>
        <v>174.28753319399496</v>
      </c>
      <c r="B125">
        <f>0.35*Honeywell2020!$C124+(1-0.35)*'Q1'!B124</f>
        <v>172.94981870892005</v>
      </c>
      <c r="C125">
        <f>0.55*Honeywell2020!$C124+(1-0.55)*'Q1'!C124</f>
        <v>171.5361018362087</v>
      </c>
      <c r="D125">
        <f>0.75*Honeywell2020!$C124+(1-0.75)*'Q1'!D124</f>
        <v>170.19770476744247</v>
      </c>
      <c r="F125">
        <f>(Honeywell2020!$C125-'Q1'!A125)^2</f>
        <v>0.16607922890078489</v>
      </c>
      <c r="G125">
        <f>(Honeywell2020!$C125-'Q1'!B125)^2</f>
        <v>0.86524653611309721</v>
      </c>
      <c r="H125">
        <f>(Honeywell2020!$C125-'Q1'!C125)^2</f>
        <v>5.4938820412309139</v>
      </c>
      <c r="I125">
        <f>(Honeywell2020!$C125-'Q1'!D125)^2</f>
        <v>13.559335002693294</v>
      </c>
      <c r="L125">
        <v>173.88000500000001</v>
      </c>
    </row>
    <row r="126" spans="1:12" x14ac:dyDescent="0.3">
      <c r="A126">
        <f>0.15*Honeywell2020!$C125+(1-0.15)*'Q1'!A125</f>
        <v>174.2264039648957</v>
      </c>
      <c r="B126">
        <f>0.35*Honeywell2020!$C125+(1-0.35)*'Q1'!B125</f>
        <v>173.27538391079804</v>
      </c>
      <c r="C126">
        <f>0.55*Honeywell2020!$C125+(1-0.55)*'Q1'!C125</f>
        <v>172.82524857629392</v>
      </c>
      <c r="D126">
        <f>0.75*Honeywell2020!$C125+(1-0.75)*'Q1'!D125</f>
        <v>172.95942994186063</v>
      </c>
      <c r="F126">
        <f>(Honeywell2020!$C126-'Q1'!A126)^2</f>
        <v>1.5286824003951553</v>
      </c>
      <c r="G126">
        <f>(Honeywell2020!$C126-'Q1'!B126)^2</f>
        <v>8.1441122728278331E-2</v>
      </c>
      <c r="H126">
        <f>(Honeywell2020!$C126-'Q1'!C126)^2</f>
        <v>2.7144679152417545E-2</v>
      </c>
      <c r="I126">
        <f>(Honeywell2020!$C126-'Q1'!D126)^2</f>
        <v>9.3483418022539423E-4</v>
      </c>
      <c r="L126">
        <v>172.990005</v>
      </c>
    </row>
    <row r="127" spans="1:12" x14ac:dyDescent="0.3">
      <c r="A127">
        <f>0.15*Honeywell2020!$C126+(1-0.15)*'Q1'!A126</f>
        <v>174.04094412016133</v>
      </c>
      <c r="B127">
        <f>0.35*Honeywell2020!$C126+(1-0.35)*'Q1'!B126</f>
        <v>173.17550129201874</v>
      </c>
      <c r="C127">
        <f>0.55*Honeywell2020!$C126+(1-0.55)*'Q1'!C126</f>
        <v>172.91586460933226</v>
      </c>
      <c r="D127">
        <f>0.75*Honeywell2020!$C126+(1-0.75)*'Q1'!D126</f>
        <v>172.98236123546516</v>
      </c>
      <c r="F127">
        <f>(Honeywell2020!$C127-'Q1'!A127)^2</f>
        <v>0.21246763813881295</v>
      </c>
      <c r="G127">
        <f>(Honeywell2020!$C127-'Q1'!B127)^2</f>
        <v>0.16362082275734913</v>
      </c>
      <c r="H127">
        <f>(Honeywell2020!$C127-'Q1'!C127)^2</f>
        <v>0.44107847368296393</v>
      </c>
      <c r="I127">
        <f>(Honeywell2020!$C127-'Q1'!D127)^2</f>
        <v>0.35717448343379343</v>
      </c>
      <c r="L127">
        <v>173.58000200000001</v>
      </c>
    </row>
    <row r="128" spans="1:12" x14ac:dyDescent="0.3">
      <c r="A128">
        <f>0.15*Honeywell2020!$C127+(1-0.15)*'Q1'!A127</f>
        <v>173.97180280213712</v>
      </c>
      <c r="B128">
        <f>0.35*Honeywell2020!$C127+(1-0.35)*'Q1'!B127</f>
        <v>173.31707653981218</v>
      </c>
      <c r="C128">
        <f>0.55*Honeywell2020!$C127+(1-0.55)*'Q1'!C127</f>
        <v>173.28114017419952</v>
      </c>
      <c r="D128">
        <f>0.75*Honeywell2020!$C127+(1-0.75)*'Q1'!D127</f>
        <v>173.4305918088663</v>
      </c>
      <c r="F128">
        <f>(Honeywell2020!$C128-'Q1'!A128)^2</f>
        <v>0.78889603868688807</v>
      </c>
      <c r="G128">
        <f>(Honeywell2020!$C128-'Q1'!B128)^2</f>
        <v>2.3806158898459184</v>
      </c>
      <c r="H128">
        <f>(Honeywell2020!$C128-'Q1'!C128)^2</f>
        <v>2.492801507247405</v>
      </c>
      <c r="I128">
        <f>(Honeywell2020!$C128-'Q1'!D128)^2</f>
        <v>2.0432106356975406</v>
      </c>
      <c r="L128">
        <v>174.86000100000001</v>
      </c>
    </row>
    <row r="129" spans="1:12" x14ac:dyDescent="0.3">
      <c r="A129">
        <f>0.15*Honeywell2020!$C128+(1-0.15)*'Q1'!A128</f>
        <v>174.10503253181653</v>
      </c>
      <c r="B129">
        <f>0.35*Honeywell2020!$C128+(1-0.35)*'Q1'!B128</f>
        <v>173.85710010087791</v>
      </c>
      <c r="C129">
        <f>0.55*Honeywell2020!$C128+(1-0.55)*'Q1'!C128</f>
        <v>174.1495136283898</v>
      </c>
      <c r="D129">
        <f>0.75*Honeywell2020!$C128+(1-0.75)*'Q1'!D128</f>
        <v>174.50264870221659</v>
      </c>
      <c r="F129">
        <f>(Honeywell2020!$C129-'Q1'!A129)^2</f>
        <v>2.1032404878671185E-2</v>
      </c>
      <c r="G129">
        <f>(Honeywell2020!$C129-'Q1'!B129)^2</f>
        <v>1.0589829886921002E-2</v>
      </c>
      <c r="H129">
        <f>(Honeywell2020!$C129-'Q1'!C129)^2</f>
        <v>3.5912762203672587E-2</v>
      </c>
      <c r="I129">
        <f>(Honeywell2020!$C129-'Q1'!D129)^2</f>
        <v>0.29446001698452839</v>
      </c>
      <c r="L129">
        <v>173.96000699999999</v>
      </c>
    </row>
    <row r="130" spans="1:12" x14ac:dyDescent="0.3">
      <c r="A130">
        <f>0.15*Honeywell2020!$C129+(1-0.15)*'Q1'!A129</f>
        <v>174.08327870204405</v>
      </c>
      <c r="B130">
        <f>0.35*Honeywell2020!$C129+(1-0.35)*'Q1'!B129</f>
        <v>173.89311751557062</v>
      </c>
      <c r="C130">
        <f>0.55*Honeywell2020!$C129+(1-0.55)*'Q1'!C129</f>
        <v>174.0452849827754</v>
      </c>
      <c r="D130">
        <f>0.75*Honeywell2020!$C129+(1-0.75)*'Q1'!D129</f>
        <v>174.09566742555413</v>
      </c>
      <c r="F130">
        <f>(Honeywell2020!$C130-'Q1'!A130)^2</f>
        <v>9.8141038940791264E-2</v>
      </c>
      <c r="G130">
        <f>(Honeywell2020!$C130-'Q1'!B130)^2</f>
        <v>1.5156937716157949E-2</v>
      </c>
      <c r="H130">
        <f>(Honeywell2020!$C130-'Q1'!C130)^2</f>
        <v>7.5779619477789661E-2</v>
      </c>
      <c r="I130">
        <f>(Honeywell2020!$C130-'Q1'!D130)^2</f>
        <v>0.10605666674364761</v>
      </c>
      <c r="L130">
        <v>173.770004</v>
      </c>
    </row>
    <row r="131" spans="1:12" x14ac:dyDescent="0.3">
      <c r="A131">
        <f>0.15*Honeywell2020!$C130+(1-0.15)*'Q1'!A130</f>
        <v>174.03628749673746</v>
      </c>
      <c r="B131">
        <f>0.35*Honeywell2020!$C130+(1-0.35)*'Q1'!B130</f>
        <v>173.85002778512091</v>
      </c>
      <c r="C131">
        <f>0.55*Honeywell2020!$C130+(1-0.55)*'Q1'!C130</f>
        <v>173.89388044224893</v>
      </c>
      <c r="D131">
        <f>0.75*Honeywell2020!$C130+(1-0.75)*'Q1'!D130</f>
        <v>173.85141985638853</v>
      </c>
      <c r="F131">
        <f>(Honeywell2020!$C131-'Q1'!A131)^2</f>
        <v>0.18172017730068532</v>
      </c>
      <c r="G131">
        <f>(Honeywell2020!$C131-'Q1'!B131)^2</f>
        <v>5.7612857575476475E-2</v>
      </c>
      <c r="H131">
        <f>(Honeywell2020!$C131-'Q1'!C131)^2</f>
        <v>8.0587537731556344E-2</v>
      </c>
      <c r="I131">
        <f>(Honeywell2020!$C131-'Q1'!D131)^2</f>
        <v>5.8283064219941061E-2</v>
      </c>
      <c r="L131">
        <v>173.61000100000001</v>
      </c>
    </row>
    <row r="132" spans="1:12" x14ac:dyDescent="0.3">
      <c r="A132">
        <f>0.15*Honeywell2020!$C131+(1-0.15)*'Q1'!A131</f>
        <v>173.97234452222682</v>
      </c>
      <c r="B132">
        <f>0.35*Honeywell2020!$C131+(1-0.35)*'Q1'!B131</f>
        <v>173.7660184103286</v>
      </c>
      <c r="C132">
        <f>0.55*Honeywell2020!$C131+(1-0.55)*'Q1'!C131</f>
        <v>173.73774674901202</v>
      </c>
      <c r="D132">
        <f>0.75*Honeywell2020!$C131+(1-0.75)*'Q1'!D131</f>
        <v>173.67035571409713</v>
      </c>
      <c r="F132">
        <f>(Honeywell2020!$C132-'Q1'!A132)^2</f>
        <v>0.31097851658048259</v>
      </c>
      <c r="G132">
        <f>(Honeywell2020!$C132-'Q1'!B132)^2</f>
        <v>0.58366634139466789</v>
      </c>
      <c r="H132">
        <f>(Honeywell2020!$C132-'Q1'!C132)^2</f>
        <v>0.62766362919552987</v>
      </c>
      <c r="I132">
        <f>(Honeywell2020!$C132-'Q1'!D132)^2</f>
        <v>0.73898657899789488</v>
      </c>
      <c r="L132">
        <v>174.529999</v>
      </c>
    </row>
    <row r="133" spans="1:12" x14ac:dyDescent="0.3">
      <c r="A133">
        <f>0.15*Honeywell2020!$C132+(1-0.15)*'Q1'!A132</f>
        <v>174.05599269389279</v>
      </c>
      <c r="B133">
        <f>0.35*Honeywell2020!$C132+(1-0.35)*'Q1'!B132</f>
        <v>174.03341161671358</v>
      </c>
      <c r="C133">
        <f>0.55*Honeywell2020!$C132+(1-0.55)*'Q1'!C132</f>
        <v>174.17348548705542</v>
      </c>
      <c r="D133">
        <f>0.75*Honeywell2020!$C132+(1-0.75)*'Q1'!D132</f>
        <v>174.31508817852429</v>
      </c>
      <c r="F133">
        <f>(Honeywell2020!$C133-'Q1'!A133)^2</f>
        <v>2.131269874452673E-2</v>
      </c>
      <c r="G133">
        <f>(Honeywell2020!$C133-'Q1'!B133)^2</f>
        <v>1.5229439862928944E-2</v>
      </c>
      <c r="H133">
        <f>(Honeywell2020!$C133-'Q1'!C133)^2</f>
        <v>6.9422494020940403E-2</v>
      </c>
      <c r="I133">
        <f>(Honeywell2020!$C133-'Q1'!D133)^2</f>
        <v>0.1640931916907111</v>
      </c>
      <c r="L133">
        <v>173.91000399999999</v>
      </c>
    </row>
    <row r="134" spans="1:12" x14ac:dyDescent="0.3">
      <c r="A134">
        <f>0.15*Honeywell2020!$C133+(1-0.15)*'Q1'!A133</f>
        <v>174.03409438980887</v>
      </c>
      <c r="B134">
        <f>0.35*Honeywell2020!$C133+(1-0.35)*'Q1'!B133</f>
        <v>173.99021895086383</v>
      </c>
      <c r="C134">
        <f>0.55*Honeywell2020!$C133+(1-0.55)*'Q1'!C133</f>
        <v>174.02857066917494</v>
      </c>
      <c r="D134">
        <f>0.75*Honeywell2020!$C133+(1-0.75)*'Q1'!D133</f>
        <v>174.01127504463108</v>
      </c>
      <c r="F134">
        <f>(Honeywell2020!$C134-'Q1'!A134)^2</f>
        <v>2.4777511107553352</v>
      </c>
      <c r="G134">
        <f>(Honeywell2020!$C134-'Q1'!B134)^2</f>
        <v>2.3415486145665314</v>
      </c>
      <c r="H134">
        <f>(Honeywell2020!$C134-'Q1'!C134)^2</f>
        <v>2.4603919842555801</v>
      </c>
      <c r="I134">
        <f>(Honeywell2020!$C134-'Q1'!D134)^2</f>
        <v>2.406432546293555</v>
      </c>
      <c r="L134">
        <v>172.46000699999999</v>
      </c>
    </row>
    <row r="135" spans="1:12" x14ac:dyDescent="0.3">
      <c r="A135">
        <f>0.15*Honeywell2020!$C134+(1-0.15)*'Q1'!A134</f>
        <v>173.79798128133754</v>
      </c>
      <c r="B135">
        <f>0.35*Honeywell2020!$C134+(1-0.35)*'Q1'!B134</f>
        <v>173.45464476806148</v>
      </c>
      <c r="C135">
        <f>0.55*Honeywell2020!$C134+(1-0.55)*'Q1'!C134</f>
        <v>173.16586065112872</v>
      </c>
      <c r="D135">
        <f>0.75*Honeywell2020!$C134+(1-0.75)*'Q1'!D134</f>
        <v>172.84782401115774</v>
      </c>
      <c r="F135">
        <f>(Honeywell2020!$C135-'Q1'!A135)^2</f>
        <v>18.045319478715424</v>
      </c>
      <c r="G135">
        <f>(Honeywell2020!$C135-'Q1'!B135)^2</f>
        <v>15.246227336890287</v>
      </c>
      <c r="H135">
        <f>(Honeywell2020!$C135-'Q1'!C135)^2</f>
        <v>13.074426553226109</v>
      </c>
      <c r="I135">
        <f>(Honeywell2020!$C135-'Q1'!D135)^2</f>
        <v>10.875623421633438</v>
      </c>
      <c r="L135">
        <v>169.550003</v>
      </c>
    </row>
    <row r="136" spans="1:12" x14ac:dyDescent="0.3">
      <c r="A136">
        <f>0.15*Honeywell2020!$C135+(1-0.15)*'Q1'!A135</f>
        <v>173.1607845391369</v>
      </c>
      <c r="B136">
        <f>0.35*Honeywell2020!$C135+(1-0.35)*'Q1'!B135</f>
        <v>172.08802014923998</v>
      </c>
      <c r="C136">
        <f>0.55*Honeywell2020!$C135+(1-0.55)*'Q1'!C135</f>
        <v>171.17713894300795</v>
      </c>
      <c r="D136">
        <f>0.75*Honeywell2020!$C135+(1-0.75)*'Q1'!D135</f>
        <v>170.37445825278945</v>
      </c>
      <c r="F136">
        <f>(Honeywell2020!$C136-'Q1'!A136)^2</f>
        <v>26.530632876482066</v>
      </c>
      <c r="G136">
        <f>(Honeywell2020!$C136-'Q1'!B136)^2</f>
        <v>16.630289117833737</v>
      </c>
      <c r="H136">
        <f>(Honeywell2020!$C136-'Q1'!C136)^2</f>
        <v>10.030800755731901</v>
      </c>
      <c r="I136">
        <f>(Honeywell2020!$C136-'Q1'!D136)^2</f>
        <v>5.5906864737916599</v>
      </c>
      <c r="L136">
        <v>168.009995</v>
      </c>
    </row>
    <row r="137" spans="1:12" x14ac:dyDescent="0.3">
      <c r="A137">
        <f>0.15*Honeywell2020!$C136+(1-0.15)*'Q1'!A136</f>
        <v>172.38816610826638</v>
      </c>
      <c r="B137">
        <f>0.35*Honeywell2020!$C136+(1-0.35)*'Q1'!B136</f>
        <v>170.66071134700599</v>
      </c>
      <c r="C137">
        <f>0.55*Honeywell2020!$C136+(1-0.55)*'Q1'!C136</f>
        <v>169.43520977435358</v>
      </c>
      <c r="D137">
        <f>0.75*Honeywell2020!$C136+(1-0.75)*'Q1'!D136</f>
        <v>168.60111081319735</v>
      </c>
      <c r="F137">
        <f>(Honeywell2020!$C137-'Q1'!A137)^2</f>
        <v>107.70643555245485</v>
      </c>
      <c r="G137">
        <f>(Honeywell2020!$C137-'Q1'!B137)^2</f>
        <v>74.834893316356528</v>
      </c>
      <c r="H137">
        <f>(Honeywell2020!$C137-'Q1'!C137)^2</f>
        <v>55.133814445278645</v>
      </c>
      <c r="I137">
        <f>(Honeywell2020!$C137-'Q1'!D137)^2</f>
        <v>43.442807662980137</v>
      </c>
      <c r="L137">
        <v>162.009995</v>
      </c>
    </row>
    <row r="138" spans="1:12" x14ac:dyDescent="0.3">
      <c r="A138">
        <f>0.15*Honeywell2020!$C137+(1-0.15)*'Q1'!A137</f>
        <v>170.83144044202643</v>
      </c>
      <c r="B138">
        <f>0.35*Honeywell2020!$C137+(1-0.35)*'Q1'!B137</f>
        <v>167.63296062555389</v>
      </c>
      <c r="C138">
        <f>0.55*Honeywell2020!$C137+(1-0.55)*'Q1'!C137</f>
        <v>165.35134164845911</v>
      </c>
      <c r="D138">
        <f>0.75*Honeywell2020!$C137+(1-0.75)*'Q1'!D137</f>
        <v>163.65777395329934</v>
      </c>
      <c r="F138">
        <f>(Honeywell2020!$C138-'Q1'!A138)^2</f>
        <v>39.83422996173929</v>
      </c>
      <c r="G138">
        <f>(Honeywell2020!$C138-'Q1'!B138)^2</f>
        <v>9.6904989525798726</v>
      </c>
      <c r="H138">
        <f>(Honeywell2020!$C138-'Q1'!C138)^2</f>
        <v>0.69112228574552559</v>
      </c>
      <c r="I138">
        <f>(Honeywell2020!$C138-'Q1'!D138)^2</f>
        <v>0.74344065343342169</v>
      </c>
      <c r="L138">
        <v>164.520004</v>
      </c>
    </row>
    <row r="139" spans="1:12" x14ac:dyDescent="0.3">
      <c r="A139">
        <f>0.15*Honeywell2020!$C138+(1-0.15)*'Q1'!A138</f>
        <v>169.88472497572246</v>
      </c>
      <c r="B139">
        <f>0.35*Honeywell2020!$C138+(1-0.35)*'Q1'!B138</f>
        <v>166.54342580661003</v>
      </c>
      <c r="C139">
        <f>0.55*Honeywell2020!$C138+(1-0.55)*'Q1'!C138</f>
        <v>164.8941059418066</v>
      </c>
      <c r="D139">
        <f>0.75*Honeywell2020!$C138+(1-0.75)*'Q1'!D138</f>
        <v>164.30444648832486</v>
      </c>
      <c r="F139">
        <f>(Honeywell2020!$C139-'Q1'!A139)^2</f>
        <v>42.181465499724247</v>
      </c>
      <c r="G139">
        <f>(Honeywell2020!$C139-'Q1'!B139)^2</f>
        <v>9.9441006246468095</v>
      </c>
      <c r="H139">
        <f>(Honeywell2020!$C139-'Q1'!C139)^2</f>
        <v>2.2623376923908376</v>
      </c>
      <c r="I139">
        <f>(Honeywell2020!$C139-'Q1'!D139)^2</f>
        <v>0.83621420890365894</v>
      </c>
      <c r="L139">
        <v>163.38999899999999</v>
      </c>
    </row>
    <row r="140" spans="1:12" x14ac:dyDescent="0.3">
      <c r="A140">
        <f>0.15*Honeywell2020!$C139+(1-0.15)*'Q1'!A139</f>
        <v>168.91051607936407</v>
      </c>
      <c r="B140">
        <f>0.35*Honeywell2020!$C139+(1-0.35)*'Q1'!B139</f>
        <v>165.43972642429651</v>
      </c>
      <c r="C140">
        <f>0.55*Honeywell2020!$C139+(1-0.55)*'Q1'!C139</f>
        <v>164.06684712381298</v>
      </c>
      <c r="D140">
        <f>0.75*Honeywell2020!$C139+(1-0.75)*'Q1'!D139</f>
        <v>163.61861087208121</v>
      </c>
      <c r="F140">
        <f>(Honeywell2020!$C140-'Q1'!A140)^2</f>
        <v>3.6119803731071642</v>
      </c>
      <c r="G140">
        <f>(Honeywell2020!$C140-'Q1'!B140)^2</f>
        <v>2.4657433998418803</v>
      </c>
      <c r="H140">
        <f>(Honeywell2020!$C140-'Q1'!C140)^2</f>
        <v>8.6621194211042063</v>
      </c>
      <c r="I140">
        <f>(Honeywell2020!$C140-'Q1'!D140)^2</f>
        <v>11.501486303099544</v>
      </c>
      <c r="L140">
        <v>167.009995</v>
      </c>
    </row>
    <row r="141" spans="1:12" x14ac:dyDescent="0.3">
      <c r="A141">
        <f>0.15*Honeywell2020!$C140+(1-0.15)*'Q1'!A140</f>
        <v>168.62543791745946</v>
      </c>
      <c r="B141">
        <f>0.35*Honeywell2020!$C140+(1-0.35)*'Q1'!B140</f>
        <v>165.98932042579273</v>
      </c>
      <c r="C141">
        <f>0.55*Honeywell2020!$C140+(1-0.55)*'Q1'!C140</f>
        <v>165.68557845571584</v>
      </c>
      <c r="D141">
        <f>0.75*Honeywell2020!$C140+(1-0.75)*'Q1'!D140</f>
        <v>166.16214896802029</v>
      </c>
      <c r="F141">
        <f>(Honeywell2020!$C141-'Q1'!A141)^2</f>
        <v>3.823745270793907</v>
      </c>
      <c r="G141">
        <f>(Honeywell2020!$C141-'Q1'!B141)^2</f>
        <v>0.46332196002868803</v>
      </c>
      <c r="H141">
        <f>(Honeywell2020!$C141-'Q1'!C141)^2</f>
        <v>0.96908183916861557</v>
      </c>
      <c r="I141">
        <f>(Honeywell2020!$C141-'Q1'!D141)^2</f>
        <v>0.25791063928272107</v>
      </c>
      <c r="L141">
        <v>166.66999799999999</v>
      </c>
    </row>
    <row r="142" spans="1:12" x14ac:dyDescent="0.3">
      <c r="A142">
        <f>0.15*Honeywell2020!$C141+(1-0.15)*'Q1'!A141</f>
        <v>168.33212192984055</v>
      </c>
      <c r="B142">
        <f>0.35*Honeywell2020!$C141+(1-0.35)*'Q1'!B141</f>
        <v>166.22755757676526</v>
      </c>
      <c r="C142">
        <f>0.55*Honeywell2020!$C141+(1-0.55)*'Q1'!C141</f>
        <v>166.22700920507214</v>
      </c>
      <c r="D142">
        <f>0.75*Honeywell2020!$C141+(1-0.75)*'Q1'!D141</f>
        <v>166.54303574200509</v>
      </c>
      <c r="F142">
        <f>(Honeywell2020!$C142-'Q1'!A142)^2</f>
        <v>11.371159100053628</v>
      </c>
      <c r="G142">
        <f>(Honeywell2020!$C142-'Q1'!B142)^2</f>
        <v>1.6066844646579781</v>
      </c>
      <c r="H142">
        <f>(Honeywell2020!$C142-'Q1'!C142)^2</f>
        <v>1.6052945876576794</v>
      </c>
      <c r="I142">
        <f>(Honeywell2020!$C142-'Q1'!D142)^2</f>
        <v>2.5059799980142428</v>
      </c>
      <c r="L142">
        <v>164.96000699999999</v>
      </c>
    </row>
    <row r="143" spans="1:12" x14ac:dyDescent="0.3">
      <c r="A143">
        <f>0.15*Honeywell2020!$C142+(1-0.15)*'Q1'!A142</f>
        <v>167.82630469036448</v>
      </c>
      <c r="B143">
        <f>0.35*Honeywell2020!$C142+(1-0.35)*'Q1'!B142</f>
        <v>165.78391487489742</v>
      </c>
      <c r="C143">
        <f>0.55*Honeywell2020!$C142+(1-0.55)*'Q1'!C142</f>
        <v>165.53015799228245</v>
      </c>
      <c r="D143">
        <f>0.75*Honeywell2020!$C142+(1-0.75)*'Q1'!D142</f>
        <v>165.35576418550124</v>
      </c>
      <c r="F143">
        <f>(Honeywell2020!$C143-'Q1'!A143)^2</f>
        <v>2.3621018657481053E-2</v>
      </c>
      <c r="G143">
        <f>(Honeywell2020!$C143-'Q1'!B143)^2</f>
        <v>4.8227723080318148</v>
      </c>
      <c r="H143">
        <f>(Honeywell2020!$C143-'Q1'!C143)^2</f>
        <v>6.0017062640574723</v>
      </c>
      <c r="I143">
        <f>(Honeywell2020!$C143-'Q1'!D143)^2</f>
        <v>6.8865926162274356</v>
      </c>
      <c r="L143">
        <v>167.979996</v>
      </c>
    </row>
    <row r="144" spans="1:12" x14ac:dyDescent="0.3">
      <c r="A144">
        <f>0.15*Honeywell2020!$C143+(1-0.15)*'Q1'!A143</f>
        <v>167.84935838680983</v>
      </c>
      <c r="B144">
        <f>0.35*Honeywell2020!$C143+(1-0.35)*'Q1'!B143</f>
        <v>166.55254326868334</v>
      </c>
      <c r="C144">
        <f>0.55*Honeywell2020!$C143+(1-0.55)*'Q1'!C143</f>
        <v>166.87756889652712</v>
      </c>
      <c r="D144">
        <f>0.75*Honeywell2020!$C143+(1-0.75)*'Q1'!D143</f>
        <v>167.3239380463753</v>
      </c>
      <c r="F144">
        <f>(Honeywell2020!$C144-'Q1'!A144)^2</f>
        <v>14.511264650224698</v>
      </c>
      <c r="G144">
        <f>(Honeywell2020!$C144-'Q1'!B144)^2</f>
        <v>6.3129088526606596</v>
      </c>
      <c r="H144">
        <f>(Honeywell2020!$C144-'Q1'!C144)^2</f>
        <v>8.0518369685516493</v>
      </c>
      <c r="I144">
        <f>(Honeywell2020!$C144-'Q1'!D144)^2</f>
        <v>10.784295067612831</v>
      </c>
      <c r="L144">
        <v>164.03999300000001</v>
      </c>
    </row>
    <row r="145" spans="1:12" x14ac:dyDescent="0.3">
      <c r="A145">
        <f>0.15*Honeywell2020!$C144+(1-0.15)*'Q1'!A144</f>
        <v>167.27795357878836</v>
      </c>
      <c r="B145">
        <f>0.35*Honeywell2020!$C144+(1-0.35)*'Q1'!B144</f>
        <v>165.67315067464418</v>
      </c>
      <c r="C145">
        <f>0.55*Honeywell2020!$C144+(1-0.55)*'Q1'!C144</f>
        <v>165.31690215343721</v>
      </c>
      <c r="D145">
        <f>0.75*Honeywell2020!$C144+(1-0.75)*'Q1'!D144</f>
        <v>164.86097926159385</v>
      </c>
      <c r="F145">
        <f>(Honeywell2020!$C145-'Q1'!A145)^2</f>
        <v>25.079558983686471</v>
      </c>
      <c r="G145">
        <f>(Honeywell2020!$C145-'Q1'!B145)^2</f>
        <v>11.581407289141717</v>
      </c>
      <c r="H145">
        <f>(Honeywell2020!$C145-'Q1'!C145)^2</f>
        <v>9.2835883574190916</v>
      </c>
      <c r="I145">
        <f>(Honeywell2020!$C145-'Q1'!D145)^2</f>
        <v>6.7131528061913421</v>
      </c>
      <c r="L145">
        <v>162.270004</v>
      </c>
    </row>
    <row r="146" spans="1:12" x14ac:dyDescent="0.3">
      <c r="A146">
        <f>0.15*Honeywell2020!$C145+(1-0.15)*'Q1'!A145</f>
        <v>166.5267611419701</v>
      </c>
      <c r="B146">
        <f>0.35*Honeywell2020!$C145+(1-0.35)*'Q1'!B145</f>
        <v>164.48204933851872</v>
      </c>
      <c r="C146">
        <f>0.55*Honeywell2020!$C145+(1-0.55)*'Q1'!C145</f>
        <v>163.64110816904673</v>
      </c>
      <c r="D146">
        <f>0.75*Honeywell2020!$C145+(1-0.75)*'Q1'!D145</f>
        <v>162.91774781539846</v>
      </c>
      <c r="F146">
        <f>(Honeywell2020!$C146-'Q1'!A146)^2</f>
        <v>2.2402969096349059</v>
      </c>
      <c r="G146">
        <f>(Honeywell2020!$C146-'Q1'!B146)^2</f>
        <v>0.30024883151745274</v>
      </c>
      <c r="H146">
        <f>(Honeywell2020!$C146-'Q1'!C146)^2</f>
        <v>1.9290177403060713</v>
      </c>
      <c r="I146">
        <f>(Honeywell2020!$C146-'Q1'!D146)^2</f>
        <v>4.4616050668506384</v>
      </c>
      <c r="L146">
        <v>165.029999</v>
      </c>
    </row>
    <row r="147" spans="1:12" x14ac:dyDescent="0.3">
      <c r="A147">
        <f>0.15*Honeywell2020!$C146+(1-0.15)*'Q1'!A146</f>
        <v>166.30224682067458</v>
      </c>
      <c r="B147">
        <f>0.35*Honeywell2020!$C146+(1-0.35)*'Q1'!B146</f>
        <v>164.67383172003719</v>
      </c>
      <c r="C147">
        <f>0.55*Honeywell2020!$C146+(1-0.55)*'Q1'!C146</f>
        <v>164.40499812607104</v>
      </c>
      <c r="D147">
        <f>0.75*Honeywell2020!$C146+(1-0.75)*'Q1'!D146</f>
        <v>164.50193620384962</v>
      </c>
      <c r="F147">
        <f>(Honeywell2020!$C147-'Q1'!A147)^2</f>
        <v>0.19558136590412536</v>
      </c>
      <c r="G147">
        <f>(Honeywell2020!$C147-'Q1'!B147)^2</f>
        <v>1.4069975607275287</v>
      </c>
      <c r="H147">
        <f>(Honeywell2020!$C147-'Q1'!C147)^2</f>
        <v>2.1170333631415788</v>
      </c>
      <c r="I147">
        <f>(Honeywell2020!$C147-'Q1'!D147)^2</f>
        <v>1.8443399905429925</v>
      </c>
      <c r="L147">
        <v>165.86000100000001</v>
      </c>
    </row>
    <row r="148" spans="1:12" x14ac:dyDescent="0.3">
      <c r="A148">
        <f>0.15*Honeywell2020!$C147+(1-0.15)*'Q1'!A147</f>
        <v>166.23590994757339</v>
      </c>
      <c r="B148">
        <f>0.35*Honeywell2020!$C147+(1-0.35)*'Q1'!B147</f>
        <v>165.08899096802418</v>
      </c>
      <c r="C148">
        <f>0.55*Honeywell2020!$C147+(1-0.55)*'Q1'!C147</f>
        <v>165.20524970673196</v>
      </c>
      <c r="D148">
        <f>0.75*Honeywell2020!$C147+(1-0.75)*'Q1'!D147</f>
        <v>165.52048480096241</v>
      </c>
      <c r="F148">
        <f>(Honeywell2020!$C148-'Q1'!A148)^2</f>
        <v>7.6502523062665579</v>
      </c>
      <c r="G148">
        <f>(Honeywell2020!$C148-'Q1'!B148)^2</f>
        <v>2.6211285165629379</v>
      </c>
      <c r="H148">
        <f>(Honeywell2020!$C148-'Q1'!C148)^2</f>
        <v>3.0110880742149595</v>
      </c>
      <c r="I148">
        <f>(Honeywell2020!$C148-'Q1'!D148)^2</f>
        <v>4.2044838180092556</v>
      </c>
      <c r="L148">
        <v>163.470001</v>
      </c>
    </row>
    <row r="149" spans="1:12" x14ac:dyDescent="0.3">
      <c r="A149">
        <f>0.15*Honeywell2020!$C148+(1-0.15)*'Q1'!A148</f>
        <v>165.82102360543738</v>
      </c>
      <c r="B149">
        <f>0.35*Honeywell2020!$C148+(1-0.35)*'Q1'!B148</f>
        <v>164.52234447921572</v>
      </c>
      <c r="C149">
        <f>0.55*Honeywell2020!$C148+(1-0.55)*'Q1'!C148</f>
        <v>164.25086291802938</v>
      </c>
      <c r="D149">
        <f>0.75*Honeywell2020!$C148+(1-0.75)*'Q1'!D148</f>
        <v>163.9826219502406</v>
      </c>
      <c r="F149">
        <f>(Honeywell2020!$C149-'Q1'!A149)^2</f>
        <v>4.1250853202232713</v>
      </c>
      <c r="G149">
        <f>(Honeywell2020!$C149-'Q1'!B149)^2</f>
        <v>0.53633868910943616</v>
      </c>
      <c r="H149">
        <f>(Honeywell2020!$C149-'Q1'!C149)^2</f>
        <v>0.21240108134440194</v>
      </c>
      <c r="I149">
        <f>(Honeywell2020!$C149-'Q1'!D149)^2</f>
        <v>3.7105912470791445E-2</v>
      </c>
      <c r="L149">
        <v>163.78999300000001</v>
      </c>
    </row>
    <row r="150" spans="1:12" x14ac:dyDescent="0.3">
      <c r="A150">
        <f>0.15*Honeywell2020!$C149+(1-0.15)*'Q1'!A149</f>
        <v>165.51636901462174</v>
      </c>
      <c r="B150">
        <f>0.35*Honeywell2020!$C149+(1-0.35)*'Q1'!B149</f>
        <v>164.26602146149023</v>
      </c>
      <c r="C150">
        <f>0.55*Honeywell2020!$C149+(1-0.55)*'Q1'!C149</f>
        <v>163.99738446311324</v>
      </c>
      <c r="D150">
        <f>0.75*Honeywell2020!$C149+(1-0.75)*'Q1'!D149</f>
        <v>163.83815023756017</v>
      </c>
      <c r="F150">
        <f>(Honeywell2020!$C150-'Q1'!A150)^2</f>
        <v>6.8454182171369746</v>
      </c>
      <c r="G150">
        <f>(Honeywell2020!$C150-'Q1'!B150)^2</f>
        <v>1.8660310255454513</v>
      </c>
      <c r="H150">
        <f>(Honeywell2020!$C150-'Q1'!C150)^2</f>
        <v>1.2042658285318975</v>
      </c>
      <c r="I150">
        <f>(Honeywell2020!$C150-'Q1'!D150)^2</f>
        <v>0.88013712607307071</v>
      </c>
      <c r="L150">
        <v>162.89999399999999</v>
      </c>
    </row>
    <row r="151" spans="1:12" x14ac:dyDescent="0.3">
      <c r="A151">
        <f>0.15*Honeywell2020!$C150+(1-0.15)*'Q1'!A150</f>
        <v>165.12391276242849</v>
      </c>
      <c r="B151">
        <f>0.35*Honeywell2020!$C150+(1-0.35)*'Q1'!B150</f>
        <v>163.78791184996865</v>
      </c>
      <c r="C151">
        <f>0.55*Honeywell2020!$C150+(1-0.55)*'Q1'!C150</f>
        <v>163.39381970840094</v>
      </c>
      <c r="D151">
        <f>0.75*Honeywell2020!$C150+(1-0.75)*'Q1'!D150</f>
        <v>163.13453305939004</v>
      </c>
      <c r="F151">
        <f>(Honeywell2020!$C151-'Q1'!A151)^2</f>
        <v>74.544363250122984</v>
      </c>
      <c r="G151">
        <f>(Honeywell2020!$C151-'Q1'!B151)^2</f>
        <v>53.259444390819411</v>
      </c>
      <c r="H151">
        <f>(Honeywell2020!$C151-'Q1'!C151)^2</f>
        <v>47.662657527933206</v>
      </c>
      <c r="I151">
        <f>(Honeywell2020!$C151-'Q1'!D151)^2</f>
        <v>44.14975313202158</v>
      </c>
      <c r="L151">
        <v>156.490005</v>
      </c>
    </row>
    <row r="152" spans="1:12" x14ac:dyDescent="0.3">
      <c r="A152">
        <f>0.15*Honeywell2020!$C151+(1-0.15)*'Q1'!A151</f>
        <v>163.82882659806421</v>
      </c>
      <c r="B152">
        <f>0.35*Honeywell2020!$C151+(1-0.35)*'Q1'!B151</f>
        <v>161.23364445247961</v>
      </c>
      <c r="C152">
        <f>0.55*Honeywell2020!$C151+(1-0.55)*'Q1'!C151</f>
        <v>159.59672161878041</v>
      </c>
      <c r="D152">
        <f>0.75*Honeywell2020!$C151+(1-0.75)*'Q1'!D151</f>
        <v>158.15113701484751</v>
      </c>
      <c r="F152">
        <f>(Honeywell2020!$C152-'Q1'!A152)^2</f>
        <v>47.870106143484186</v>
      </c>
      <c r="G152">
        <f>(Honeywell2020!$C152-'Q1'!B152)^2</f>
        <v>18.693866762318198</v>
      </c>
      <c r="H152">
        <f>(Honeywell2020!$C152-'Q1'!C152)^2</f>
        <v>7.2184515630651331</v>
      </c>
      <c r="I152">
        <f>(Honeywell2020!$C152-'Q1'!D152)^2</f>
        <v>1.5404111605444946</v>
      </c>
      <c r="L152">
        <v>156.91000399999999</v>
      </c>
    </row>
    <row r="153" spans="1:12" x14ac:dyDescent="0.3">
      <c r="A153">
        <f>0.15*Honeywell2020!$C152+(1-0.15)*'Q1'!A152</f>
        <v>162.7910032083546</v>
      </c>
      <c r="B153">
        <f>0.35*Honeywell2020!$C152+(1-0.35)*'Q1'!B152</f>
        <v>159.72037029411175</v>
      </c>
      <c r="C153">
        <f>0.55*Honeywell2020!$C152+(1-0.55)*'Q1'!C152</f>
        <v>158.11902692845118</v>
      </c>
      <c r="D153">
        <f>0.75*Honeywell2020!$C152+(1-0.75)*'Q1'!D152</f>
        <v>157.22028725371189</v>
      </c>
      <c r="F153">
        <f>(Honeywell2020!$C153-'Q1'!A153)^2</f>
        <v>28.206797567194478</v>
      </c>
      <c r="G153">
        <f>(Honeywell2020!$C153-'Q1'!B153)^2</f>
        <v>5.0192769777167028</v>
      </c>
      <c r="H153">
        <f>(Honeywell2020!$C153-'Q1'!C153)^2</f>
        <v>0.40836052751717361</v>
      </c>
      <c r="I153">
        <f>(Honeywell2020!$C153-'Q1'!D153)^2</f>
        <v>6.7448632898542943E-2</v>
      </c>
      <c r="L153">
        <v>157.479996</v>
      </c>
    </row>
    <row r="154" spans="1:12" x14ac:dyDescent="0.3">
      <c r="A154">
        <f>0.15*Honeywell2020!$C153+(1-0.15)*'Q1'!A153</f>
        <v>161.99435212710139</v>
      </c>
      <c r="B154">
        <f>0.35*Honeywell2020!$C153+(1-0.35)*'Q1'!B153</f>
        <v>158.93623929117263</v>
      </c>
      <c r="C154">
        <f>0.55*Honeywell2020!$C153+(1-0.55)*'Q1'!C153</f>
        <v>157.76755991780303</v>
      </c>
      <c r="D154">
        <f>0.75*Honeywell2020!$C153+(1-0.75)*'Q1'!D153</f>
        <v>157.41506881342798</v>
      </c>
      <c r="F154">
        <f>(Honeywell2020!$C154-'Q1'!A154)^2</f>
        <v>5.9748426551613258</v>
      </c>
      <c r="G154">
        <f>(Honeywell2020!$C154-'Q1'!B154)^2</f>
        <v>0.37670589027353812</v>
      </c>
      <c r="H154">
        <f>(Honeywell2020!$C154-'Q1'!C154)^2</f>
        <v>3.1771033412718594</v>
      </c>
      <c r="I154">
        <f>(Honeywell2020!$C154-'Q1'!D154)^2</f>
        <v>4.5579439809939535</v>
      </c>
      <c r="L154">
        <v>159.550003</v>
      </c>
    </row>
    <row r="155" spans="1:12" x14ac:dyDescent="0.3">
      <c r="A155">
        <f>0.15*Honeywell2020!$C154+(1-0.15)*'Q1'!A154</f>
        <v>161.62769975803619</v>
      </c>
      <c r="B155">
        <f>0.35*Honeywell2020!$C154+(1-0.35)*'Q1'!B154</f>
        <v>159.15105658926223</v>
      </c>
      <c r="C155">
        <f>0.55*Honeywell2020!$C154+(1-0.55)*'Q1'!C154</f>
        <v>158.74790361301137</v>
      </c>
      <c r="D155">
        <f>0.75*Honeywell2020!$C154+(1-0.75)*'Q1'!D154</f>
        <v>159.01626945335698</v>
      </c>
      <c r="F155">
        <f>(Honeywell2020!$C155-'Q1'!A155)^2</f>
        <v>3.8899919120894508</v>
      </c>
      <c r="G155">
        <f>(Honeywell2020!$C155-'Q1'!B155)^2</f>
        <v>19.79315085930406</v>
      </c>
      <c r="H155">
        <f>(Honeywell2020!$C155-'Q1'!C155)^2</f>
        <v>23.542897573820795</v>
      </c>
      <c r="I155">
        <f>(Honeywell2020!$C155-'Q1'!D155)^2</f>
        <v>21.010640729030918</v>
      </c>
      <c r="L155">
        <v>163.60000600000001</v>
      </c>
    </row>
    <row r="156" spans="1:12" x14ac:dyDescent="0.3">
      <c r="A156">
        <f>0.15*Honeywell2020!$C155+(1-0.15)*'Q1'!A155</f>
        <v>161.92354569433076</v>
      </c>
      <c r="B156">
        <f>0.35*Honeywell2020!$C155+(1-0.35)*'Q1'!B155</f>
        <v>160.70818888302045</v>
      </c>
      <c r="C156">
        <f>0.55*Honeywell2020!$C155+(1-0.55)*'Q1'!C155</f>
        <v>161.41655992585513</v>
      </c>
      <c r="D156">
        <f>0.75*Honeywell2020!$C155+(1-0.75)*'Q1'!D155</f>
        <v>162.45407186333927</v>
      </c>
      <c r="F156">
        <f>(Honeywell2020!$C156-'Q1'!A156)^2</f>
        <v>7.2708388580440904</v>
      </c>
      <c r="G156">
        <f>(Honeywell2020!$C156-'Q1'!B156)^2</f>
        <v>15.3022270968385</v>
      </c>
      <c r="H156">
        <f>(Honeywell2020!$C156-'Q1'!C156)^2</f>
        <v>10.261996274261506</v>
      </c>
      <c r="I156">
        <f>(Honeywell2020!$C156-'Q1'!D156)^2</f>
        <v>4.6912230339222249</v>
      </c>
      <c r="L156">
        <v>164.61999499999999</v>
      </c>
    </row>
    <row r="157" spans="1:12" x14ac:dyDescent="0.3">
      <c r="A157">
        <f>0.15*Honeywell2020!$C156+(1-0.15)*'Q1'!A156</f>
        <v>162.32801309018112</v>
      </c>
      <c r="B157">
        <f>0.35*Honeywell2020!$C156+(1-0.35)*'Q1'!B156</f>
        <v>162.07732102396329</v>
      </c>
      <c r="C157">
        <f>0.55*Honeywell2020!$C156+(1-0.55)*'Q1'!C156</f>
        <v>163.17844921663482</v>
      </c>
      <c r="D157">
        <f>0.75*Honeywell2020!$C156+(1-0.75)*'Q1'!D156</f>
        <v>164.07851421583479</v>
      </c>
      <c r="F157">
        <f>(Honeywell2020!$C157-'Q1'!A157)^2</f>
        <v>1.4447701274031386</v>
      </c>
      <c r="G157">
        <f>(Honeywell2020!$C157-'Q1'!B157)^2</f>
        <v>2.1102733020621138</v>
      </c>
      <c r="H157">
        <f>(Honeywell2020!$C157-'Q1'!C157)^2</f>
        <v>0.12358725018410947</v>
      </c>
      <c r="I157">
        <f>(Honeywell2020!$C157-'Q1'!D157)^2</f>
        <v>0.30086894200227859</v>
      </c>
      <c r="L157">
        <v>163.529999</v>
      </c>
    </row>
    <row r="158" spans="1:12" x14ac:dyDescent="0.3">
      <c r="A158">
        <f>0.15*Honeywell2020!$C157+(1-0.15)*'Q1'!A157</f>
        <v>162.50831097665395</v>
      </c>
      <c r="B158">
        <f>0.35*Honeywell2020!$C157+(1-0.35)*'Q1'!B157</f>
        <v>162.58575831557613</v>
      </c>
      <c r="C158">
        <f>0.55*Honeywell2020!$C157+(1-0.55)*'Q1'!C157</f>
        <v>163.37180159748567</v>
      </c>
      <c r="D158">
        <f>0.75*Honeywell2020!$C157+(1-0.75)*'Q1'!D157</f>
        <v>163.66712780395869</v>
      </c>
      <c r="F158">
        <f>(Honeywell2020!$C158-'Q1'!A158)^2</f>
        <v>21.452533945607183</v>
      </c>
      <c r="G158">
        <f>(Honeywell2020!$C158-'Q1'!B158)^2</f>
        <v>20.741108211661508</v>
      </c>
      <c r="H158">
        <f>(Honeywell2020!$C158-'Q1'!C158)^2</f>
        <v>14.199311664315651</v>
      </c>
      <c r="I158">
        <f>(Honeywell2020!$C158-'Q1'!D158)^2</f>
        <v>12.060834344293307</v>
      </c>
      <c r="L158">
        <v>167.13999899999999</v>
      </c>
    </row>
    <row r="159" spans="1:12" x14ac:dyDescent="0.3">
      <c r="A159">
        <f>0.15*Honeywell2020!$C158+(1-0.15)*'Q1'!A158</f>
        <v>163.20306418015585</v>
      </c>
      <c r="B159">
        <f>0.35*Honeywell2020!$C158+(1-0.35)*'Q1'!B158</f>
        <v>164.17974255512448</v>
      </c>
      <c r="C159">
        <f>0.55*Honeywell2020!$C158+(1-0.55)*'Q1'!C158</f>
        <v>165.44431016886853</v>
      </c>
      <c r="D159">
        <f>0.75*Honeywell2020!$C158+(1-0.75)*'Q1'!D158</f>
        <v>166.27178120098966</v>
      </c>
      <c r="F159">
        <f>(Honeywell2020!$C159-'Q1'!A159)^2</f>
        <v>51.364897376431799</v>
      </c>
      <c r="G159">
        <f>(Honeywell2020!$C159-'Q1'!B159)^2</f>
        <v>38.31922533128725</v>
      </c>
      <c r="H159">
        <f>(Honeywell2020!$C159-'Q1'!C159)^2</f>
        <v>24.262371055638585</v>
      </c>
      <c r="I159">
        <f>(Honeywell2020!$C159-'Q1'!D159)^2</f>
        <v>16.795356342398634</v>
      </c>
      <c r="L159">
        <v>170.36999499999999</v>
      </c>
    </row>
    <row r="160" spans="1:12" x14ac:dyDescent="0.3">
      <c r="A160">
        <f>0.15*Honeywell2020!$C159+(1-0.15)*'Q1'!A159</f>
        <v>164.27810380313247</v>
      </c>
      <c r="B160">
        <f>0.35*Honeywell2020!$C159+(1-0.35)*'Q1'!B159</f>
        <v>166.34633091083091</v>
      </c>
      <c r="C160">
        <f>0.55*Honeywell2020!$C159+(1-0.55)*'Q1'!C159</f>
        <v>168.15343682599081</v>
      </c>
      <c r="D160">
        <f>0.75*Honeywell2020!$C159+(1-0.75)*'Q1'!D159</f>
        <v>169.34544155024741</v>
      </c>
      <c r="F160">
        <f>(Honeywell2020!$C160-'Q1'!A160)^2</f>
        <v>47.360550319645206</v>
      </c>
      <c r="G160">
        <f>(Honeywell2020!$C160-'Q1'!B160)^2</f>
        <v>23.171448609390513</v>
      </c>
      <c r="H160">
        <f>(Honeywell2020!$C160-'Q1'!C160)^2</f>
        <v>9.03944617182953</v>
      </c>
      <c r="I160">
        <f>(Honeywell2020!$C160-'Q1'!D160)^2</f>
        <v>3.2926368840520541</v>
      </c>
      <c r="L160">
        <v>171.16000399999999</v>
      </c>
    </row>
    <row r="161" spans="1:12" x14ac:dyDescent="0.3">
      <c r="A161">
        <f>0.15*Honeywell2020!$C160+(1-0.15)*'Q1'!A160</f>
        <v>165.3103888326626</v>
      </c>
      <c r="B161">
        <f>0.35*Honeywell2020!$C160+(1-0.35)*'Q1'!B160</f>
        <v>168.0311164920401</v>
      </c>
      <c r="C161">
        <f>0.55*Honeywell2020!$C160+(1-0.55)*'Q1'!C160</f>
        <v>169.80704877169586</v>
      </c>
      <c r="D161">
        <f>0.75*Honeywell2020!$C160+(1-0.75)*'Q1'!D160</f>
        <v>170.70636338756185</v>
      </c>
      <c r="F161">
        <f>(Honeywell2020!$C161-'Q1'!A161)^2</f>
        <v>18.919152103931474</v>
      </c>
      <c r="G161">
        <f>(Honeywell2020!$C161-'Q1'!B161)^2</f>
        <v>2.6532745135877747</v>
      </c>
      <c r="H161">
        <f>(Honeywell2020!$C161-'Q1'!C161)^2</f>
        <v>2.1622164883091852E-2</v>
      </c>
      <c r="I161">
        <f>(Honeywell2020!$C161-'Q1'!D161)^2</f>
        <v>1.0948679679388396</v>
      </c>
      <c r="L161">
        <v>169.66000399999999</v>
      </c>
    </row>
    <row r="162" spans="1:12" x14ac:dyDescent="0.3">
      <c r="A162">
        <f>0.15*Honeywell2020!$C161+(1-0.15)*'Q1'!A161</f>
        <v>165.96283110776321</v>
      </c>
      <c r="B162">
        <f>0.35*Honeywell2020!$C161+(1-0.35)*'Q1'!B161</f>
        <v>168.60122711982604</v>
      </c>
      <c r="C162">
        <f>0.55*Honeywell2020!$C161+(1-0.55)*'Q1'!C161</f>
        <v>169.72617414726312</v>
      </c>
      <c r="D162">
        <f>0.75*Honeywell2020!$C161+(1-0.75)*'Q1'!D161</f>
        <v>169.92159384689046</v>
      </c>
      <c r="F162">
        <f>(Honeywell2020!$C162-'Q1'!A162)^2</f>
        <v>13.301848222838617</v>
      </c>
      <c r="G162">
        <f>(Honeywell2020!$C162-'Q1'!B162)^2</f>
        <v>1.0176247413212594</v>
      </c>
      <c r="H162">
        <f>(Honeywell2020!$C162-'Q1'!C162)^2</f>
        <v>1.3496200145016658E-2</v>
      </c>
      <c r="I162">
        <f>(Honeywell2020!$C162-'Q1'!D162)^2</f>
        <v>9.7090102233294492E-2</v>
      </c>
      <c r="L162">
        <v>169.61000100000001</v>
      </c>
    </row>
    <row r="163" spans="1:12" x14ac:dyDescent="0.3">
      <c r="A163">
        <f>0.15*Honeywell2020!$C162+(1-0.15)*'Q1'!A162</f>
        <v>166.50990659159871</v>
      </c>
      <c r="B163">
        <f>0.35*Honeywell2020!$C162+(1-0.35)*'Q1'!B162</f>
        <v>168.95429797788694</v>
      </c>
      <c r="C163">
        <f>0.55*Honeywell2020!$C162+(1-0.55)*'Q1'!C162</f>
        <v>169.66227891626841</v>
      </c>
      <c r="D163">
        <f>0.75*Honeywell2020!$C162+(1-0.75)*'Q1'!D162</f>
        <v>169.68789921172262</v>
      </c>
      <c r="F163">
        <f>(Honeywell2020!$C163-'Q1'!A163)^2</f>
        <v>22.753781584687683</v>
      </c>
      <c r="G163">
        <f>(Honeywell2020!$C163-'Q1'!B163)^2</f>
        <v>5.4088852442577577</v>
      </c>
      <c r="H163">
        <f>(Honeywell2020!$C163-'Q1'!C163)^2</f>
        <v>2.6170182693085682</v>
      </c>
      <c r="I163">
        <f>(Honeywell2020!$C163-'Q1'!D163)^2</f>
        <v>2.5347817358328797</v>
      </c>
      <c r="L163">
        <v>171.279999</v>
      </c>
    </row>
    <row r="164" spans="1:12" x14ac:dyDescent="0.3">
      <c r="A164">
        <f>0.15*Honeywell2020!$C163+(1-0.15)*'Q1'!A163</f>
        <v>167.22542045285891</v>
      </c>
      <c r="B164">
        <f>0.35*Honeywell2020!$C163+(1-0.35)*'Q1'!B163</f>
        <v>169.76829333562651</v>
      </c>
      <c r="C164">
        <f>0.55*Honeywell2020!$C163+(1-0.55)*'Q1'!C163</f>
        <v>170.55202496232079</v>
      </c>
      <c r="D164">
        <f>0.75*Honeywell2020!$C163+(1-0.75)*'Q1'!D163</f>
        <v>170.88197405293067</v>
      </c>
      <c r="F164">
        <f>(Honeywell2020!$C164-'Q1'!A164)^2</f>
        <v>1.9728577500675648</v>
      </c>
      <c r="G164">
        <f>(Honeywell2020!$C164-'Q1'!B164)^2</f>
        <v>1.2957003350233438</v>
      </c>
      <c r="H164">
        <f>(Honeywell2020!$C164-'Q1'!C164)^2</f>
        <v>3.6941607355595525</v>
      </c>
      <c r="I164">
        <f>(Honeywell2020!$C164-'Q1'!D164)^2</f>
        <v>5.071364615357421</v>
      </c>
      <c r="L164">
        <v>168.63000500000001</v>
      </c>
    </row>
    <row r="165" spans="1:12" x14ac:dyDescent="0.3">
      <c r="A165">
        <f>0.15*Honeywell2020!$C164+(1-0.15)*'Q1'!A164</f>
        <v>167.43610813493007</v>
      </c>
      <c r="B165">
        <f>0.35*Honeywell2020!$C164+(1-0.35)*'Q1'!B164</f>
        <v>169.36989241815724</v>
      </c>
      <c r="C165">
        <f>0.55*Honeywell2020!$C164+(1-0.55)*'Q1'!C164</f>
        <v>169.49491398304437</v>
      </c>
      <c r="D165">
        <f>0.75*Honeywell2020!$C164+(1-0.75)*'Q1'!D164</f>
        <v>169.19299726323268</v>
      </c>
      <c r="F165">
        <f>(Honeywell2020!$C165-'Q1'!A165)^2</f>
        <v>7.5020588286592499E-2</v>
      </c>
      <c r="G165">
        <f>(Honeywell2020!$C165-'Q1'!B165)^2</f>
        <v>2.7552196014110515</v>
      </c>
      <c r="H165">
        <f>(Honeywell2020!$C165-'Q1'!C165)^2</f>
        <v>3.1858929381205892</v>
      </c>
      <c r="I165">
        <f>(Honeywell2020!$C165-'Q1'!D165)^2</f>
        <v>2.1992601208429736</v>
      </c>
      <c r="L165">
        <v>167.71000699999999</v>
      </c>
    </row>
    <row r="166" spans="1:12" x14ac:dyDescent="0.3">
      <c r="A166">
        <f>0.15*Honeywell2020!$C165+(1-0.15)*'Q1'!A165</f>
        <v>167.47719296469054</v>
      </c>
      <c r="B166">
        <f>0.35*Honeywell2020!$C165+(1-0.35)*'Q1'!B165</f>
        <v>168.7889325218022</v>
      </c>
      <c r="C166">
        <f>0.55*Honeywell2020!$C165+(1-0.55)*'Q1'!C165</f>
        <v>168.51321514236997</v>
      </c>
      <c r="D166">
        <f>0.75*Honeywell2020!$C165+(1-0.75)*'Q1'!D165</f>
        <v>168.08075456580815</v>
      </c>
      <c r="F166">
        <f>(Honeywell2020!$C166-'Q1'!A166)^2</f>
        <v>1.6057602691087314</v>
      </c>
      <c r="G166">
        <f>(Honeywell2020!$C166-'Q1'!B166)^2</f>
        <v>6.6508568470027747</v>
      </c>
      <c r="H166">
        <f>(Honeywell2020!$C166-'Q1'!C166)^2</f>
        <v>5.3047677470793841</v>
      </c>
      <c r="I166">
        <f>(Honeywell2020!$C166-'Q1'!D166)^2</f>
        <v>3.4996964549771525</v>
      </c>
      <c r="L166">
        <v>166.21000699999999</v>
      </c>
    </row>
    <row r="167" spans="1:12" x14ac:dyDescent="0.3">
      <c r="A167">
        <f>0.15*Honeywell2020!$C166+(1-0.15)*'Q1'!A166</f>
        <v>167.28711506998698</v>
      </c>
      <c r="B167">
        <f>0.35*Honeywell2020!$C166+(1-0.35)*'Q1'!B166</f>
        <v>167.88630858917142</v>
      </c>
      <c r="C167">
        <f>0.55*Honeywell2020!$C166+(1-0.55)*'Q1'!C166</f>
        <v>167.24645066406649</v>
      </c>
      <c r="D167">
        <f>0.75*Honeywell2020!$C166+(1-0.75)*'Q1'!D166</f>
        <v>166.67769389145201</v>
      </c>
      <c r="F167">
        <f>(Honeywell2020!$C167-'Q1'!A167)^2</f>
        <v>0.6841077594376056</v>
      </c>
      <c r="G167">
        <f>(Honeywell2020!$C167-'Q1'!B167)^2</f>
        <v>2.0343362232729478</v>
      </c>
      <c r="H167">
        <f>(Honeywell2020!$C167-'Q1'!C167)^2</f>
        <v>0.61849363675033597</v>
      </c>
      <c r="I167">
        <f>(Honeywell2020!$C167-'Q1'!D167)^2</f>
        <v>4.7387582710042876E-2</v>
      </c>
      <c r="L167">
        <v>166.46000699999999</v>
      </c>
    </row>
    <row r="168" spans="1:12" x14ac:dyDescent="0.3">
      <c r="A168">
        <f>0.15*Honeywell2020!$C167+(1-0.15)*'Q1'!A167</f>
        <v>167.16304885948892</v>
      </c>
      <c r="B168">
        <f>0.35*Honeywell2020!$C167+(1-0.35)*'Q1'!B167</f>
        <v>167.38710303296142</v>
      </c>
      <c r="C168">
        <f>0.55*Honeywell2020!$C167+(1-0.55)*'Q1'!C167</f>
        <v>166.81390664882991</v>
      </c>
      <c r="D168">
        <f>0.75*Honeywell2020!$C167+(1-0.75)*'Q1'!D167</f>
        <v>166.51442872286299</v>
      </c>
      <c r="F168">
        <f>(Honeywell2020!$C168-'Q1'!A168)^2</f>
        <v>0.65117175707540087</v>
      </c>
      <c r="G168">
        <f>(Honeywell2020!$C168-'Q1'!B168)^2</f>
        <v>0.33977003997770522</v>
      </c>
      <c r="H168">
        <f>(Honeywell2020!$C168-'Q1'!C168)^2</f>
        <v>1.3365541488073747</v>
      </c>
      <c r="I168">
        <f>(Honeywell2020!$C168-'Q1'!D168)^2</f>
        <v>2.1186906539698165</v>
      </c>
      <c r="L168">
        <v>167.970001</v>
      </c>
    </row>
    <row r="169" spans="1:12" x14ac:dyDescent="0.3">
      <c r="A169">
        <f>0.15*Honeywell2020!$C168+(1-0.15)*'Q1'!A168</f>
        <v>167.28409168056558</v>
      </c>
      <c r="B169">
        <f>0.35*Honeywell2020!$C168+(1-0.35)*'Q1'!B168</f>
        <v>167.59111732142492</v>
      </c>
      <c r="C169">
        <f>0.55*Honeywell2020!$C168+(1-0.55)*'Q1'!C168</f>
        <v>167.44975854197347</v>
      </c>
      <c r="D169">
        <f>0.75*Honeywell2020!$C168+(1-0.75)*'Q1'!D168</f>
        <v>167.60610793071572</v>
      </c>
      <c r="F169">
        <f>(Honeywell2020!$C169-'Q1'!A169)^2</f>
        <v>0.26428614330929856</v>
      </c>
      <c r="G169">
        <f>(Honeywell2020!$C169-'Q1'!B169)^2</f>
        <v>0.67422708662145958</v>
      </c>
      <c r="H169">
        <f>(Honeywell2020!$C169-'Q1'!C169)^2</f>
        <v>0.46206623733355667</v>
      </c>
      <c r="I169">
        <f>(Honeywell2020!$C169-'Q1'!D169)^2</f>
        <v>0.69906978295828215</v>
      </c>
      <c r="L169">
        <v>166.770004</v>
      </c>
    </row>
    <row r="170" spans="1:12" x14ac:dyDescent="0.3">
      <c r="A170">
        <f>0.15*Honeywell2020!$C169+(1-0.15)*'Q1'!A169</f>
        <v>167.20697852848073</v>
      </c>
      <c r="B170">
        <f>0.35*Honeywell2020!$C169+(1-0.35)*'Q1'!B169</f>
        <v>167.30372765892619</v>
      </c>
      <c r="C170">
        <f>0.55*Honeywell2020!$C169+(1-0.55)*'Q1'!C169</f>
        <v>167.07589354388807</v>
      </c>
      <c r="D170">
        <f>0.75*Honeywell2020!$C169+(1-0.75)*'Q1'!D169</f>
        <v>166.97902998267892</v>
      </c>
      <c r="F170">
        <f>(Honeywell2020!$C170-'Q1'!A170)^2</f>
        <v>1.2166519545506607</v>
      </c>
      <c r="G170">
        <f>(Honeywell2020!$C170-'Q1'!B170)^2</f>
        <v>1.0125799993248124</v>
      </c>
      <c r="H170">
        <f>(Honeywell2020!$C170-'Q1'!C170)^2</f>
        <v>1.5230138085953375</v>
      </c>
      <c r="I170">
        <f>(Honeywell2020!$C170-'Q1'!D170)^2</f>
        <v>1.7714758631316163</v>
      </c>
      <c r="L170">
        <v>168.30999800000001</v>
      </c>
    </row>
    <row r="171" spans="1:12" x14ac:dyDescent="0.3">
      <c r="A171">
        <f>0.15*Honeywell2020!$C170+(1-0.15)*'Q1'!A170</f>
        <v>167.37243144920865</v>
      </c>
      <c r="B171">
        <f>0.35*Honeywell2020!$C170+(1-0.35)*'Q1'!B170</f>
        <v>167.65592227830203</v>
      </c>
      <c r="C171">
        <f>0.55*Honeywell2020!$C170+(1-0.55)*'Q1'!C170</f>
        <v>167.75465099474962</v>
      </c>
      <c r="D171">
        <f>0.75*Honeywell2020!$C170+(1-0.75)*'Q1'!D170</f>
        <v>167.97725599566974</v>
      </c>
      <c r="F171">
        <f>(Honeywell2020!$C171-'Q1'!A171)^2</f>
        <v>5.4024843445135806E-2</v>
      </c>
      <c r="G171">
        <f>(Honeywell2020!$C171-'Q1'!B171)^2</f>
        <v>0.26617682909392421</v>
      </c>
      <c r="H171">
        <f>(Honeywell2020!$C171-'Q1'!C171)^2</f>
        <v>0.37779707464970635</v>
      </c>
      <c r="I171">
        <f>(Honeywell2020!$C171-'Q1'!D171)^2</f>
        <v>0.70099927679793161</v>
      </c>
      <c r="L171">
        <v>167.13999899999999</v>
      </c>
    </row>
    <row r="172" spans="1:12" x14ac:dyDescent="0.3">
      <c r="A172">
        <f>0.15*Honeywell2020!$C171+(1-0.15)*'Q1'!A171</f>
        <v>167.33756658182733</v>
      </c>
      <c r="B172">
        <f>0.35*Honeywell2020!$C171+(1-0.35)*'Q1'!B171</f>
        <v>167.47534913089632</v>
      </c>
      <c r="C172">
        <f>0.55*Honeywell2020!$C171+(1-0.55)*'Q1'!C171</f>
        <v>167.41659239763732</v>
      </c>
      <c r="D172">
        <f>0.75*Honeywell2020!$C171+(1-0.75)*'Q1'!D171</f>
        <v>167.34931324891744</v>
      </c>
      <c r="F172">
        <f>(Honeywell2020!$C172-'Q1'!A172)^2</f>
        <v>2.488732095789179</v>
      </c>
      <c r="G172">
        <f>(Honeywell2020!$C172-'Q1'!B172)^2</f>
        <v>2.9424397943830543</v>
      </c>
      <c r="H172">
        <f>(Honeywell2020!$C172-'Q1'!C172)^2</f>
        <v>2.7443149378587175</v>
      </c>
      <c r="I172">
        <f>(Honeywell2020!$C172-'Q1'!D172)^2</f>
        <v>2.5259324963419867</v>
      </c>
      <c r="L172">
        <v>165.759995</v>
      </c>
    </row>
    <row r="173" spans="1:12" x14ac:dyDescent="0.3">
      <c r="A173">
        <f>0.15*Honeywell2020!$C172+(1-0.15)*'Q1'!A172</f>
        <v>167.10093084455323</v>
      </c>
      <c r="B173">
        <f>0.35*Honeywell2020!$C172+(1-0.35)*'Q1'!B172</f>
        <v>166.8749751850826</v>
      </c>
      <c r="C173">
        <f>0.55*Honeywell2020!$C172+(1-0.55)*'Q1'!C172</f>
        <v>166.5054638289368</v>
      </c>
      <c r="D173">
        <f>0.75*Honeywell2020!$C172+(1-0.75)*'Q1'!D172</f>
        <v>166.15732456222935</v>
      </c>
      <c r="F173">
        <f>(Honeywell2020!$C173-'Q1'!A173)^2</f>
        <v>2.921974670050647E-2</v>
      </c>
      <c r="G173">
        <f>(Honeywell2020!$C173-'Q1'!B173)^2</f>
        <v>3.0269599582843643E-3</v>
      </c>
      <c r="H173">
        <f>(Honeywell2020!$C173-'Q1'!C173)^2</f>
        <v>0.18022501708360678</v>
      </c>
      <c r="I173">
        <f>(Honeywell2020!$C173-'Q1'!D173)^2</f>
        <v>0.59701651472693318</v>
      </c>
      <c r="L173">
        <v>166.929993</v>
      </c>
    </row>
    <row r="174" spans="1:12" x14ac:dyDescent="0.3">
      <c r="A174">
        <f>0.15*Honeywell2020!$C173+(1-0.15)*'Q1'!A173</f>
        <v>167.07529016787024</v>
      </c>
      <c r="B174">
        <f>0.35*Honeywell2020!$C173+(1-0.35)*'Q1'!B173</f>
        <v>166.8942314203037</v>
      </c>
      <c r="C174">
        <f>0.55*Honeywell2020!$C173+(1-0.55)*'Q1'!C173</f>
        <v>166.73895487302156</v>
      </c>
      <c r="D174">
        <f>0.75*Honeywell2020!$C173+(1-0.75)*'Q1'!D173</f>
        <v>166.73682589055733</v>
      </c>
      <c r="F174">
        <f>(Honeywell2020!$C174-'Q1'!A174)^2</f>
        <v>2.0512898870495471E-3</v>
      </c>
      <c r="G174">
        <f>(Honeywell2020!$C174-'Q1'!B174)^2</f>
        <v>1.8432835696592934E-2</v>
      </c>
      <c r="H174">
        <f>(Honeywell2020!$C174-'Q1'!C174)^2</f>
        <v>8.4706683848647255E-2</v>
      </c>
      <c r="I174">
        <f>(Honeywell2020!$C174-'Q1'!D174)^2</f>
        <v>8.5950472100287639E-2</v>
      </c>
      <c r="L174">
        <v>167.029999</v>
      </c>
    </row>
    <row r="175" spans="1:12" x14ac:dyDescent="0.3">
      <c r="A175">
        <f>0.15*Honeywell2020!$C174+(1-0.15)*'Q1'!A174</f>
        <v>167.06849649268969</v>
      </c>
      <c r="B175">
        <f>0.35*Honeywell2020!$C174+(1-0.35)*'Q1'!B174</f>
        <v>166.9417500731974</v>
      </c>
      <c r="C175">
        <f>0.55*Honeywell2020!$C174+(1-0.55)*'Q1'!C174</f>
        <v>166.89902914285972</v>
      </c>
      <c r="D175">
        <f>0.75*Honeywell2020!$C174+(1-0.75)*'Q1'!D174</f>
        <v>166.95670572263936</v>
      </c>
      <c r="F175">
        <f>(Honeywell2020!$C175-'Q1'!A175)^2</f>
        <v>0.94380546371615082</v>
      </c>
      <c r="G175">
        <f>(Honeywell2020!$C175-'Q1'!B175)^2</f>
        <v>1.2061375262719682</v>
      </c>
      <c r="H175">
        <f>(Honeywell2020!$C175-'Q1'!C175)^2</f>
        <v>1.3017985233004532</v>
      </c>
      <c r="I175">
        <f>(Honeywell2020!$C175-'Q1'!D175)^2</f>
        <v>1.1735113252914582</v>
      </c>
      <c r="L175">
        <v>168.03999300000001</v>
      </c>
    </row>
    <row r="176" spans="1:12" x14ac:dyDescent="0.3">
      <c r="A176">
        <f>0.15*Honeywell2020!$C175+(1-0.15)*'Q1'!A175</f>
        <v>167.21422096878624</v>
      </c>
      <c r="B176">
        <f>0.35*Honeywell2020!$C175+(1-0.35)*'Q1'!B175</f>
        <v>167.32613509757829</v>
      </c>
      <c r="C176">
        <f>0.55*Honeywell2020!$C175+(1-0.55)*'Q1'!C175</f>
        <v>167.52655926428687</v>
      </c>
      <c r="D176">
        <f>0.75*Honeywell2020!$C175+(1-0.75)*'Q1'!D175</f>
        <v>167.76917118065984</v>
      </c>
      <c r="F176">
        <f>(Honeywell2020!$C176-'Q1'!A176)^2</f>
        <v>3.943306446143072</v>
      </c>
      <c r="G176">
        <f>(Honeywell2020!$C176-'Q1'!B176)^2</f>
        <v>3.5113584293475055</v>
      </c>
      <c r="H176">
        <f>(Honeywell2020!$C176-'Q1'!C176)^2</f>
        <v>2.8003938553086618</v>
      </c>
      <c r="I176">
        <f>(Honeywell2020!$C176-'Q1'!D176)^2</f>
        <v>2.047262525290432</v>
      </c>
      <c r="L176">
        <v>169.199997</v>
      </c>
    </row>
    <row r="177" spans="1:12" x14ac:dyDescent="0.3">
      <c r="A177">
        <f>0.15*Honeywell2020!$C176+(1-0.15)*'Q1'!A176</f>
        <v>167.51208737346832</v>
      </c>
      <c r="B177">
        <f>0.35*Honeywell2020!$C176+(1-0.35)*'Q1'!B176</f>
        <v>167.98198676342588</v>
      </c>
      <c r="C177">
        <f>0.55*Honeywell2020!$C176+(1-0.55)*'Q1'!C176</f>
        <v>168.4469500189291</v>
      </c>
      <c r="D177">
        <f>0.75*Honeywell2020!$C176+(1-0.75)*'Q1'!D176</f>
        <v>168.84229054516496</v>
      </c>
      <c r="F177">
        <f>(Honeywell2020!$C177-'Q1'!A177)^2</f>
        <v>11.036251228612187</v>
      </c>
      <c r="G177">
        <f>(Honeywell2020!$C177-'Q1'!B177)^2</f>
        <v>14.379148446054081</v>
      </c>
      <c r="H177">
        <f>(Honeywell2020!$C177-'Q1'!C177)^2</f>
        <v>18.121606435864461</v>
      </c>
      <c r="I177">
        <f>(Honeywell2020!$C177-'Q1'!D177)^2</f>
        <v>21.643788707473139</v>
      </c>
      <c r="L177">
        <v>164.19000199999999</v>
      </c>
    </row>
    <row r="178" spans="1:12" x14ac:dyDescent="0.3">
      <c r="A178">
        <f>0.15*Honeywell2020!$C177+(1-0.15)*'Q1'!A177</f>
        <v>167.01377456744808</v>
      </c>
      <c r="B178">
        <f>0.35*Honeywell2020!$C177+(1-0.35)*'Q1'!B177</f>
        <v>166.65479209622683</v>
      </c>
      <c r="C178">
        <f>0.55*Honeywell2020!$C177+(1-0.55)*'Q1'!C177</f>
        <v>166.10562860851809</v>
      </c>
      <c r="D178">
        <f>0.75*Honeywell2020!$C177+(1-0.75)*'Q1'!D177</f>
        <v>165.35307413629124</v>
      </c>
      <c r="F178">
        <f>(Honeywell2020!$C178-'Q1'!A178)^2</f>
        <v>35.209656882199305</v>
      </c>
      <c r="G178">
        <f>(Honeywell2020!$C178-'Q1'!B178)^2</f>
        <v>31.078284616988643</v>
      </c>
      <c r="H178">
        <f>(Honeywell2020!$C178-'Q1'!C178)^2</f>
        <v>25.256922808244951</v>
      </c>
      <c r="I178">
        <f>(Honeywell2020!$C178-'Q1'!D178)^2</f>
        <v>18.259145481948526</v>
      </c>
      <c r="L178">
        <v>161.08000200000001</v>
      </c>
    </row>
    <row r="179" spans="1:12" x14ac:dyDescent="0.3">
      <c r="A179">
        <f>0.15*Honeywell2020!$C178+(1-0.15)*'Q1'!A178</f>
        <v>166.12370868233086</v>
      </c>
      <c r="B179">
        <f>0.35*Honeywell2020!$C178+(1-0.35)*'Q1'!B178</f>
        <v>164.70361556254744</v>
      </c>
      <c r="C179">
        <f>0.55*Honeywell2020!$C178+(1-0.55)*'Q1'!C178</f>
        <v>163.34153397383315</v>
      </c>
      <c r="D179">
        <f>0.75*Honeywell2020!$C178+(1-0.75)*'Q1'!D178</f>
        <v>162.14827003407282</v>
      </c>
      <c r="F179">
        <f>(Honeywell2020!$C179-'Q1'!A179)^2</f>
        <v>21.194096802115059</v>
      </c>
      <c r="G179">
        <f>(Honeywell2020!$C179-'Q1'!B179)^2</f>
        <v>10.135382581185755</v>
      </c>
      <c r="H179">
        <f>(Honeywell2020!$C179-'Q1'!C179)^2</f>
        <v>3.3179714455725997</v>
      </c>
      <c r="I179">
        <f>(Honeywell2020!$C179-'Q1'!D179)^2</f>
        <v>0.3947182095695933</v>
      </c>
      <c r="L179">
        <v>161.520004</v>
      </c>
    </row>
    <row r="180" spans="1:12" x14ac:dyDescent="0.3">
      <c r="A180">
        <f>0.15*Honeywell2020!$C179+(1-0.15)*'Q1'!A179</f>
        <v>165.43315297998123</v>
      </c>
      <c r="B180">
        <f>0.35*Honeywell2020!$C179+(1-0.35)*'Q1'!B179</f>
        <v>163.58935151565584</v>
      </c>
      <c r="C180">
        <f>0.55*Honeywell2020!$C179+(1-0.55)*'Q1'!C179</f>
        <v>162.33969248822493</v>
      </c>
      <c r="D180">
        <f>0.75*Honeywell2020!$C179+(1-0.75)*'Q1'!D179</f>
        <v>161.67707050851823</v>
      </c>
      <c r="F180">
        <f>(Honeywell2020!$C180-'Q1'!A180)^2</f>
        <v>3.25134263771035</v>
      </c>
      <c r="G180">
        <f>(Honeywell2020!$C180-'Q1'!B180)^2</f>
        <v>1.6527057893221753E-3</v>
      </c>
      <c r="H180">
        <f>(Honeywell2020!$C180-'Q1'!C180)^2</f>
        <v>1.664906378043328</v>
      </c>
      <c r="I180">
        <f>(Honeywell2020!$C180-'Q1'!D180)^2</f>
        <v>3.8139531280192145</v>
      </c>
      <c r="L180">
        <v>163.63000500000001</v>
      </c>
    </row>
    <row r="181" spans="1:12" x14ac:dyDescent="0.3">
      <c r="A181">
        <f>0.15*Honeywell2020!$C180+(1-0.15)*'Q1'!A180</f>
        <v>165.16268078298404</v>
      </c>
      <c r="B181">
        <f>0.35*Honeywell2020!$C180+(1-0.35)*'Q1'!B180</f>
        <v>163.60358023517631</v>
      </c>
      <c r="C181">
        <f>0.55*Honeywell2020!$C180+(1-0.55)*'Q1'!C180</f>
        <v>163.04936436970121</v>
      </c>
      <c r="D181">
        <f>0.75*Honeywell2020!$C180+(1-0.75)*'Q1'!D180</f>
        <v>163.14177137712957</v>
      </c>
      <c r="F181">
        <f>(Honeywell2020!$C181-'Q1'!A181)^2</f>
        <v>3.9310508447941839</v>
      </c>
      <c r="G181">
        <f>(Honeywell2020!$C181-'Q1'!B181)^2</f>
        <v>0.17942614580431349</v>
      </c>
      <c r="H181">
        <f>(Honeywell2020!$C181-'Q1'!C181)^2</f>
        <v>1.7063839053737206E-2</v>
      </c>
      <c r="I181">
        <f>(Honeywell2020!$C181-'Q1'!D181)^2</f>
        <v>1.4608924548488993E-3</v>
      </c>
      <c r="L181">
        <v>163.179993</v>
      </c>
    </row>
    <row r="182" spans="1:12" x14ac:dyDescent="0.3">
      <c r="A182">
        <f>0.15*Honeywell2020!$C181+(1-0.15)*'Q1'!A181</f>
        <v>164.86527761553643</v>
      </c>
      <c r="B182">
        <f>0.35*Honeywell2020!$C181+(1-0.35)*'Q1'!B181</f>
        <v>163.4553247028646</v>
      </c>
      <c r="C182">
        <f>0.55*Honeywell2020!$C181+(1-0.55)*'Q1'!C181</f>
        <v>163.12121011636555</v>
      </c>
      <c r="D182">
        <f>0.75*Honeywell2020!$C181+(1-0.75)*'Q1'!D181</f>
        <v>163.17043759428239</v>
      </c>
      <c r="F182">
        <f>(Honeywell2020!$C182-'Q1'!A182)^2</f>
        <v>39.003554947921664</v>
      </c>
      <c r="G182">
        <f>(Honeywell2020!$C182-'Q1'!B182)^2</f>
        <v>23.380413335404782</v>
      </c>
      <c r="H182">
        <f>(Honeywell2020!$C182-'Q1'!C182)^2</f>
        <v>20.2609375237978</v>
      </c>
      <c r="I182">
        <f>(Honeywell2020!$C182-'Q1'!D182)^2</f>
        <v>20.706527803859551</v>
      </c>
      <c r="L182">
        <v>158.61999499999999</v>
      </c>
    </row>
    <row r="183" spans="1:12" x14ac:dyDescent="0.3">
      <c r="A183">
        <f>0.15*Honeywell2020!$C182+(1-0.15)*'Q1'!A182</f>
        <v>163.92848522320597</v>
      </c>
      <c r="B183">
        <f>0.35*Honeywell2020!$C182+(1-0.35)*'Q1'!B182</f>
        <v>161.762959306862</v>
      </c>
      <c r="C183">
        <f>0.55*Honeywell2020!$C182+(1-0.55)*'Q1'!C182</f>
        <v>160.64554180236451</v>
      </c>
      <c r="D183">
        <f>0.75*Honeywell2020!$C182+(1-0.75)*'Q1'!D182</f>
        <v>159.75760564857057</v>
      </c>
      <c r="F183">
        <f>(Honeywell2020!$C183-'Q1'!A183)^2</f>
        <v>16.715744128271226</v>
      </c>
      <c r="G183">
        <f>(Honeywell2020!$C183-'Q1'!B183)^2</f>
        <v>3.6977878795375907</v>
      </c>
      <c r="H183">
        <f>(Honeywell2020!$C183-'Q1'!C183)^2</f>
        <v>0.64890403970705268</v>
      </c>
      <c r="I183">
        <f>(Honeywell2020!$C183-'Q1'!D183)^2</f>
        <v>6.7881700086663988E-3</v>
      </c>
      <c r="L183">
        <v>159.83999600000001</v>
      </c>
    </row>
    <row r="184" spans="1:12" x14ac:dyDescent="0.3">
      <c r="A184">
        <f>0.15*Honeywell2020!$C183+(1-0.15)*'Q1'!A183</f>
        <v>163.31521183972507</v>
      </c>
      <c r="B184">
        <f>0.35*Honeywell2020!$C183+(1-0.35)*'Q1'!B183</f>
        <v>161.08992214946031</v>
      </c>
      <c r="C184">
        <f>0.55*Honeywell2020!$C183+(1-0.55)*'Q1'!C183</f>
        <v>160.20249161106403</v>
      </c>
      <c r="D184">
        <f>0.75*Honeywell2020!$C183+(1-0.75)*'Q1'!D183</f>
        <v>159.81939841214265</v>
      </c>
      <c r="F184">
        <f>(Honeywell2020!$C184-'Q1'!A184)^2</f>
        <v>5.5000138827639669</v>
      </c>
      <c r="G184">
        <f>(Honeywell2020!$C184-'Q1'!B184)^2</f>
        <v>1.4381082087882134E-2</v>
      </c>
      <c r="H184">
        <f>(Honeywell2020!$C184-'Q1'!C184)^2</f>
        <v>0.58907066210485526</v>
      </c>
      <c r="I184">
        <f>(Honeywell2020!$C184-'Q1'!D184)^2</f>
        <v>1.3238863151840299</v>
      </c>
      <c r="L184">
        <v>160.970001</v>
      </c>
    </row>
    <row r="185" spans="1:12" x14ac:dyDescent="0.3">
      <c r="A185">
        <f>0.15*Honeywell2020!$C184+(1-0.15)*'Q1'!A184</f>
        <v>162.96343021376632</v>
      </c>
      <c r="B185">
        <f>0.35*Honeywell2020!$C184+(1-0.35)*'Q1'!B184</f>
        <v>161.0479497471492</v>
      </c>
      <c r="C185">
        <f>0.55*Honeywell2020!$C184+(1-0.55)*'Q1'!C184</f>
        <v>160.62462177497881</v>
      </c>
      <c r="D185">
        <f>0.75*Honeywell2020!$C184+(1-0.75)*'Q1'!D184</f>
        <v>160.68235035303564</v>
      </c>
      <c r="F185">
        <f>(Honeywell2020!$C185-'Q1'!A185)^2</f>
        <v>0.32100018953431458</v>
      </c>
      <c r="G185">
        <f>(Honeywell2020!$C185-'Q1'!B185)^2</f>
        <v>6.1605684935772134</v>
      </c>
      <c r="H185">
        <f>(Honeywell2020!$C185-'Q1'!C185)^2</f>
        <v>8.441216819671876</v>
      </c>
      <c r="I185">
        <f>(Honeywell2020!$C185-'Q1'!D185)^2</f>
        <v>8.1091028165579448</v>
      </c>
      <c r="L185">
        <v>163.529999</v>
      </c>
    </row>
    <row r="186" spans="1:12" x14ac:dyDescent="0.3">
      <c r="A186">
        <f>0.15*Honeywell2020!$C185+(1-0.15)*'Q1'!A185</f>
        <v>163.04841553170138</v>
      </c>
      <c r="B186">
        <f>0.35*Honeywell2020!$C185+(1-0.35)*'Q1'!B185</f>
        <v>161.916666985647</v>
      </c>
      <c r="C186">
        <f>0.55*Honeywell2020!$C185+(1-0.55)*'Q1'!C185</f>
        <v>162.22257924874046</v>
      </c>
      <c r="D186">
        <f>0.75*Honeywell2020!$C185+(1-0.75)*'Q1'!D185</f>
        <v>162.81808683825892</v>
      </c>
      <c r="F186">
        <f>(Honeywell2020!$C186-'Q1'!A186)^2</f>
        <v>4.6812323182361792E-3</v>
      </c>
      <c r="G186">
        <f>(Honeywell2020!$C186-'Q1'!B186)^2</f>
        <v>1.1306685927649265</v>
      </c>
      <c r="H186">
        <f>(Honeywell2020!$C186-'Q1'!C186)^2</f>
        <v>0.5736801350885572</v>
      </c>
      <c r="I186">
        <f>(Honeywell2020!$C186-'Q1'!D186)^2</f>
        <v>2.6214576655698825E-2</v>
      </c>
      <c r="L186">
        <v>162.979996</v>
      </c>
    </row>
    <row r="187" spans="1:12" x14ac:dyDescent="0.3">
      <c r="A187">
        <f>0.15*Honeywell2020!$C186+(1-0.15)*'Q1'!A186</f>
        <v>163.03815260194617</v>
      </c>
      <c r="B187">
        <f>0.35*Honeywell2020!$C186+(1-0.35)*'Q1'!B186</f>
        <v>162.28883214067054</v>
      </c>
      <c r="C187">
        <f>0.55*Honeywell2020!$C186+(1-0.55)*'Q1'!C186</f>
        <v>162.63915846193322</v>
      </c>
      <c r="D187">
        <f>0.75*Honeywell2020!$C186+(1-0.75)*'Q1'!D186</f>
        <v>162.93951870956471</v>
      </c>
      <c r="F187">
        <f>(Honeywell2020!$C187-'Q1'!A187)^2</f>
        <v>0.36221908685036064</v>
      </c>
      <c r="G187">
        <f>(Honeywell2020!$C187-'Q1'!B187)^2</f>
        <v>1.8256518817502179</v>
      </c>
      <c r="H187">
        <f>(Honeywell2020!$C187-'Q1'!C187)^2</f>
        <v>1.0016817826377782</v>
      </c>
      <c r="I187">
        <f>(Honeywell2020!$C187-'Q1'!D187)^2</f>
        <v>0.4906726372882943</v>
      </c>
      <c r="L187">
        <v>163.63999899999999</v>
      </c>
    </row>
    <row r="188" spans="1:12" x14ac:dyDescent="0.3">
      <c r="A188">
        <f>0.15*Honeywell2020!$C187+(1-0.15)*'Q1'!A187</f>
        <v>163.12842956165423</v>
      </c>
      <c r="B188">
        <f>0.35*Honeywell2020!$C187+(1-0.35)*'Q1'!B187</f>
        <v>162.76174054143584</v>
      </c>
      <c r="C188">
        <f>0.55*Honeywell2020!$C187+(1-0.55)*'Q1'!C187</f>
        <v>163.18962075786993</v>
      </c>
      <c r="D188">
        <f>0.75*Honeywell2020!$C187+(1-0.75)*'Q1'!D187</f>
        <v>163.46487892739117</v>
      </c>
      <c r="F188">
        <f>(Honeywell2020!$C188-'Q1'!A188)^2</f>
        <v>0.25157792035176313</v>
      </c>
      <c r="G188">
        <f>(Honeywell2020!$C188-'Q1'!B188)^2</f>
        <v>0.75388317000573069</v>
      </c>
      <c r="H188">
        <f>(Honeywell2020!$C188-'Q1'!C188)^2</f>
        <v>0.19393828071648442</v>
      </c>
      <c r="I188">
        <f>(Honeywell2020!$C188-'Q1'!D188)^2</f>
        <v>2.7266619855220685E-2</v>
      </c>
      <c r="L188">
        <v>163.63000500000001</v>
      </c>
    </row>
    <row r="189" spans="1:12" x14ac:dyDescent="0.3">
      <c r="A189">
        <f>0.15*Honeywell2020!$C188+(1-0.15)*'Q1'!A188</f>
        <v>163.20366587740608</v>
      </c>
      <c r="B189">
        <f>0.35*Honeywell2020!$C188+(1-0.35)*'Q1'!B188</f>
        <v>163.06563310193332</v>
      </c>
      <c r="C189">
        <f>0.55*Honeywell2020!$C188+(1-0.55)*'Q1'!C188</f>
        <v>163.43183209104149</v>
      </c>
      <c r="D189">
        <f>0.75*Honeywell2020!$C188+(1-0.75)*'Q1'!D188</f>
        <v>163.58872348184781</v>
      </c>
      <c r="F189">
        <f>(Honeywell2020!$C189-'Q1'!A189)^2</f>
        <v>18.630774788557598</v>
      </c>
      <c r="G189">
        <f>(Honeywell2020!$C189-'Q1'!B189)^2</f>
        <v>19.841420097543406</v>
      </c>
      <c r="H189">
        <f>(Honeywell2020!$C189-'Q1'!C189)^2</f>
        <v>16.713149557197507</v>
      </c>
      <c r="I189">
        <f>(Honeywell2020!$C189-'Q1'!D189)^2</f>
        <v>15.45496651240297</v>
      </c>
      <c r="L189">
        <v>167.520004</v>
      </c>
    </row>
    <row r="190" spans="1:12" x14ac:dyDescent="0.3">
      <c r="A190">
        <f>0.15*Honeywell2020!$C189+(1-0.15)*'Q1'!A189</f>
        <v>163.85111659579516</v>
      </c>
      <c r="B190">
        <f>0.35*Honeywell2020!$C189+(1-0.35)*'Q1'!B189</f>
        <v>164.62466291625665</v>
      </c>
      <c r="C190">
        <f>0.55*Honeywell2020!$C189+(1-0.55)*'Q1'!C189</f>
        <v>165.68032664096867</v>
      </c>
      <c r="D190">
        <f>0.75*Honeywell2020!$C189+(1-0.75)*'Q1'!D189</f>
        <v>166.53718387046194</v>
      </c>
      <c r="F190">
        <f>(Honeywell2020!$C190-'Q1'!A190)^2</f>
        <v>2.9545842216674854</v>
      </c>
      <c r="G190">
        <f>(Honeywell2020!$C190-'Q1'!B190)^2</f>
        <v>0.89367543666855476</v>
      </c>
      <c r="H190">
        <f>(Honeywell2020!$C190-'Q1'!C190)^2</f>
        <v>1.2170423183456002E-2</v>
      </c>
      <c r="I190">
        <f>(Honeywell2020!$C190-'Q1'!D190)^2</f>
        <v>0.93543109875655417</v>
      </c>
      <c r="L190">
        <v>165.570007</v>
      </c>
    </row>
    <row r="191" spans="1:12" x14ac:dyDescent="0.3">
      <c r="A191">
        <f>0.15*Honeywell2020!$C190+(1-0.15)*'Q1'!A190</f>
        <v>164.10895015642589</v>
      </c>
      <c r="B191">
        <f>0.35*Honeywell2020!$C190+(1-0.35)*'Q1'!B190</f>
        <v>164.95553334556683</v>
      </c>
      <c r="C191">
        <f>0.55*Honeywell2020!$C190+(1-0.55)*'Q1'!C190</f>
        <v>165.61965083843592</v>
      </c>
      <c r="D191">
        <f>0.75*Honeywell2020!$C190+(1-0.75)*'Q1'!D190</f>
        <v>165.81180121761548</v>
      </c>
      <c r="F191">
        <f>(Honeywell2020!$C191-'Q1'!A191)^2</f>
        <v>23.339061915300725</v>
      </c>
      <c r="G191">
        <f>(Honeywell2020!$C191-'Q1'!B191)^2</f>
        <v>15.875990458160381</v>
      </c>
      <c r="H191">
        <f>(Honeywell2020!$C191-'Q1'!C191)^2</f>
        <v>11.024731836099912</v>
      </c>
      <c r="I191">
        <f>(Honeywell2020!$C191-'Q1'!D191)^2</f>
        <v>9.7856401349110644</v>
      </c>
      <c r="L191">
        <v>168.94000199999999</v>
      </c>
    </row>
    <row r="192" spans="1:12" x14ac:dyDescent="0.3">
      <c r="A192">
        <f>0.15*Honeywell2020!$C191+(1-0.15)*'Q1'!A191</f>
        <v>164.833607932962</v>
      </c>
      <c r="B192">
        <f>0.35*Honeywell2020!$C191+(1-0.35)*'Q1'!B191</f>
        <v>166.35009737461843</v>
      </c>
      <c r="C192">
        <f>0.55*Honeywell2020!$C191+(1-0.55)*'Q1'!C191</f>
        <v>167.44584397729616</v>
      </c>
      <c r="D192">
        <f>0.75*Honeywell2020!$C191+(1-0.75)*'Q1'!D191</f>
        <v>168.15795180440387</v>
      </c>
      <c r="F192">
        <f>(Honeywell2020!$C192-'Q1'!A192)^2</f>
        <v>16.862472233804855</v>
      </c>
      <c r="G192">
        <f>(Honeywell2020!$C192-'Q1'!B192)^2</f>
        <v>6.7076059685728193</v>
      </c>
      <c r="H192">
        <f>(Honeywell2020!$C192-'Q1'!C192)^2</f>
        <v>2.232508196810215</v>
      </c>
      <c r="I192">
        <f>(Honeywell2020!$C192-'Q1'!D192)^2</f>
        <v>0.61160250843194153</v>
      </c>
      <c r="L192">
        <v>168.94000199999999</v>
      </c>
    </row>
    <row r="193" spans="1:12" x14ac:dyDescent="0.3">
      <c r="A193">
        <f>0.15*Honeywell2020!$C192+(1-0.15)*'Q1'!A192</f>
        <v>165.44956704301768</v>
      </c>
      <c r="B193">
        <f>0.35*Honeywell2020!$C192+(1-0.35)*'Q1'!B192</f>
        <v>167.25656399350197</v>
      </c>
      <c r="C193">
        <f>0.55*Honeywell2020!$C192+(1-0.55)*'Q1'!C192</f>
        <v>168.26763088978328</v>
      </c>
      <c r="D193">
        <f>0.75*Honeywell2020!$C192+(1-0.75)*'Q1'!D192</f>
        <v>168.74448945110095</v>
      </c>
      <c r="F193">
        <f>(Honeywell2020!$C193-'Q1'!A193)^2</f>
        <v>19.363863014127713</v>
      </c>
      <c r="G193">
        <f>(Honeywell2020!$C193-'Q1'!B193)^2</f>
        <v>6.7259414410685654</v>
      </c>
      <c r="H193">
        <f>(Honeywell2020!$C193-'Q1'!C193)^2</f>
        <v>2.5039109894334106</v>
      </c>
      <c r="I193">
        <f>(Honeywell2020!$C193-'Q1'!D193)^2</f>
        <v>1.2221668398896901</v>
      </c>
      <c r="L193">
        <v>169.85000600000001</v>
      </c>
    </row>
    <row r="194" spans="1:12" x14ac:dyDescent="0.3">
      <c r="A194">
        <f>0.15*Honeywell2020!$C193+(1-0.15)*'Q1'!A193</f>
        <v>166.10963288656501</v>
      </c>
      <c r="B194">
        <f>0.35*Honeywell2020!$C193+(1-0.35)*'Q1'!B193</f>
        <v>168.16426869577629</v>
      </c>
      <c r="C194">
        <f>0.55*Honeywell2020!$C193+(1-0.55)*'Q1'!C193</f>
        <v>169.13793720040246</v>
      </c>
      <c r="D194">
        <f>0.75*Honeywell2020!$C193+(1-0.75)*'Q1'!D193</f>
        <v>169.57362686277526</v>
      </c>
      <c r="F194">
        <f>(Honeywell2020!$C194-'Q1'!A194)^2</f>
        <v>28.626503153715159</v>
      </c>
      <c r="G194">
        <f>(Honeywell2020!$C194-'Q1'!B194)^2</f>
        <v>10.861890969927337</v>
      </c>
      <c r="H194">
        <f>(Honeywell2020!$C194-'Q1'!C194)^2</f>
        <v>5.3920081542029061</v>
      </c>
      <c r="I194">
        <f>(Honeywell2020!$C194-'Q1'!D194)^2</f>
        <v>3.5584300221160055</v>
      </c>
      <c r="L194">
        <v>171.46000699999999</v>
      </c>
    </row>
    <row r="195" spans="1:12" x14ac:dyDescent="0.3">
      <c r="A195">
        <f>0.15*Honeywell2020!$C194+(1-0.15)*'Q1'!A194</f>
        <v>166.91218900358027</v>
      </c>
      <c r="B195">
        <f>0.35*Honeywell2020!$C194+(1-0.35)*'Q1'!B194</f>
        <v>169.31777710225458</v>
      </c>
      <c r="C195">
        <f>0.55*Honeywell2020!$C194+(1-0.55)*'Q1'!C194</f>
        <v>170.41507559018109</v>
      </c>
      <c r="D195">
        <f>0.75*Honeywell2020!$C194+(1-0.75)*'Q1'!D194</f>
        <v>170.98841196569379</v>
      </c>
      <c r="F195">
        <f>(Honeywell2020!$C195-'Q1'!A195)^2</f>
        <v>22.257787776074029</v>
      </c>
      <c r="G195">
        <f>(Honeywell2020!$C195-'Q1'!B195)^2</f>
        <v>5.3463978511122505</v>
      </c>
      <c r="H195">
        <f>(Honeywell2020!$C195-'Q1'!C195)^2</f>
        <v>1.4760534708429531</v>
      </c>
      <c r="I195">
        <f>(Honeywell2020!$C195-'Q1'!D195)^2</f>
        <v>0.41164162167026974</v>
      </c>
      <c r="L195">
        <v>171.63000500000001</v>
      </c>
    </row>
    <row r="196" spans="1:12" x14ac:dyDescent="0.3">
      <c r="A196">
        <f>0.15*Honeywell2020!$C195+(1-0.15)*'Q1'!A195</f>
        <v>167.61986140304322</v>
      </c>
      <c r="B196">
        <f>0.35*Honeywell2020!$C195+(1-0.35)*'Q1'!B195</f>
        <v>170.12705686646547</v>
      </c>
      <c r="C196">
        <f>0.55*Honeywell2020!$C195+(1-0.55)*'Q1'!C195</f>
        <v>171.08328676558148</v>
      </c>
      <c r="D196">
        <f>0.75*Honeywell2020!$C195+(1-0.75)*'Q1'!D195</f>
        <v>171.46960674142346</v>
      </c>
      <c r="F196">
        <f>(Honeywell2020!$C196-'Q1'!A196)^2</f>
        <v>25.604931778520367</v>
      </c>
      <c r="G196">
        <f>(Honeywell2020!$C196-'Q1'!B196)^2</f>
        <v>6.5174829019062352</v>
      </c>
      <c r="H196">
        <f>(Honeywell2020!$C196-'Q1'!C196)^2</f>
        <v>2.549470799030968</v>
      </c>
      <c r="I196">
        <f>(Honeywell2020!$C196-'Q1'!D196)^2</f>
        <v>1.4650348949509007</v>
      </c>
      <c r="L196">
        <v>172.679993</v>
      </c>
    </row>
    <row r="197" spans="1:12" x14ac:dyDescent="0.3">
      <c r="A197">
        <f>0.15*Honeywell2020!$C196+(1-0.15)*'Q1'!A196</f>
        <v>168.37888114258675</v>
      </c>
      <c r="B197">
        <f>0.35*Honeywell2020!$C196+(1-0.35)*'Q1'!B196</f>
        <v>171.02058451320255</v>
      </c>
      <c r="C197">
        <f>0.55*Honeywell2020!$C196+(1-0.55)*'Q1'!C196</f>
        <v>171.96147519451165</v>
      </c>
      <c r="D197">
        <f>0.75*Honeywell2020!$C196+(1-0.75)*'Q1'!D196</f>
        <v>172.37739643535588</v>
      </c>
      <c r="F197">
        <f>(Honeywell2020!$C197-'Q1'!A197)^2</f>
        <v>22.859135777679317</v>
      </c>
      <c r="G197">
        <f>(Honeywell2020!$C197-'Q1'!B197)^2</f>
        <v>4.5771157404886056</v>
      </c>
      <c r="H197">
        <f>(Honeywell2020!$C197-'Q1'!C197)^2</f>
        <v>1.4364712975852998</v>
      </c>
      <c r="I197">
        <f>(Honeywell2020!$C197-'Q1'!D197)^2</f>
        <v>0.61247460023818445</v>
      </c>
      <c r="L197">
        <v>173.16000399999999</v>
      </c>
    </row>
    <row r="198" spans="1:12" x14ac:dyDescent="0.3">
      <c r="A198">
        <f>0.15*Honeywell2020!$C197+(1-0.15)*'Q1'!A197</f>
        <v>169.09604957119871</v>
      </c>
      <c r="B198">
        <f>0.35*Honeywell2020!$C197+(1-0.35)*'Q1'!B197</f>
        <v>171.76938133358166</v>
      </c>
      <c r="C198">
        <f>0.55*Honeywell2020!$C197+(1-0.55)*'Q1'!C197</f>
        <v>172.62066603753021</v>
      </c>
      <c r="D198">
        <f>0.75*Honeywell2020!$C197+(1-0.75)*'Q1'!D197</f>
        <v>172.96435210883897</v>
      </c>
      <c r="F198">
        <f>(Honeywell2020!$C198-'Q1'!A198)^2</f>
        <v>30.293536370143187</v>
      </c>
      <c r="G198">
        <f>(Honeywell2020!$C198-'Q1'!B198)^2</f>
        <v>8.0124360021359653</v>
      </c>
      <c r="H198">
        <f>(Honeywell2020!$C198-'Q1'!C198)^2</f>
        <v>3.9177866870299258</v>
      </c>
      <c r="I198">
        <f>(Honeywell2020!$C198-'Q1'!D198)^2</f>
        <v>2.6753636516702559</v>
      </c>
      <c r="L198">
        <v>174.60000600000001</v>
      </c>
    </row>
    <row r="199" spans="1:12" x14ac:dyDescent="0.3">
      <c r="A199">
        <f>0.15*Honeywell2020!$C198+(1-0.15)*'Q1'!A198</f>
        <v>169.92164303551888</v>
      </c>
      <c r="B199">
        <f>0.35*Honeywell2020!$C198+(1-0.35)*'Q1'!B198</f>
        <v>172.76009996682808</v>
      </c>
      <c r="C199">
        <f>0.55*Honeywell2020!$C198+(1-0.55)*'Q1'!C198</f>
        <v>173.70930301688861</v>
      </c>
      <c r="D199">
        <f>0.75*Honeywell2020!$C198+(1-0.75)*'Q1'!D198</f>
        <v>174.19109252720975</v>
      </c>
      <c r="F199">
        <f>(Honeywell2020!$C199-'Q1'!A199)^2</f>
        <v>7.8868463731098748</v>
      </c>
      <c r="G199">
        <f>(Honeywell2020!$C199-'Q1'!B199)^2</f>
        <v>9.0624881878610274E-4</v>
      </c>
      <c r="H199">
        <f>(Honeywell2020!$C199-'Q1'!C199)^2</f>
        <v>0.95904223332727179</v>
      </c>
      <c r="I199">
        <f>(Honeywell2020!$C199-'Q1'!D199)^2</f>
        <v>2.1348030618243841</v>
      </c>
      <c r="L199">
        <v>172.729996</v>
      </c>
    </row>
    <row r="200" spans="1:12" x14ac:dyDescent="0.3">
      <c r="A200">
        <f>0.15*Honeywell2020!$C199+(1-0.15)*'Q1'!A199</f>
        <v>170.34289598019103</v>
      </c>
      <c r="B200">
        <f>0.35*Honeywell2020!$C199+(1-0.35)*'Q1'!B199</f>
        <v>172.74956357843826</v>
      </c>
      <c r="C200">
        <f>0.55*Honeywell2020!$C199+(1-0.55)*'Q1'!C199</f>
        <v>173.17068415759988</v>
      </c>
      <c r="D200">
        <f>0.75*Honeywell2020!$C199+(1-0.75)*'Q1'!D199</f>
        <v>173.09527013180244</v>
      </c>
      <c r="F200">
        <f>(Honeywell2020!$C200-'Q1'!A200)^2</f>
        <v>33.374873084677624</v>
      </c>
      <c r="G200">
        <f>(Honeywell2020!$C200-'Q1'!B200)^2</f>
        <v>11.359807967450644</v>
      </c>
      <c r="H200">
        <f>(Honeywell2020!$C200-'Q1'!C200)^2</f>
        <v>8.698434445098842</v>
      </c>
      <c r="I200">
        <f>(Honeywell2020!$C200-'Q1'!D200)^2</f>
        <v>9.1489605282926991</v>
      </c>
      <c r="L200">
        <v>176.11999499999999</v>
      </c>
    </row>
    <row r="201" spans="1:12" x14ac:dyDescent="0.3">
      <c r="A201">
        <f>0.15*Honeywell2020!$C200+(1-0.15)*'Q1'!A200</f>
        <v>171.20946083316238</v>
      </c>
      <c r="B201">
        <f>0.35*Honeywell2020!$C200+(1-0.35)*'Q1'!B200</f>
        <v>173.92921457598487</v>
      </c>
      <c r="C201">
        <f>0.55*Honeywell2020!$C200+(1-0.55)*'Q1'!C200</f>
        <v>174.79280512091995</v>
      </c>
      <c r="D201">
        <f>0.75*Honeywell2020!$C200+(1-0.75)*'Q1'!D200</f>
        <v>175.36381378295059</v>
      </c>
      <c r="F201">
        <f>(Honeywell2020!$C201-'Q1'!A201)^2</f>
        <v>77.273578843706204</v>
      </c>
      <c r="G201">
        <f>(Honeywell2020!$C201-'Q1'!B201)^2</f>
        <v>36.854435664434533</v>
      </c>
      <c r="H201">
        <f>(Honeywell2020!$C201-'Q1'!C201)^2</f>
        <v>27.114878508717489</v>
      </c>
      <c r="I201">
        <f>(Honeywell2020!$C201-'Q1'!D201)^2</f>
        <v>21.494222639158952</v>
      </c>
      <c r="L201">
        <v>180</v>
      </c>
    </row>
    <row r="202" spans="1:12" x14ac:dyDescent="0.3">
      <c r="A202">
        <f>0.15*Honeywell2020!$C201+(1-0.15)*'Q1'!A201</f>
        <v>172.52804170818803</v>
      </c>
      <c r="B202">
        <f>0.35*Honeywell2020!$C201+(1-0.35)*'Q1'!B201</f>
        <v>176.05398947439016</v>
      </c>
      <c r="C202">
        <f>0.55*Honeywell2020!$C201+(1-0.55)*'Q1'!C201</f>
        <v>177.65676230441397</v>
      </c>
      <c r="D202">
        <f>0.75*Honeywell2020!$C201+(1-0.75)*'Q1'!D201</f>
        <v>178.84095344573765</v>
      </c>
      <c r="F202">
        <f>(Honeywell2020!$C202-'Q1'!A202)^2</f>
        <v>66.45430986407483</v>
      </c>
      <c r="G202">
        <f>(Honeywell2020!$C202-'Q1'!B202)^2</f>
        <v>21.399908618954594</v>
      </c>
      <c r="H202">
        <f>(Honeywell2020!$C202-'Q1'!C202)^2</f>
        <v>9.1399238387335444</v>
      </c>
      <c r="I202">
        <f>(Honeywell2020!$C202-'Q1'!D202)^2</f>
        <v>3.3820664821414348</v>
      </c>
      <c r="L202">
        <v>180.679993</v>
      </c>
    </row>
    <row r="203" spans="1:12" x14ac:dyDescent="0.3">
      <c r="A203">
        <f>0.15*Honeywell2020!$C202+(1-0.15)*'Q1'!A202</f>
        <v>173.75083440195982</v>
      </c>
      <c r="B203">
        <f>0.35*Honeywell2020!$C202+(1-0.35)*'Q1'!B202</f>
        <v>177.67309070835361</v>
      </c>
      <c r="C203">
        <f>0.55*Honeywell2020!$C202+(1-0.55)*'Q1'!C202</f>
        <v>179.31953918698628</v>
      </c>
      <c r="D203">
        <f>0.75*Honeywell2020!$C202+(1-0.75)*'Q1'!D202</f>
        <v>180.22023311143442</v>
      </c>
      <c r="F203">
        <f>(Honeywell2020!$C203-'Q1'!A203)^2</f>
        <v>49.831790703895663</v>
      </c>
      <c r="G203">
        <f>(Honeywell2020!$C203-'Q1'!B203)^2</f>
        <v>9.8401873563843214</v>
      </c>
      <c r="H203">
        <f>(Honeywell2020!$C203-'Q1'!C203)^2</f>
        <v>2.2214674732903008</v>
      </c>
      <c r="I203">
        <f>(Honeywell2020!$C203-'Q1'!D203)^2</f>
        <v>0.34782262378477408</v>
      </c>
      <c r="L203">
        <v>180.80999800000001</v>
      </c>
    </row>
    <row r="204" spans="1:12" x14ac:dyDescent="0.3">
      <c r="A204">
        <f>0.15*Honeywell2020!$C203+(1-0.15)*'Q1'!A203</f>
        <v>174.80970894166586</v>
      </c>
      <c r="B204">
        <f>0.35*Honeywell2020!$C203+(1-0.35)*'Q1'!B203</f>
        <v>178.77100826042985</v>
      </c>
      <c r="C204">
        <f>0.55*Honeywell2020!$C203+(1-0.55)*'Q1'!C203</f>
        <v>180.13929153414384</v>
      </c>
      <c r="D204">
        <f>0.75*Honeywell2020!$C203+(1-0.75)*'Q1'!D203</f>
        <v>180.66255677785864</v>
      </c>
      <c r="F204">
        <f>(Honeywell2020!$C204-'Q1'!A204)^2</f>
        <v>23.525362152900442</v>
      </c>
      <c r="G204">
        <f>(Honeywell2020!$C204-'Q1'!B204)^2</f>
        <v>0.79031342497385026</v>
      </c>
      <c r="H204">
        <f>(Honeywell2020!$C204-'Q1'!C204)^2</f>
        <v>0.22971654038569245</v>
      </c>
      <c r="I204">
        <f>(Honeywell2020!$C204-'Q1'!D204)^2</f>
        <v>1.0051120723921028</v>
      </c>
      <c r="L204">
        <v>179.66000399999999</v>
      </c>
    </row>
    <row r="205" spans="1:12" x14ac:dyDescent="0.3">
      <c r="A205">
        <f>0.15*Honeywell2020!$C204+(1-0.15)*'Q1'!A204</f>
        <v>175.53725320041599</v>
      </c>
      <c r="B205">
        <f>0.35*Honeywell2020!$C204+(1-0.35)*'Q1'!B204</f>
        <v>179.08215676927938</v>
      </c>
      <c r="C205">
        <f>0.55*Honeywell2020!$C204+(1-0.55)*'Q1'!C204</f>
        <v>179.87568339036471</v>
      </c>
      <c r="D205">
        <f>0.75*Honeywell2020!$C204+(1-0.75)*'Q1'!D204</f>
        <v>179.91064219446466</v>
      </c>
      <c r="F205">
        <f>(Honeywell2020!$C205-'Q1'!A205)^2</f>
        <v>32.180135670694717</v>
      </c>
      <c r="G205">
        <f>(Honeywell2020!$C205-'Q1'!B205)^2</f>
        <v>4.5277466043777581</v>
      </c>
      <c r="H205">
        <f>(Honeywell2020!$C205-'Q1'!C205)^2</f>
        <v>1.7804194952301147</v>
      </c>
      <c r="I205">
        <f>(Honeywell2020!$C205-'Q1'!D205)^2</f>
        <v>1.6883488978638745</v>
      </c>
      <c r="L205">
        <v>181.21000699999999</v>
      </c>
    </row>
    <row r="206" spans="1:12" x14ac:dyDescent="0.3">
      <c r="A206">
        <f>0.15*Honeywell2020!$C205+(1-0.15)*'Q1'!A205</f>
        <v>176.38816627035359</v>
      </c>
      <c r="B206">
        <f>0.35*Honeywell2020!$C205+(1-0.35)*'Q1'!B205</f>
        <v>179.82690435003158</v>
      </c>
      <c r="C206">
        <f>0.55*Honeywell2020!$C205+(1-0.55)*'Q1'!C205</f>
        <v>180.6095613756641</v>
      </c>
      <c r="D206">
        <f>0.75*Honeywell2020!$C205+(1-0.75)*'Q1'!D205</f>
        <v>180.88516579861616</v>
      </c>
      <c r="F206">
        <f>(Honeywell2020!$C206-'Q1'!A206)^2</f>
        <v>19.729904649163487</v>
      </c>
      <c r="G206">
        <f>(Honeywell2020!$C206-'Q1'!B206)^2</f>
        <v>1.0062048953721756</v>
      </c>
      <c r="H206">
        <f>(Honeywell2020!$C206-'Q1'!C206)^2</f>
        <v>4.8594068857604644E-2</v>
      </c>
      <c r="I206">
        <f>(Honeywell2020!$C206-'Q1'!D206)^2</f>
        <v>3.0430446777630982E-3</v>
      </c>
      <c r="L206">
        <v>180.83000200000001</v>
      </c>
    </row>
    <row r="207" spans="1:12" x14ac:dyDescent="0.3">
      <c r="A207">
        <f>0.15*Honeywell2020!$C206+(1-0.15)*'Q1'!A206</f>
        <v>177.05444162980055</v>
      </c>
      <c r="B207">
        <f>0.35*Honeywell2020!$C206+(1-0.35)*'Q1'!B206</f>
        <v>180.17798852752054</v>
      </c>
      <c r="C207">
        <f>0.55*Honeywell2020!$C206+(1-0.55)*'Q1'!C206</f>
        <v>180.73080371904885</v>
      </c>
      <c r="D207">
        <f>0.75*Honeywell2020!$C206+(1-0.75)*'Q1'!D206</f>
        <v>180.84379294965404</v>
      </c>
      <c r="F207">
        <f>(Honeywell2020!$C207-'Q1'!A207)^2</f>
        <v>24.557509204895162</v>
      </c>
      <c r="G207">
        <f>(Honeywell2020!$C207-'Q1'!B207)^2</f>
        <v>3.3562477152066466</v>
      </c>
      <c r="H207">
        <f>(Honeywell2020!$C207-'Q1'!C207)^2</f>
        <v>1.6363303332614516</v>
      </c>
      <c r="I207">
        <f>(Honeywell2020!$C207-'Q1'!D207)^2</f>
        <v>1.360027222231118</v>
      </c>
      <c r="L207">
        <v>182.009995</v>
      </c>
    </row>
    <row r="208" spans="1:12" x14ac:dyDescent="0.3">
      <c r="A208">
        <f>0.15*Honeywell2020!$C207+(1-0.15)*'Q1'!A207</f>
        <v>177.79777463533048</v>
      </c>
      <c r="B208">
        <f>0.35*Honeywell2020!$C207+(1-0.35)*'Q1'!B207</f>
        <v>180.81919079288835</v>
      </c>
      <c r="C208">
        <f>0.55*Honeywell2020!$C207+(1-0.55)*'Q1'!C207</f>
        <v>181.43435892357201</v>
      </c>
      <c r="D208">
        <f>0.75*Honeywell2020!$C207+(1-0.75)*'Q1'!D207</f>
        <v>181.71844448741351</v>
      </c>
      <c r="F208">
        <f>(Honeywell2020!$C208-'Q1'!A208)^2</f>
        <v>17.240950565661677</v>
      </c>
      <c r="G208">
        <f>(Honeywell2020!$C208-'Q1'!B208)^2</f>
        <v>1.2787226780422285</v>
      </c>
      <c r="H208">
        <f>(Honeywell2020!$C208-'Q1'!C208)^2</f>
        <v>0.26588262586235784</v>
      </c>
      <c r="I208">
        <f>(Honeywell2020!$C208-'Q1'!D208)^2</f>
        <v>5.3616566085116356E-2</v>
      </c>
      <c r="L208">
        <v>181.949997</v>
      </c>
    </row>
    <row r="209" spans="1:12" x14ac:dyDescent="0.3">
      <c r="A209">
        <f>0.15*Honeywell2020!$C208+(1-0.15)*'Q1'!A208</f>
        <v>178.4206079900309</v>
      </c>
      <c r="B209">
        <f>0.35*Honeywell2020!$C208+(1-0.35)*'Q1'!B208</f>
        <v>181.21497296537743</v>
      </c>
      <c r="C209">
        <f>0.55*Honeywell2020!$C208+(1-0.55)*'Q1'!C208</f>
        <v>181.71795986560738</v>
      </c>
      <c r="D209">
        <f>0.75*Honeywell2020!$C208+(1-0.75)*'Q1'!D208</f>
        <v>181.8921088718534</v>
      </c>
      <c r="F209">
        <f>(Honeywell2020!$C209-'Q1'!A209)^2</f>
        <v>1.5113899615077202</v>
      </c>
      <c r="G209">
        <f>(Honeywell2020!$C209-'Q1'!B209)^2</f>
        <v>2.4491591620738267</v>
      </c>
      <c r="H209">
        <f>(Honeywell2020!$C209-'Q1'!C209)^2</f>
        <v>4.2764828213173267</v>
      </c>
      <c r="I209">
        <f>(Honeywell2020!$C209-'Q1'!D209)^2</f>
        <v>5.0270790985862011</v>
      </c>
      <c r="L209">
        <v>179.64999399999999</v>
      </c>
    </row>
    <row r="210" spans="1:12" x14ac:dyDescent="0.3">
      <c r="A210">
        <f>0.15*Honeywell2020!$C209+(1-0.15)*'Q1'!A209</f>
        <v>178.60501589152625</v>
      </c>
      <c r="B210">
        <f>0.35*Honeywell2020!$C209+(1-0.35)*'Q1'!B209</f>
        <v>180.66723032749533</v>
      </c>
      <c r="C210">
        <f>0.55*Honeywell2020!$C209+(1-0.55)*'Q1'!C209</f>
        <v>180.58057863952331</v>
      </c>
      <c r="D210">
        <f>0.75*Honeywell2020!$C209+(1-0.75)*'Q1'!D209</f>
        <v>180.21052271796333</v>
      </c>
      <c r="F210">
        <f>(Honeywell2020!$C210-'Q1'!A210)^2</f>
        <v>9.8909250425524284</v>
      </c>
      <c r="G210">
        <f>(Honeywell2020!$C210-'Q1'!B210)^2</f>
        <v>1.1723901636958656</v>
      </c>
      <c r="H210">
        <f>(Honeywell2020!$C210-'Q1'!C210)^2</f>
        <v>1.3675463183391527</v>
      </c>
      <c r="I210">
        <f>(Honeywell2020!$C210-'Q1'!D210)^2</f>
        <v>2.3699903019070163</v>
      </c>
      <c r="L210">
        <v>181.75</v>
      </c>
    </row>
    <row r="211" spans="1:12" x14ac:dyDescent="0.3">
      <c r="A211">
        <f>0.15*Honeywell2020!$C210+(1-0.15)*'Q1'!A210</f>
        <v>179.0767635077973</v>
      </c>
      <c r="B211">
        <f>0.35*Honeywell2020!$C210+(1-0.35)*'Q1'!B210</f>
        <v>181.04619971287195</v>
      </c>
      <c r="C211">
        <f>0.55*Honeywell2020!$C210+(1-0.55)*'Q1'!C210</f>
        <v>181.22376038778549</v>
      </c>
      <c r="D211">
        <f>0.75*Honeywell2020!$C210+(1-0.75)*'Q1'!D210</f>
        <v>181.36513067949085</v>
      </c>
      <c r="F211">
        <f>(Honeywell2020!$C211-'Q1'!A211)^2</f>
        <v>0.52307536308163138</v>
      </c>
      <c r="G211">
        <f>(Honeywell2020!$C211-'Q1'!B211)^2</f>
        <v>1.5530062471728516</v>
      </c>
      <c r="H211">
        <f>(Honeywell2020!$C211-'Q1'!C211)^2</f>
        <v>2.0270850992737497</v>
      </c>
      <c r="I211">
        <f>(Honeywell2020!$C211-'Q1'!D211)^2</f>
        <v>2.4496246531083901</v>
      </c>
      <c r="L211">
        <v>179.800003</v>
      </c>
    </row>
    <row r="212" spans="1:12" x14ac:dyDescent="0.3">
      <c r="A212">
        <f>0.15*Honeywell2020!$C211+(1-0.15)*'Q1'!A211</f>
        <v>179.18524943162771</v>
      </c>
      <c r="B212">
        <f>0.35*Honeywell2020!$C211+(1-0.35)*'Q1'!B211</f>
        <v>180.61003086336677</v>
      </c>
      <c r="C212">
        <f>0.55*Honeywell2020!$C211+(1-0.55)*'Q1'!C211</f>
        <v>180.44069382450348</v>
      </c>
      <c r="D212">
        <f>0.75*Honeywell2020!$C211+(1-0.75)*'Q1'!D211</f>
        <v>180.19128491987271</v>
      </c>
      <c r="F212">
        <f>(Honeywell2020!$C212-'Q1'!A212)^2</f>
        <v>0.87374927759161403</v>
      </c>
      <c r="G212">
        <f>(Honeywell2020!$C212-'Q1'!B212)^2</f>
        <v>0.24013514738563033</v>
      </c>
      <c r="H212">
        <f>(Honeywell2020!$C212-'Q1'!C212)^2</f>
        <v>0.10284773603792347</v>
      </c>
      <c r="I212">
        <f>(Honeywell2020!$C212-'Q1'!D212)^2</f>
        <v>5.0822526754596515E-3</v>
      </c>
      <c r="L212">
        <v>180.11999499999999</v>
      </c>
    </row>
    <row r="213" spans="1:12" x14ac:dyDescent="0.3">
      <c r="A213">
        <f>0.15*Honeywell2020!$C212+(1-0.15)*'Q1'!A212</f>
        <v>179.32546126688356</v>
      </c>
      <c r="B213">
        <f>0.35*Honeywell2020!$C212+(1-0.35)*'Q1'!B212</f>
        <v>180.4385183111884</v>
      </c>
      <c r="C213">
        <f>0.55*Honeywell2020!$C212+(1-0.55)*'Q1'!C212</f>
        <v>180.26430947102654</v>
      </c>
      <c r="D213">
        <f>0.75*Honeywell2020!$C212+(1-0.75)*'Q1'!D212</f>
        <v>180.13781747996816</v>
      </c>
      <c r="F213">
        <f>(Honeywell2020!$C213-'Q1'!A213)^2</f>
        <v>4.4329629354254276</v>
      </c>
      <c r="G213">
        <f>(Honeywell2020!$C213-'Q1'!B213)^2</f>
        <v>10.358853682419452</v>
      </c>
      <c r="H213">
        <f>(Honeywell2020!$C213-'Q1'!C213)^2</f>
        <v>9.2678140667639468</v>
      </c>
      <c r="I213">
        <f>(Honeywell2020!$C213-'Q1'!D213)^2</f>
        <v>8.5136530107738224</v>
      </c>
      <c r="L213">
        <v>177.220001</v>
      </c>
    </row>
    <row r="214" spans="1:12" x14ac:dyDescent="0.3">
      <c r="A214">
        <f>0.15*Honeywell2020!$C213+(1-0.15)*'Q1'!A213</f>
        <v>179.00964222685104</v>
      </c>
      <c r="B214">
        <f>0.35*Honeywell2020!$C213+(1-0.35)*'Q1'!B213</f>
        <v>179.31203725227246</v>
      </c>
      <c r="C214">
        <f>0.55*Honeywell2020!$C213+(1-0.55)*'Q1'!C213</f>
        <v>178.58993981196193</v>
      </c>
      <c r="D214">
        <f>0.75*Honeywell2020!$C213+(1-0.75)*'Q1'!D213</f>
        <v>177.94945511999202</v>
      </c>
      <c r="F214">
        <f>(Honeywell2020!$C214-'Q1'!A214)^2</f>
        <v>6.148630532468232</v>
      </c>
      <c r="G214">
        <f>(Honeywell2020!$C214-'Q1'!B214)^2</f>
        <v>7.7397368371071877</v>
      </c>
      <c r="H214">
        <f>(Honeywell2020!$C214-'Q1'!C214)^2</f>
        <v>4.2433561487863454</v>
      </c>
      <c r="I214">
        <f>(Honeywell2020!$C214-'Q1'!D214)^2</f>
        <v>2.0148556765828003</v>
      </c>
      <c r="L214">
        <v>176.529999</v>
      </c>
    </row>
    <row r="215" spans="1:12" x14ac:dyDescent="0.3">
      <c r="A215">
        <f>0.15*Honeywell2020!$C214+(1-0.15)*'Q1'!A214</f>
        <v>178.63769574282338</v>
      </c>
      <c r="B215">
        <f>0.35*Honeywell2020!$C214+(1-0.35)*'Q1'!B214</f>
        <v>178.33832386397711</v>
      </c>
      <c r="C215">
        <f>0.55*Honeywell2020!$C214+(1-0.55)*'Q1'!C214</f>
        <v>177.45697236538285</v>
      </c>
      <c r="D215">
        <f>0.75*Honeywell2020!$C214+(1-0.75)*'Q1'!D214</f>
        <v>176.88486302999803</v>
      </c>
      <c r="F215">
        <f>(Honeywell2020!$C215-'Q1'!A215)^2</f>
        <v>3.4140054258370141</v>
      </c>
      <c r="G215">
        <f>(Honeywell2020!$C215-'Q1'!B215)^2</f>
        <v>2.397328464344072</v>
      </c>
      <c r="H215">
        <f>(Honeywell2020!$C215-'Q1'!C215)^2</f>
        <v>0.44486147384650071</v>
      </c>
      <c r="I215">
        <f>(Honeywell2020!$C215-'Q1'!D215)^2</f>
        <v>9.0003225918252709E-3</v>
      </c>
      <c r="L215">
        <v>176.78999300000001</v>
      </c>
    </row>
    <row r="216" spans="1:12" x14ac:dyDescent="0.3">
      <c r="A216">
        <f>0.15*Honeywell2020!$C215+(1-0.15)*'Q1'!A215</f>
        <v>178.36054033139987</v>
      </c>
      <c r="B216">
        <f>0.35*Honeywell2020!$C215+(1-0.35)*'Q1'!B215</f>
        <v>177.79640806158511</v>
      </c>
      <c r="C216">
        <f>0.55*Honeywell2020!$C215+(1-0.55)*'Q1'!C215</f>
        <v>177.09013371442228</v>
      </c>
      <c r="D216">
        <f>0.75*Honeywell2020!$C215+(1-0.75)*'Q1'!D215</f>
        <v>176.81371050749954</v>
      </c>
      <c r="F216">
        <f>(Honeywell2020!$C216-'Q1'!A216)^2</f>
        <v>3.4245180235658599</v>
      </c>
      <c r="G216">
        <f>(Honeywell2020!$C216-'Q1'!B216)^2</f>
        <v>1.6548585650167713</v>
      </c>
      <c r="H216">
        <f>(Honeywell2020!$C216-'Q1'!C216)^2</f>
        <v>0.33656092797153092</v>
      </c>
      <c r="I216">
        <f>(Honeywell2020!$C216-'Q1'!D216)^2</f>
        <v>9.2243109495698625E-2</v>
      </c>
      <c r="L216">
        <v>176.509995</v>
      </c>
    </row>
    <row r="217" spans="1:12" x14ac:dyDescent="0.3">
      <c r="A217">
        <f>0.15*Honeywell2020!$C216+(1-0.15)*'Q1'!A216</f>
        <v>178.08295853168988</v>
      </c>
      <c r="B217">
        <f>0.35*Honeywell2020!$C216+(1-0.35)*'Q1'!B216</f>
        <v>177.34616349003034</v>
      </c>
      <c r="C217">
        <f>0.55*Honeywell2020!$C216+(1-0.55)*'Q1'!C216</f>
        <v>176.77105742149001</v>
      </c>
      <c r="D217">
        <f>0.75*Honeywell2020!$C216+(1-0.75)*'Q1'!D216</f>
        <v>176.58592387687489</v>
      </c>
      <c r="F217">
        <f>(Honeywell2020!$C217-'Q1'!A217)^2</f>
        <v>0.19100874137040971</v>
      </c>
      <c r="G217">
        <f>(Honeywell2020!$C217-'Q1'!B217)^2</f>
        <v>1.377901542845843</v>
      </c>
      <c r="H217">
        <f>(Honeywell2020!$C217-'Q1'!C217)^2</f>
        <v>3.0588141344817892</v>
      </c>
      <c r="I217">
        <f>(Honeywell2020!$C217-'Q1'!D217)^2</f>
        <v>3.7406659226676542</v>
      </c>
      <c r="L217">
        <v>178.520004</v>
      </c>
    </row>
    <row r="218" spans="1:12" x14ac:dyDescent="0.3">
      <c r="A218">
        <f>0.15*Honeywell2020!$C217+(1-0.15)*'Q1'!A217</f>
        <v>178.1485153519364</v>
      </c>
      <c r="B218">
        <f>0.35*Honeywell2020!$C217+(1-0.35)*'Q1'!B217</f>
        <v>177.75700766851972</v>
      </c>
      <c r="C218">
        <f>0.55*Honeywell2020!$C217+(1-0.55)*'Q1'!C217</f>
        <v>177.73297803967051</v>
      </c>
      <c r="D218">
        <f>0.75*Honeywell2020!$C217+(1-0.75)*'Q1'!D217</f>
        <v>178.03648396921872</v>
      </c>
      <c r="F218">
        <f>(Honeywell2020!$C218-'Q1'!A218)^2</f>
        <v>1.6166681243268153</v>
      </c>
      <c r="G218">
        <f>(Honeywell2020!$C218-'Q1'!B218)^2</f>
        <v>2.7655368425968687</v>
      </c>
      <c r="H218">
        <f>(Honeywell2020!$C218-'Q1'!C218)^2</f>
        <v>2.8460363465500778</v>
      </c>
      <c r="I218">
        <f>(Honeywell2020!$C218-'Q1'!D218)^2</f>
        <v>1.9141110733686391</v>
      </c>
      <c r="L218">
        <v>179.41999799999999</v>
      </c>
    </row>
    <row r="219" spans="1:12" x14ac:dyDescent="0.3">
      <c r="A219">
        <f>0.15*Honeywell2020!$C218+(1-0.15)*'Q1'!A218</f>
        <v>178.33923774914592</v>
      </c>
      <c r="B219">
        <f>0.35*Honeywell2020!$C218+(1-0.35)*'Q1'!B218</f>
        <v>178.33905428453784</v>
      </c>
      <c r="C219">
        <f>0.55*Honeywell2020!$C218+(1-0.55)*'Q1'!C218</f>
        <v>178.66083901785174</v>
      </c>
      <c r="D219">
        <f>0.75*Honeywell2020!$C218+(1-0.75)*'Q1'!D218</f>
        <v>179.07411949230467</v>
      </c>
      <c r="F219">
        <f>(Honeywell2020!$C219-'Q1'!A219)^2</f>
        <v>4.4421990967583661E-2</v>
      </c>
      <c r="G219">
        <f>(Honeywell2020!$C219-'Q1'!B219)^2</f>
        <v>4.449936055513791E-2</v>
      </c>
      <c r="H219">
        <f>(Honeywell2020!$C219-'Q1'!C219)^2</f>
        <v>1.2284622853230938E-2</v>
      </c>
      <c r="I219">
        <f>(Honeywell2020!$C219-'Q1'!D219)^2</f>
        <v>0.2746980975057523</v>
      </c>
      <c r="L219">
        <v>178.550003</v>
      </c>
    </row>
    <row r="220" spans="1:12" x14ac:dyDescent="0.3">
      <c r="A220">
        <f>0.15*Honeywell2020!$C219+(1-0.15)*'Q1'!A219</f>
        <v>178.37085253677401</v>
      </c>
      <c r="B220">
        <f>0.35*Honeywell2020!$C219+(1-0.35)*'Q1'!B219</f>
        <v>178.4128863349496</v>
      </c>
      <c r="C220">
        <f>0.55*Honeywell2020!$C219+(1-0.55)*'Q1'!C219</f>
        <v>178.59987920803329</v>
      </c>
      <c r="D220">
        <f>0.75*Honeywell2020!$C219+(1-0.75)*'Q1'!D219</f>
        <v>178.68103212307616</v>
      </c>
      <c r="F220">
        <f>(Honeywell2020!$C220-'Q1'!A220)^2</f>
        <v>16.409349562801882</v>
      </c>
      <c r="G220">
        <f>(Honeywell2020!$C220-'Q1'!B220)^2</f>
        <v>16.751661250457484</v>
      </c>
      <c r="H220">
        <f>(Honeywell2020!$C220-'Q1'!C220)^2</f>
        <v>18.317306117095683</v>
      </c>
      <c r="I220">
        <f>(Honeywell2020!$C220-'Q1'!D220)^2</f>
        <v>19.018540124101442</v>
      </c>
      <c r="L220">
        <v>174.320007</v>
      </c>
    </row>
    <row r="221" spans="1:12" x14ac:dyDescent="0.3">
      <c r="A221">
        <f>0.15*Honeywell2020!$C220+(1-0.15)*'Q1'!A220</f>
        <v>177.76322570625791</v>
      </c>
      <c r="B221">
        <f>0.35*Honeywell2020!$C220+(1-0.35)*'Q1'!B220</f>
        <v>176.98037856771725</v>
      </c>
      <c r="C221">
        <f>0.55*Honeywell2020!$C220+(1-0.55)*'Q1'!C220</f>
        <v>176.24594949361497</v>
      </c>
      <c r="D221">
        <f>0.75*Honeywell2020!$C220+(1-0.75)*'Q1'!D220</f>
        <v>175.41026328076904</v>
      </c>
      <c r="F221">
        <f>(Honeywell2020!$C221-'Q1'!A221)^2</f>
        <v>27.177690985043036</v>
      </c>
      <c r="G221">
        <f>(Honeywell2020!$C221-'Q1'!B221)^2</f>
        <v>19.628227671025936</v>
      </c>
      <c r="H221">
        <f>(Honeywell2020!$C221-'Q1'!C221)^2</f>
        <v>13.66002048366478</v>
      </c>
      <c r="I221">
        <f>(Honeywell2020!$C221-'Q1'!D221)^2</f>
        <v>8.1810888737449883</v>
      </c>
      <c r="L221">
        <v>172.550003</v>
      </c>
    </row>
    <row r="222" spans="1:12" x14ac:dyDescent="0.3">
      <c r="A222">
        <f>0.15*Honeywell2020!$C221+(1-0.15)*'Q1'!A221</f>
        <v>176.98124230031922</v>
      </c>
      <c r="B222">
        <f>0.35*Honeywell2020!$C221+(1-0.35)*'Q1'!B221</f>
        <v>175.42974711901621</v>
      </c>
      <c r="C222">
        <f>0.55*Honeywell2020!$C221+(1-0.55)*'Q1'!C221</f>
        <v>174.21317892212673</v>
      </c>
      <c r="D222">
        <f>0.75*Honeywell2020!$C221+(1-0.75)*'Q1'!D221</f>
        <v>173.26506807019226</v>
      </c>
      <c r="F222">
        <f>(Honeywell2020!$C222-'Q1'!A222)^2</f>
        <v>14.222215690373899</v>
      </c>
      <c r="G222">
        <f>(Honeywell2020!$C222-'Q1'!B222)^2</f>
        <v>4.9272461959701532</v>
      </c>
      <c r="H222">
        <f>(Honeywell2020!$C222-'Q1'!C222)^2</f>
        <v>1.0063539053434569</v>
      </c>
      <c r="I222">
        <f>(Honeywell2020!$C222-'Q1'!D222)^2</f>
        <v>3.0317214507176952E-3</v>
      </c>
      <c r="L222">
        <v>173.21000699999999</v>
      </c>
    </row>
    <row r="223" spans="1:12" x14ac:dyDescent="0.3">
      <c r="A223">
        <f>0.15*Honeywell2020!$C222+(1-0.15)*'Q1'!A222</f>
        <v>176.41555700527132</v>
      </c>
      <c r="B223">
        <f>0.35*Honeywell2020!$C222+(1-0.35)*'Q1'!B222</f>
        <v>174.65283807736051</v>
      </c>
      <c r="C223">
        <f>0.55*Honeywell2020!$C222+(1-0.55)*'Q1'!C222</f>
        <v>173.66143436495702</v>
      </c>
      <c r="D223">
        <f>0.75*Honeywell2020!$C222+(1-0.75)*'Q1'!D222</f>
        <v>173.22377226754804</v>
      </c>
      <c r="F223">
        <f>(Honeywell2020!$C223-'Q1'!A223)^2</f>
        <v>5.7867285612049786</v>
      </c>
      <c r="G223">
        <f>(Honeywell2020!$C223-'Q1'!B223)^2</f>
        <v>0.41324722211033071</v>
      </c>
      <c r="H223">
        <f>(Honeywell2020!$C223-'Q1'!C223)^2</f>
        <v>0.12149451630156981</v>
      </c>
      <c r="I223">
        <f>(Honeywell2020!$C223-'Q1'!D223)^2</f>
        <v>0.61814618502422758</v>
      </c>
      <c r="L223">
        <v>174.009995</v>
      </c>
    </row>
    <row r="224" spans="1:12" x14ac:dyDescent="0.3">
      <c r="A224">
        <f>0.15*Honeywell2020!$C223+(1-0.15)*'Q1'!A223</f>
        <v>176.05472270448061</v>
      </c>
      <c r="B224">
        <f>0.35*Honeywell2020!$C223+(1-0.35)*'Q1'!B223</f>
        <v>174.42784300028433</v>
      </c>
      <c r="C224">
        <f>0.55*Honeywell2020!$C223+(1-0.55)*'Q1'!C223</f>
        <v>173.85314271423067</v>
      </c>
      <c r="D224">
        <f>0.75*Honeywell2020!$C223+(1-0.75)*'Q1'!D223</f>
        <v>173.81343931688701</v>
      </c>
      <c r="F224">
        <f>(Honeywell2020!$C224-'Q1'!A224)^2</f>
        <v>0.3536867691558806</v>
      </c>
      <c r="G224">
        <f>(Honeywell2020!$C224-'Q1'!B224)^2</f>
        <v>1.0653625223090366</v>
      </c>
      <c r="H224">
        <f>(Honeywell2020!$C224-'Q1'!C224)^2</f>
        <v>2.5820128328809444</v>
      </c>
      <c r="I224">
        <f>(Honeywell2020!$C224-'Q1'!D224)^2</f>
        <v>2.7111851350720371</v>
      </c>
      <c r="L224">
        <v>175.46000699999999</v>
      </c>
    </row>
    <row r="225" spans="1:12" x14ac:dyDescent="0.3">
      <c r="A225">
        <f>0.15*Honeywell2020!$C224+(1-0.15)*'Q1'!A224</f>
        <v>175.96551534880851</v>
      </c>
      <c r="B225">
        <f>0.35*Honeywell2020!$C224+(1-0.35)*'Q1'!B224</f>
        <v>174.78910040018479</v>
      </c>
      <c r="C225">
        <f>0.55*Honeywell2020!$C224+(1-0.55)*'Q1'!C224</f>
        <v>174.73691807140381</v>
      </c>
      <c r="D225">
        <f>0.75*Honeywell2020!$C224+(1-0.75)*'Q1'!D224</f>
        <v>175.04836507922175</v>
      </c>
      <c r="F225">
        <f>(Honeywell2020!$C225-'Q1'!A225)^2</f>
        <v>2.1771307894410188</v>
      </c>
      <c r="G225">
        <f>(Honeywell2020!$C225-'Q1'!B225)^2</f>
        <v>8.9458058411703706E-2</v>
      </c>
      <c r="H225">
        <f>(Honeywell2020!$C225-'Q1'!C225)^2</f>
        <v>6.096606483006304E-2</v>
      </c>
      <c r="I225">
        <f>(Honeywell2020!$C225-'Q1'!D225)^2</f>
        <v>0.31176597806852641</v>
      </c>
      <c r="L225">
        <v>174.490005</v>
      </c>
    </row>
    <row r="226" spans="1:12" x14ac:dyDescent="0.3">
      <c r="A226">
        <f>0.15*Honeywell2020!$C225+(1-0.15)*'Q1'!A225</f>
        <v>175.74418879648721</v>
      </c>
      <c r="B226">
        <f>0.35*Honeywell2020!$C225+(1-0.35)*'Q1'!B225</f>
        <v>174.68441701012011</v>
      </c>
      <c r="C226">
        <f>0.55*Honeywell2020!$C225+(1-0.55)*'Q1'!C225</f>
        <v>174.60111588213169</v>
      </c>
      <c r="D226">
        <f>0.75*Honeywell2020!$C225+(1-0.75)*'Q1'!D225</f>
        <v>174.62959501980544</v>
      </c>
      <c r="F226">
        <f>(Honeywell2020!$C226-'Q1'!A226)^2</f>
        <v>2.9042833127646364</v>
      </c>
      <c r="G226">
        <f>(Honeywell2020!$C226-'Q1'!B226)^2</f>
        <v>0.41528230481927675</v>
      </c>
      <c r="H226">
        <f>(Honeywell2020!$C226-'Q1'!C226)^2</f>
        <v>0.31485888885176805</v>
      </c>
      <c r="I226">
        <f>(Honeywell2020!$C226-'Q1'!D226)^2</f>
        <v>0.34763054175863789</v>
      </c>
      <c r="L226">
        <v>174.03999300000001</v>
      </c>
    </row>
    <row r="227" spans="1:12" x14ac:dyDescent="0.3">
      <c r="A227">
        <f>0.15*Honeywell2020!$C226+(1-0.15)*'Q1'!A226</f>
        <v>175.48855942701414</v>
      </c>
      <c r="B227">
        <f>0.35*Honeywell2020!$C226+(1-0.35)*'Q1'!B226</f>
        <v>174.45886860657808</v>
      </c>
      <c r="C227">
        <f>0.55*Honeywell2020!$C226+(1-0.55)*'Q1'!C226</f>
        <v>174.29249829695925</v>
      </c>
      <c r="D227">
        <f>0.75*Honeywell2020!$C226+(1-0.75)*'Q1'!D226</f>
        <v>174.18739350495139</v>
      </c>
      <c r="F227">
        <f>(Honeywell2020!$C227-'Q1'!A227)^2</f>
        <v>0.27189505677509768</v>
      </c>
      <c r="G227">
        <f>(Honeywell2020!$C227-'Q1'!B227)^2</f>
        <v>2.4059930883701064</v>
      </c>
      <c r="H227">
        <f>(Honeywell2020!$C227-'Q1'!C227)^2</f>
        <v>2.9497949249558513</v>
      </c>
      <c r="I227">
        <f>(Honeywell2020!$C227-'Q1'!D227)^2</f>
        <v>3.3218762097534502</v>
      </c>
      <c r="L227">
        <v>176.009995</v>
      </c>
    </row>
    <row r="228" spans="1:12" x14ac:dyDescent="0.3">
      <c r="A228">
        <f>0.15*Honeywell2020!$C227+(1-0.15)*'Q1'!A227</f>
        <v>175.56677476296201</v>
      </c>
      <c r="B228">
        <f>0.35*Honeywell2020!$C227+(1-0.35)*'Q1'!B227</f>
        <v>175.00176284427576</v>
      </c>
      <c r="C228">
        <f>0.55*Honeywell2020!$C227+(1-0.55)*'Q1'!C227</f>
        <v>175.23712148363165</v>
      </c>
      <c r="D228">
        <f>0.75*Honeywell2020!$C227+(1-0.75)*'Q1'!D227</f>
        <v>175.55434462623785</v>
      </c>
      <c r="F228">
        <f>(Honeywell2020!$C228-'Q1'!A228)^2</f>
        <v>3.3241466185227115</v>
      </c>
      <c r="G228">
        <f>(Honeywell2020!$C228-'Q1'!B228)^2</f>
        <v>5.703671935508444</v>
      </c>
      <c r="H228">
        <f>(Honeywell2020!$C228-'Q1'!C228)^2</f>
        <v>4.6348816004842899</v>
      </c>
      <c r="I228">
        <f>(Honeywell2020!$C228-'Q1'!D228)^2</f>
        <v>3.3696269799120722</v>
      </c>
      <c r="L228">
        <v>177.38999899999999</v>
      </c>
    </row>
    <row r="229" spans="1:12" x14ac:dyDescent="0.3">
      <c r="A229">
        <f>0.15*Honeywell2020!$C228+(1-0.15)*'Q1'!A228</f>
        <v>175.8402583985177</v>
      </c>
      <c r="B229">
        <f>0.35*Honeywell2020!$C228+(1-0.35)*'Q1'!B228</f>
        <v>175.83764549877924</v>
      </c>
      <c r="C229">
        <f>0.55*Honeywell2020!$C228+(1-0.55)*'Q1'!C228</f>
        <v>176.42120411763423</v>
      </c>
      <c r="D229">
        <f>0.75*Honeywell2020!$C228+(1-0.75)*'Q1'!D228</f>
        <v>176.93108540655945</v>
      </c>
      <c r="F229">
        <f>(Honeywell2020!$C229-'Q1'!A229)^2</f>
        <v>1.2990018002326154</v>
      </c>
      <c r="G229">
        <f>(Honeywell2020!$C229-'Q1'!B229)^2</f>
        <v>1.3049646676393245</v>
      </c>
      <c r="H229">
        <f>(Honeywell2020!$C229-'Q1'!C229)^2</f>
        <v>0.31224836779787762</v>
      </c>
      <c r="I229">
        <f>(Honeywell2020!$C229-'Q1'!D229)^2</f>
        <v>2.3922461507070595E-3</v>
      </c>
      <c r="L229">
        <v>176.979996</v>
      </c>
    </row>
    <row r="230" spans="1:12" x14ac:dyDescent="0.3">
      <c r="A230">
        <f>0.15*Honeywell2020!$C229+(1-0.15)*'Q1'!A229</f>
        <v>176.01121903874005</v>
      </c>
      <c r="B230">
        <f>0.35*Honeywell2020!$C229+(1-0.35)*'Q1'!B229</f>
        <v>176.2374681742065</v>
      </c>
      <c r="C230">
        <f>0.55*Honeywell2020!$C229+(1-0.55)*'Q1'!C229</f>
        <v>176.72853965293541</v>
      </c>
      <c r="D230">
        <f>0.75*Honeywell2020!$C229+(1-0.75)*'Q1'!D229</f>
        <v>176.96776835163985</v>
      </c>
      <c r="F230">
        <f>(Honeywell2020!$C230-'Q1'!A230)^2</f>
        <v>0.1511459705026684</v>
      </c>
      <c r="G230">
        <f>(Honeywell2020!$C230-'Q1'!B230)^2</f>
        <v>2.6414644049857324E-2</v>
      </c>
      <c r="H230">
        <f>(Honeywell2020!$C230-'Q1'!C230)^2</f>
        <v>0.10794224606276002</v>
      </c>
      <c r="I230">
        <f>(Honeywell2020!$C230-'Q1'!D230)^2</f>
        <v>0.32236771438005773</v>
      </c>
      <c r="L230">
        <v>176.39999399999999</v>
      </c>
    </row>
    <row r="231" spans="1:12" x14ac:dyDescent="0.3">
      <c r="A231">
        <f>0.15*Honeywell2020!$C230+(1-0.15)*'Q1'!A230</f>
        <v>176.06953528292905</v>
      </c>
      <c r="B231">
        <f>0.35*Honeywell2020!$C230+(1-0.35)*'Q1'!B230</f>
        <v>176.29435221323422</v>
      </c>
      <c r="C231">
        <f>0.55*Honeywell2020!$C230+(1-0.55)*'Q1'!C230</f>
        <v>176.54783954382094</v>
      </c>
      <c r="D231">
        <f>0.75*Honeywell2020!$C230+(1-0.75)*'Q1'!D230</f>
        <v>176.54193758790996</v>
      </c>
      <c r="F231">
        <f>(Honeywell2020!$C231-'Q1'!A231)^2</f>
        <v>0.39748197669204233</v>
      </c>
      <c r="G231">
        <f>(Honeywell2020!$C231-'Q1'!B231)^2</f>
        <v>0.16454769303025241</v>
      </c>
      <c r="H231">
        <f>(Honeywell2020!$C231-'Q1'!C231)^2</f>
        <v>2.3151891470880863E-2</v>
      </c>
      <c r="I231">
        <f>(Honeywell2020!$C231-'Q1'!D231)^2</f>
        <v>2.4982777750249097E-2</v>
      </c>
      <c r="L231">
        <v>176.699997</v>
      </c>
    </row>
    <row r="232" spans="1:12" x14ac:dyDescent="0.3">
      <c r="A232">
        <f>0.15*Honeywell2020!$C231+(1-0.15)*'Q1'!A231</f>
        <v>176.16410454048969</v>
      </c>
      <c r="B232">
        <f>0.35*Honeywell2020!$C231+(1-0.35)*'Q1'!B231</f>
        <v>176.43632788860225</v>
      </c>
      <c r="C232">
        <f>0.55*Honeywell2020!$C231+(1-0.55)*'Q1'!C231</f>
        <v>176.63152614471943</v>
      </c>
      <c r="D232">
        <f>0.75*Honeywell2020!$C231+(1-0.75)*'Q1'!D231</f>
        <v>176.6604821469775</v>
      </c>
      <c r="F232">
        <f>(Honeywell2020!$C232-'Q1'!A232)^2</f>
        <v>2.3228976985513996</v>
      </c>
      <c r="G232">
        <f>(Honeywell2020!$C232-'Q1'!B232)^2</f>
        <v>3.2267974760270342</v>
      </c>
      <c r="H232">
        <f>(Honeywell2020!$C232-'Q1'!C232)^2</f>
        <v>3.9661803681543706</v>
      </c>
      <c r="I232">
        <f>(Honeywell2020!$C232-'Q1'!D232)^2</f>
        <v>4.0823521472201483</v>
      </c>
      <c r="L232">
        <v>174.63999899999999</v>
      </c>
    </row>
    <row r="233" spans="1:12" x14ac:dyDescent="0.3">
      <c r="A233">
        <f>0.15*Honeywell2020!$C232+(1-0.15)*'Q1'!A232</f>
        <v>175.93548870941623</v>
      </c>
      <c r="B233">
        <f>0.35*Honeywell2020!$C232+(1-0.35)*'Q1'!B232</f>
        <v>175.80761277759146</v>
      </c>
      <c r="C233">
        <f>0.55*Honeywell2020!$C232+(1-0.55)*'Q1'!C232</f>
        <v>175.53618621512373</v>
      </c>
      <c r="D233">
        <f>0.75*Honeywell2020!$C232+(1-0.75)*'Q1'!D232</f>
        <v>175.14511978674437</v>
      </c>
      <c r="F233">
        <f>(Honeywell2020!$C233-'Q1'!A233)^2</f>
        <v>0.31867299719654951</v>
      </c>
      <c r="G233">
        <f>(Honeywell2020!$C233-'Q1'!B233)^2</f>
        <v>0.47940006575461502</v>
      </c>
      <c r="H233">
        <f>(Honeywell2020!$C233-'Q1'!C233)^2</f>
        <v>0.92893701191751188</v>
      </c>
      <c r="I233">
        <f>(Honeywell2020!$C233-'Q1'!D233)^2</f>
        <v>1.8357003922716109</v>
      </c>
      <c r="L233">
        <v>176.5</v>
      </c>
    </row>
    <row r="234" spans="1:12" x14ac:dyDescent="0.3">
      <c r="A234">
        <f>0.15*Honeywell2020!$C233+(1-0.15)*'Q1'!A233</f>
        <v>176.0201654030038</v>
      </c>
      <c r="B234">
        <f>0.35*Honeywell2020!$C233+(1-0.35)*'Q1'!B233</f>
        <v>176.04994830543444</v>
      </c>
      <c r="C234">
        <f>0.55*Honeywell2020!$C233+(1-0.55)*'Q1'!C233</f>
        <v>176.06628379680569</v>
      </c>
      <c r="D234">
        <f>0.75*Honeywell2020!$C233+(1-0.75)*'Q1'!D233</f>
        <v>176.16127994668608</v>
      </c>
      <c r="F234">
        <f>(Honeywell2020!$C234-'Q1'!A234)^2</f>
        <v>0.15197413170795399</v>
      </c>
      <c r="G234">
        <f>(Honeywell2020!$C234-'Q1'!B234)^2</f>
        <v>0.12964010318907743</v>
      </c>
      <c r="H234">
        <f>(Honeywell2020!$C234-'Q1'!C234)^2</f>
        <v>0.11814357808392711</v>
      </c>
      <c r="I234">
        <f>(Honeywell2020!$C234-'Q1'!D234)^2</f>
        <v>6.1863654696899369E-2</v>
      </c>
      <c r="L234">
        <v>176.41000399999999</v>
      </c>
    </row>
    <row r="235" spans="1:12" x14ac:dyDescent="0.3">
      <c r="A235">
        <f>0.15*Honeywell2020!$C234+(1-0.15)*'Q1'!A234</f>
        <v>176.07864119255322</v>
      </c>
      <c r="B235">
        <f>0.35*Honeywell2020!$C234+(1-0.35)*'Q1'!B234</f>
        <v>176.17596779853238</v>
      </c>
      <c r="C235">
        <f>0.55*Honeywell2020!$C234+(1-0.55)*'Q1'!C234</f>
        <v>176.25532990856254</v>
      </c>
      <c r="D235">
        <f>0.75*Honeywell2020!$C234+(1-0.75)*'Q1'!D234</f>
        <v>176.34782298667153</v>
      </c>
      <c r="F235">
        <f>(Honeywell2020!$C235-'Q1'!A235)^2</f>
        <v>0.12344809259611594</v>
      </c>
      <c r="G235">
        <f>(Honeywell2020!$C235-'Q1'!B235)^2</f>
        <v>6.4528802980661257E-2</v>
      </c>
      <c r="H235">
        <f>(Honeywell2020!$C235-'Q1'!C235)^2</f>
        <v>3.0507195510487743E-2</v>
      </c>
      <c r="I235">
        <f>(Honeywell2020!$C235-'Q1'!D235)^2</f>
        <v>6.7519110904001277E-3</v>
      </c>
      <c r="L235">
        <v>176.429993</v>
      </c>
    </row>
    <row r="236" spans="1:12" x14ac:dyDescent="0.3">
      <c r="A236">
        <f>0.15*Honeywell2020!$C235+(1-0.15)*'Q1'!A235</f>
        <v>176.13134396367025</v>
      </c>
      <c r="B236">
        <f>0.35*Honeywell2020!$C235+(1-0.35)*'Q1'!B235</f>
        <v>176.26487661904605</v>
      </c>
      <c r="C236">
        <f>0.55*Honeywell2020!$C235+(1-0.55)*'Q1'!C235</f>
        <v>176.35139460885313</v>
      </c>
      <c r="D236">
        <f>0.75*Honeywell2020!$C235+(1-0.75)*'Q1'!D235</f>
        <v>176.40945049666789</v>
      </c>
      <c r="F236">
        <f>(Honeywell2020!$C236-'Q1'!A236)^2</f>
        <v>3.1917264696915353E-2</v>
      </c>
      <c r="G236">
        <f>(Honeywell2020!$C236-'Q1'!B236)^2</f>
        <v>2.0359390191922147E-3</v>
      </c>
      <c r="H236">
        <f>(Honeywell2020!$C236-'Q1'!C236)^2</f>
        <v>1.7136792245381874E-3</v>
      </c>
      <c r="I236">
        <f>(Honeywell2020!$C236-'Q1'!D236)^2</f>
        <v>9.8907990934746001E-3</v>
      </c>
      <c r="L236">
        <v>176.30999800000001</v>
      </c>
    </row>
    <row r="237" spans="1:12" x14ac:dyDescent="0.3">
      <c r="A237">
        <f>0.15*Honeywell2020!$C236+(1-0.15)*'Q1'!A236</f>
        <v>176.15814206911972</v>
      </c>
      <c r="B237">
        <f>0.35*Honeywell2020!$C236+(1-0.35)*'Q1'!B236</f>
        <v>176.28066910237993</v>
      </c>
      <c r="C237">
        <f>0.55*Honeywell2020!$C236+(1-0.55)*'Q1'!C236</f>
        <v>176.32862647398389</v>
      </c>
      <c r="D237">
        <f>0.75*Honeywell2020!$C236+(1-0.75)*'Q1'!D236</f>
        <v>176.33486112416699</v>
      </c>
      <c r="F237">
        <f>(Honeywell2020!$C237-'Q1'!A237)^2</f>
        <v>0.52108609097908487</v>
      </c>
      <c r="G237">
        <f>(Honeywell2020!$C237-'Q1'!B237)^2</f>
        <v>0.35920351817606649</v>
      </c>
      <c r="H237">
        <f>(Honeywell2020!$C237-'Q1'!C237)^2</f>
        <v>0.30401827895171224</v>
      </c>
      <c r="I237">
        <f>(Honeywell2020!$C237-'Q1'!D237)^2</f>
        <v>0.29718184535824693</v>
      </c>
      <c r="L237">
        <v>176.88000500000001</v>
      </c>
    </row>
    <row r="238" spans="1:12" x14ac:dyDescent="0.3">
      <c r="A238">
        <f>0.15*Honeywell2020!$C237+(1-0.15)*'Q1'!A237</f>
        <v>176.26642150875176</v>
      </c>
      <c r="B238">
        <f>0.35*Honeywell2020!$C237+(1-0.35)*'Q1'!B237</f>
        <v>176.49043666654694</v>
      </c>
      <c r="C238">
        <f>0.55*Honeywell2020!$C237+(1-0.55)*'Q1'!C237</f>
        <v>176.63188466329274</v>
      </c>
      <c r="D238">
        <f>0.75*Honeywell2020!$C237+(1-0.75)*'Q1'!D237</f>
        <v>176.74371903104176</v>
      </c>
      <c r="F238">
        <f>(Honeywell2020!$C238-'Q1'!A238)^2</f>
        <v>4.5614063311943696E-2</v>
      </c>
      <c r="G238">
        <f>(Honeywell2020!$C238-'Q1'!B238)^2</f>
        <v>1.0900751794441711E-4</v>
      </c>
      <c r="H238">
        <f>(Honeywell2020!$C238-'Q1'!C238)^2</f>
        <v>2.307016603685463E-2</v>
      </c>
      <c r="I238">
        <f>(Honeywell2020!$C238-'Q1'!D238)^2</f>
        <v>6.9549837101854972E-2</v>
      </c>
      <c r="L238">
        <v>176.479996</v>
      </c>
    </row>
    <row r="239" spans="1:12" x14ac:dyDescent="0.3">
      <c r="A239">
        <f>0.15*Honeywell2020!$C238+(1-0.15)*'Q1'!A238</f>
        <v>176.29845768243899</v>
      </c>
      <c r="B239">
        <f>0.35*Honeywell2020!$C238+(1-0.35)*'Q1'!B238</f>
        <v>176.48678243325551</v>
      </c>
      <c r="C239">
        <f>0.55*Honeywell2020!$C238+(1-0.55)*'Q1'!C238</f>
        <v>176.54834589848173</v>
      </c>
      <c r="D239">
        <f>0.75*Honeywell2020!$C238+(1-0.75)*'Q1'!D238</f>
        <v>176.54592675776044</v>
      </c>
      <c r="F239">
        <f>(Honeywell2020!$C239-'Q1'!A239)^2</f>
        <v>1.4772048792828544E-2</v>
      </c>
      <c r="G239">
        <f>(Honeywell2020!$C239-'Q1'!B239)^2</f>
        <v>4.4601605252610763E-3</v>
      </c>
      <c r="H239">
        <f>(Honeywell2020!$C239-'Q1'!C239)^2</f>
        <v>1.6473183044677753E-2</v>
      </c>
      <c r="I239">
        <f>(Honeywell2020!$C239-'Q1'!D239)^2</f>
        <v>1.5858052031089646E-2</v>
      </c>
      <c r="L239">
        <v>176.41999799999999</v>
      </c>
    </row>
    <row r="240" spans="1:12" x14ac:dyDescent="0.3">
      <c r="A240">
        <f>0.15*Honeywell2020!$C239+(1-0.15)*'Q1'!A239</f>
        <v>176.31668873007311</v>
      </c>
      <c r="B240">
        <f>0.35*Honeywell2020!$C239+(1-0.35)*'Q1'!B239</f>
        <v>176.46340788161609</v>
      </c>
      <c r="C240">
        <f>0.55*Honeywell2020!$C239+(1-0.55)*'Q1'!C239</f>
        <v>176.47775455431679</v>
      </c>
      <c r="D240">
        <f>0.75*Honeywell2020!$C239+(1-0.75)*'Q1'!D239</f>
        <v>176.4514801894401</v>
      </c>
      <c r="F240">
        <f>(Honeywell2020!$C240-'Q1'!A240)^2</f>
        <v>0.46691429160909848</v>
      </c>
      <c r="G240">
        <f>(Honeywell2020!$C240-'Q1'!B240)^2</f>
        <v>0.28793110151172968</v>
      </c>
      <c r="H240">
        <f>(Honeywell2020!$C240-'Q1'!C240)^2</f>
        <v>0.27274030553685574</v>
      </c>
      <c r="I240">
        <f>(Honeywell2020!$C240-'Q1'!D240)^2</f>
        <v>0.30087398257666353</v>
      </c>
      <c r="L240">
        <v>177</v>
      </c>
    </row>
    <row r="241" spans="1:12" x14ac:dyDescent="0.3">
      <c r="A241">
        <f>0.15*Honeywell2020!$C240+(1-0.15)*'Q1'!A240</f>
        <v>176.41918542056214</v>
      </c>
      <c r="B241">
        <f>0.35*Honeywell2020!$C240+(1-0.35)*'Q1'!B240</f>
        <v>176.65121512305046</v>
      </c>
      <c r="C241">
        <f>0.55*Honeywell2020!$C240+(1-0.55)*'Q1'!C240</f>
        <v>176.76498954944256</v>
      </c>
      <c r="D241">
        <f>0.75*Honeywell2020!$C240+(1-0.75)*'Q1'!D240</f>
        <v>176.86287004736002</v>
      </c>
      <c r="F241">
        <f>(Honeywell2020!$C241-'Q1'!A241)^2</f>
        <v>19.103958896471497</v>
      </c>
      <c r="G241">
        <f>(Honeywell2020!$C241-'Q1'!B241)^2</f>
        <v>17.129482314726999</v>
      </c>
      <c r="H241">
        <f>(Honeywell2020!$C241-'Q1'!C241)^2</f>
        <v>16.20065277699937</v>
      </c>
      <c r="I241">
        <f>(Honeywell2020!$C241-'Q1'!D241)^2</f>
        <v>15.422294685151838</v>
      </c>
      <c r="L241">
        <v>180.78999300000001</v>
      </c>
    </row>
    <row r="242" spans="1:12" x14ac:dyDescent="0.3">
      <c r="A242">
        <f>0.15*Honeywell2020!$C241+(1-0.15)*'Q1'!A241</f>
        <v>177.07480655747781</v>
      </c>
      <c r="B242">
        <f>0.35*Honeywell2020!$C241+(1-0.35)*'Q1'!B241</f>
        <v>178.09978737998279</v>
      </c>
      <c r="C242">
        <f>0.55*Honeywell2020!$C241+(1-0.55)*'Q1'!C241</f>
        <v>178.97874144724915</v>
      </c>
      <c r="D242">
        <f>0.75*Honeywell2020!$C241+(1-0.75)*'Q1'!D241</f>
        <v>179.80821226184003</v>
      </c>
      <c r="F242">
        <f>(Honeywell2020!$C242-'Q1'!A242)^2</f>
        <v>3.1869191976121387</v>
      </c>
      <c r="G242">
        <f>(Honeywell2020!$C242-'Q1'!B242)^2</f>
        <v>0.57792474805969429</v>
      </c>
      <c r="H242">
        <f>(Honeywell2020!$C242-'Q1'!C242)^2</f>
        <v>1.4099293812925328E-2</v>
      </c>
      <c r="I242">
        <f>(Honeywell2020!$C242-'Q1'!D242)^2</f>
        <v>0.89910459708023371</v>
      </c>
      <c r="L242">
        <v>178.86000100000001</v>
      </c>
    </row>
    <row r="243" spans="1:12" x14ac:dyDescent="0.3">
      <c r="A243">
        <f>0.15*Honeywell2020!$C242+(1-0.15)*'Q1'!A242</f>
        <v>177.34258572385616</v>
      </c>
      <c r="B243">
        <f>0.35*Honeywell2020!$C242+(1-0.35)*'Q1'!B242</f>
        <v>178.3658621469888</v>
      </c>
      <c r="C243">
        <f>0.55*Honeywell2020!$C242+(1-0.55)*'Q1'!C242</f>
        <v>178.91343420126213</v>
      </c>
      <c r="D243">
        <f>0.75*Honeywell2020!$C242+(1-0.75)*'Q1'!D242</f>
        <v>179.09705381546001</v>
      </c>
      <c r="F243">
        <f>(Honeywell2020!$C243-'Q1'!A243)^2</f>
        <v>2.8025865739005496E-2</v>
      </c>
      <c r="G243">
        <f>(Honeywell2020!$C243-'Q1'!B243)^2</f>
        <v>0.73250857329474772</v>
      </c>
      <c r="H243">
        <f>(Honeywell2020!$C243-'Q1'!C243)^2</f>
        <v>1.9696415916392884</v>
      </c>
      <c r="I243">
        <f>(Honeywell2020!$C243-'Q1'!D243)^2</f>
        <v>2.5187556837293346</v>
      </c>
      <c r="L243">
        <v>177.509995</v>
      </c>
    </row>
    <row r="244" spans="1:12" x14ac:dyDescent="0.3">
      <c r="A244">
        <f>0.15*Honeywell2020!$C243+(1-0.15)*'Q1'!A243</f>
        <v>177.36769711527774</v>
      </c>
      <c r="B244">
        <f>0.35*Honeywell2020!$C243+(1-0.35)*'Q1'!B243</f>
        <v>178.06630864554273</v>
      </c>
      <c r="C244">
        <f>0.55*Honeywell2020!$C243+(1-0.55)*'Q1'!C243</f>
        <v>178.14154264056796</v>
      </c>
      <c r="D244">
        <f>0.75*Honeywell2020!$C243+(1-0.75)*'Q1'!D243</f>
        <v>177.90675970386502</v>
      </c>
      <c r="F244">
        <f>(Honeywell2020!$C244-'Q1'!A244)^2</f>
        <v>5.8711172551505819E-2</v>
      </c>
      <c r="G244">
        <f>(Honeywell2020!$C244-'Q1'!B244)^2</f>
        <v>0.2082166673807426</v>
      </c>
      <c r="H244">
        <f>(Honeywell2020!$C244-'Q1'!C244)^2</f>
        <v>0.28253651565766924</v>
      </c>
      <c r="I244">
        <f>(Honeywell2020!$C244-'Q1'!D244)^2</f>
        <v>8.806572831964038E-2</v>
      </c>
      <c r="L244">
        <v>177.61000100000001</v>
      </c>
    </row>
    <row r="245" spans="1:12" x14ac:dyDescent="0.3">
      <c r="A245">
        <f>0.15*Honeywell2020!$C244+(1-0.15)*'Q1'!A244</f>
        <v>177.40404269798609</v>
      </c>
      <c r="B245">
        <f>0.35*Honeywell2020!$C244+(1-0.35)*'Q1'!B244</f>
        <v>177.90660096960278</v>
      </c>
      <c r="C245">
        <f>0.55*Honeywell2020!$C244+(1-0.55)*'Q1'!C244</f>
        <v>177.84919473825559</v>
      </c>
      <c r="D245">
        <f>0.75*Honeywell2020!$C244+(1-0.75)*'Q1'!D244</f>
        <v>177.68419067596625</v>
      </c>
      <c r="F245">
        <f>(Honeywell2020!$C245-'Q1'!A245)^2</f>
        <v>0.12670204130900758</v>
      </c>
      <c r="G245">
        <f>(Honeywell2020!$C245-'Q1'!B245)^2</f>
        <v>2.1493310323169541E-2</v>
      </c>
      <c r="H245">
        <f>(Honeywell2020!$C245-'Q1'!C245)^2</f>
        <v>7.956593304865256E-3</v>
      </c>
      <c r="I245">
        <f>(Honeywell2020!$C245-'Q1'!D245)^2</f>
        <v>5.7462955422144133E-3</v>
      </c>
      <c r="L245">
        <v>177.759995</v>
      </c>
    </row>
    <row r="246" spans="1:12" x14ac:dyDescent="0.3">
      <c r="A246">
        <f>0.15*Honeywell2020!$C245+(1-0.15)*'Q1'!A245</f>
        <v>177.45743554328817</v>
      </c>
      <c r="B246">
        <f>0.35*Honeywell2020!$C245+(1-0.35)*'Q1'!B245</f>
        <v>177.8552888802418</v>
      </c>
      <c r="C246">
        <f>0.55*Honeywell2020!$C245+(1-0.55)*'Q1'!C245</f>
        <v>177.80013488221502</v>
      </c>
      <c r="D246">
        <f>0.75*Honeywell2020!$C245+(1-0.75)*'Q1'!D245</f>
        <v>177.74104391899158</v>
      </c>
      <c r="F246">
        <f>(Honeywell2020!$C246-'Q1'!A246)^2</f>
        <v>2.6003867030017251</v>
      </c>
      <c r="G246">
        <f>(Honeywell2020!$C246-'Q1'!B246)^2</f>
        <v>1.4755401104689037</v>
      </c>
      <c r="H246">
        <f>(Honeywell2020!$C246-'Q1'!C246)^2</f>
        <v>1.6125751955277223</v>
      </c>
      <c r="I246">
        <f>(Honeywell2020!$C246-'Q1'!D246)^2</f>
        <v>1.766142870683405</v>
      </c>
      <c r="L246">
        <v>179.070007</v>
      </c>
    </row>
    <row r="247" spans="1:12" x14ac:dyDescent="0.3">
      <c r="A247">
        <f>0.15*Honeywell2020!$C246+(1-0.15)*'Q1'!A246</f>
        <v>177.69932126179495</v>
      </c>
      <c r="B247">
        <f>0.35*Honeywell2020!$C246+(1-0.35)*'Q1'!B246</f>
        <v>178.28044022215718</v>
      </c>
      <c r="C247">
        <f>0.55*Honeywell2020!$C246+(1-0.55)*'Q1'!C246</f>
        <v>178.49856454699676</v>
      </c>
      <c r="D247">
        <f>0.75*Honeywell2020!$C246+(1-0.75)*'Q1'!D246</f>
        <v>178.73776622974788</v>
      </c>
      <c r="F247">
        <f>(Honeywell2020!$C247-'Q1'!A247)^2</f>
        <v>0.96171705811410724</v>
      </c>
      <c r="G247">
        <f>(Honeywell2020!$C247-'Q1'!B247)^2</f>
        <v>0.15964242228190914</v>
      </c>
      <c r="H247">
        <f>(Honeywell2020!$C247-'Q1'!C247)^2</f>
        <v>3.2916283559147157E-2</v>
      </c>
      <c r="I247">
        <f>(Honeywell2020!$C247-'Q1'!D247)^2</f>
        <v>3.3377460755013673E-3</v>
      </c>
      <c r="L247">
        <v>178.679993</v>
      </c>
    </row>
    <row r="248" spans="1:12" x14ac:dyDescent="0.3">
      <c r="A248">
        <f>0.15*Honeywell2020!$C247+(1-0.15)*'Q1'!A247</f>
        <v>177.8464220225257</v>
      </c>
      <c r="B248">
        <f>0.35*Honeywell2020!$C247+(1-0.35)*'Q1'!B247</f>
        <v>178.42028369440217</v>
      </c>
      <c r="C248">
        <f>0.55*Honeywell2020!$C247+(1-0.55)*'Q1'!C247</f>
        <v>178.59835019614854</v>
      </c>
      <c r="D248">
        <f>0.75*Honeywell2020!$C247+(1-0.75)*'Q1'!D247</f>
        <v>178.69443630743697</v>
      </c>
      <c r="F248">
        <f>(Honeywell2020!$C248-'Q1'!A248)^2</f>
        <v>11.720913556486833</v>
      </c>
      <c r="G248">
        <f>(Honeywell2020!$C248-'Q1'!B248)^2</f>
        <v>8.120905820136576</v>
      </c>
      <c r="H248">
        <f>(Honeywell2020!$C248-'Q1'!C248)^2</f>
        <v>7.1377340476339528</v>
      </c>
      <c r="I248">
        <f>(Honeywell2020!$C248-'Q1'!D248)^2</f>
        <v>6.6335489389744344</v>
      </c>
      <c r="L248">
        <v>181.270004</v>
      </c>
    </row>
    <row r="249" spans="1:12" x14ac:dyDescent="0.3">
      <c r="A249">
        <f>0.15*Honeywell2020!$C248+(1-0.15)*'Q1'!A248</f>
        <v>178.35995931914684</v>
      </c>
      <c r="B249">
        <f>0.35*Honeywell2020!$C248+(1-0.35)*'Q1'!B248</f>
        <v>179.41768580136142</v>
      </c>
      <c r="C249">
        <f>0.55*Honeywell2020!$C248+(1-0.55)*'Q1'!C248</f>
        <v>180.06775978826684</v>
      </c>
      <c r="D249">
        <f>0.75*Honeywell2020!$C248+(1-0.75)*'Q1'!D248</f>
        <v>180.62611207685924</v>
      </c>
      <c r="F249">
        <f>(Honeywell2020!$C249-'Q1'!A249)^2</f>
        <v>4.368257507386045</v>
      </c>
      <c r="G249">
        <f>(Honeywell2020!$C249-'Q1'!B249)^2</f>
        <v>1.0656664108346241</v>
      </c>
      <c r="H249">
        <f>(Honeywell2020!$C249-'Q1'!C249)^2</f>
        <v>0.14610528603353706</v>
      </c>
      <c r="I249">
        <f>(Honeywell2020!$C249-'Q1'!D249)^2</f>
        <v>3.1016520297138552E-2</v>
      </c>
      <c r="L249">
        <v>180.449997</v>
      </c>
    </row>
    <row r="250" spans="1:12" x14ac:dyDescent="0.3">
      <c r="A250">
        <f>0.15*Honeywell2020!$C249+(1-0.15)*'Q1'!A249</f>
        <v>178.67346497127483</v>
      </c>
      <c r="B250">
        <f>0.35*Honeywell2020!$C249+(1-0.35)*'Q1'!B249</f>
        <v>179.77899472088492</v>
      </c>
      <c r="C250">
        <f>0.55*Honeywell2020!$C249+(1-0.55)*'Q1'!C249</f>
        <v>180.27799025472007</v>
      </c>
      <c r="D250">
        <f>0.75*Honeywell2020!$C249+(1-0.75)*'Q1'!D249</f>
        <v>180.49402576921483</v>
      </c>
      <c r="F250">
        <f>(Honeywell2020!$C250-'Q1'!A250)^2</f>
        <v>4.2293198721094258</v>
      </c>
      <c r="G250">
        <f>(Honeywell2020!$C250-'Q1'!B250)^2</f>
        <v>0.90440343287851011</v>
      </c>
      <c r="H250">
        <f>(Honeywell2020!$C250-'Q1'!C250)^2</f>
        <v>0.20430919376606815</v>
      </c>
      <c r="I250">
        <f>(Honeywell2020!$C250-'Q1'!D250)^2</f>
        <v>5.5681949816806645E-2</v>
      </c>
      <c r="L250">
        <v>180.729996</v>
      </c>
    </row>
    <row r="251" spans="1:12" x14ac:dyDescent="0.3">
      <c r="A251">
        <f>0.15*Honeywell2020!$C250+(1-0.15)*'Q1'!A250</f>
        <v>178.98194462558359</v>
      </c>
      <c r="B251">
        <f>0.35*Honeywell2020!$C250+(1-0.35)*'Q1'!B250</f>
        <v>180.1118451685752</v>
      </c>
      <c r="C251">
        <f>0.55*Honeywell2020!$C250+(1-0.55)*'Q1'!C250</f>
        <v>180.52659341462402</v>
      </c>
      <c r="D251">
        <f>0.75*Honeywell2020!$C250+(1-0.75)*'Q1'!D250</f>
        <v>180.67100344230369</v>
      </c>
      <c r="F251">
        <f>(Honeywell2020!$C251-'Q1'!A251)^2</f>
        <v>10.745614257211562</v>
      </c>
      <c r="G251">
        <f>(Honeywell2020!$C251-'Q1'!B251)^2</f>
        <v>4.6145476982504086</v>
      </c>
      <c r="H251">
        <f>(Honeywell2020!$C251-'Q1'!C251)^2</f>
        <v>3.0046810561839834</v>
      </c>
      <c r="I251">
        <f>(Honeywell2020!$C251-'Q1'!D251)^2</f>
        <v>2.5248941704301697</v>
      </c>
      <c r="L251">
        <v>182.259995</v>
      </c>
    </row>
    <row r="252" spans="1:12" x14ac:dyDescent="0.3">
      <c r="A252">
        <f>0.15*Honeywell2020!$C251+(1-0.15)*'Q1'!A251</f>
        <v>179.47365218174605</v>
      </c>
      <c r="B252">
        <f>0.35*Honeywell2020!$C251+(1-0.35)*'Q1'!B251</f>
        <v>180.86369760957388</v>
      </c>
      <c r="C252">
        <f>0.55*Honeywell2020!$C251+(1-0.55)*'Q1'!C251</f>
        <v>181.47996428658081</v>
      </c>
      <c r="D252">
        <f>0.75*Honeywell2020!$C251+(1-0.75)*'Q1'!D251</f>
        <v>181.86274711057592</v>
      </c>
      <c r="F252">
        <f>(Honeywell2020!$C252-'Q1'!A252)^2</f>
        <v>14.110118880934685</v>
      </c>
      <c r="G252">
        <f>(Honeywell2020!$C252-'Q1'!B252)^2</f>
        <v>5.5993680725332649</v>
      </c>
      <c r="H252">
        <f>(Honeywell2020!$C252-'Q1'!C252)^2</f>
        <v>3.0626109979729068</v>
      </c>
      <c r="I252">
        <f>(Honeywell2020!$C252-'Q1'!D252)^2</f>
        <v>1.8693695256313685</v>
      </c>
      <c r="L252">
        <v>183.229996</v>
      </c>
    </row>
    <row r="253" spans="1:12" x14ac:dyDescent="0.3">
      <c r="A253">
        <f>0.15*Honeywell2020!$C252+(1-0.15)*'Q1'!A252</f>
        <v>180.03710375448415</v>
      </c>
      <c r="B253">
        <f>0.35*Honeywell2020!$C252+(1-0.35)*'Q1'!B252</f>
        <v>181.69190204622302</v>
      </c>
      <c r="C253">
        <f>0.55*Honeywell2020!$C252+(1-0.55)*'Q1'!C252</f>
        <v>182.44248172896135</v>
      </c>
      <c r="D253">
        <f>0.75*Honeywell2020!$C252+(1-0.75)*'Q1'!D252</f>
        <v>182.88818377764397</v>
      </c>
      <c r="E253" t="s">
        <v>163</v>
      </c>
      <c r="F253" s="9">
        <f>SUM(F3:F252)/COUNT(F3:F252)</f>
        <v>10.90673671486935</v>
      </c>
      <c r="G253" s="9">
        <f>SUM(G3:G252)/COUNT(G3:G252)</f>
        <v>5.1576895461314152</v>
      </c>
      <c r="H253" s="9">
        <f>SUM(H3:H252)/COUNT(H3:H252)</f>
        <v>3.8012735580119004</v>
      </c>
      <c r="I253" s="9">
        <f>SUM(I3:I252)/COUNT(I3:I252)</f>
        <v>3.337024731779358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3"/>
  <sheetViews>
    <sheetView topLeftCell="J1" workbookViewId="0">
      <selection activeCell="U22" sqref="U22"/>
    </sheetView>
  </sheetViews>
  <sheetFormatPr defaultRowHeight="14.4" x14ac:dyDescent="0.3"/>
  <sheetData>
    <row r="1" spans="2:19" x14ac:dyDescent="0.3">
      <c r="B1" t="s">
        <v>158</v>
      </c>
      <c r="D1" t="s">
        <v>162</v>
      </c>
      <c r="F1" t="s">
        <v>164</v>
      </c>
      <c r="G1" t="s">
        <v>165</v>
      </c>
      <c r="H1" t="s">
        <v>166</v>
      </c>
      <c r="I1" t="s">
        <v>167</v>
      </c>
      <c r="K1" t="s">
        <v>168</v>
      </c>
      <c r="L1" t="s">
        <v>169</v>
      </c>
      <c r="M1" t="s">
        <v>170</v>
      </c>
      <c r="N1" t="s">
        <v>171</v>
      </c>
      <c r="P1" t="s">
        <v>172</v>
      </c>
      <c r="Q1" t="s">
        <v>173</v>
      </c>
      <c r="R1" t="s">
        <v>174</v>
      </c>
      <c r="S1" t="s">
        <v>175</v>
      </c>
    </row>
    <row r="2" spans="2:19" x14ac:dyDescent="0.3">
      <c r="B2">
        <f>Honeywell2020!$C$2</f>
        <v>139.820007</v>
      </c>
      <c r="D2">
        <v>0</v>
      </c>
      <c r="F2">
        <v>0</v>
      </c>
      <c r="G2">
        <v>0</v>
      </c>
      <c r="H2">
        <v>0</v>
      </c>
      <c r="I2">
        <v>0</v>
      </c>
      <c r="K2">
        <f>$B2+F2</f>
        <v>139.820007</v>
      </c>
      <c r="L2">
        <f>$B2+G2</f>
        <v>139.820007</v>
      </c>
      <c r="M2">
        <f>$B2+H2</f>
        <v>139.820007</v>
      </c>
      <c r="N2">
        <f>$B2+I2</f>
        <v>139.820007</v>
      </c>
      <c r="P2">
        <v>0</v>
      </c>
      <c r="Q2">
        <v>0</v>
      </c>
      <c r="R2">
        <v>0</v>
      </c>
      <c r="S2">
        <v>0</v>
      </c>
    </row>
    <row r="3" spans="2:19" x14ac:dyDescent="0.3">
      <c r="B3">
        <f>0.75*Honeywell2020!$C2+(1-0.75)*'Q1'!B2</f>
        <v>139.820007</v>
      </c>
      <c r="D3">
        <v>0.84639632000398624</v>
      </c>
      <c r="F3">
        <f>0.15*($B3-$B2)+(1-0.15)*F2</f>
        <v>0</v>
      </c>
      <c r="G3">
        <f>0.25*($B3-$B2)+(1-0.25)*G2</f>
        <v>0</v>
      </c>
      <c r="H3">
        <f>0.45*($B3-$B2)+(1-0.45)*H2</f>
        <v>0</v>
      </c>
      <c r="I3">
        <f>0.85*($B3-$B2)+(1-0.85)*I2</f>
        <v>0</v>
      </c>
      <c r="K3">
        <f>$B3+F3</f>
        <v>139.820007</v>
      </c>
      <c r="L3">
        <f t="shared" ref="L3:L66" si="0">$B3+G3</f>
        <v>139.820007</v>
      </c>
      <c r="M3">
        <f t="shared" ref="M3:M66" si="1">$B3+H3</f>
        <v>139.820007</v>
      </c>
      <c r="N3">
        <f t="shared" ref="N3:N66" si="2">$B3+I3</f>
        <v>139.820007</v>
      </c>
      <c r="P3">
        <f>(Honeywell2020!$C3-K3)^2</f>
        <v>0.84639632000398624</v>
      </c>
      <c r="Q3">
        <f>(Honeywell2020!$C3-L3)^2</f>
        <v>0.84639632000398624</v>
      </c>
      <c r="R3">
        <f>(Honeywell2020!$C3-M3)^2</f>
        <v>0.84639632000398624</v>
      </c>
      <c r="S3">
        <f>(Honeywell2020!$C3-N3)^2</f>
        <v>0.84639632000398624</v>
      </c>
    </row>
    <row r="4" spans="2:19" x14ac:dyDescent="0.3">
      <c r="B4">
        <f>0.75*Honeywell2020!$C3+(1-0.75)*'Q1'!B3</f>
        <v>140.51000550000001</v>
      </c>
      <c r="D4">
        <v>0.44888325015623742</v>
      </c>
      <c r="F4">
        <f t="shared" ref="F4:F67" si="3">0.15*($B4-$B3)+(1-0.15)*F3</f>
        <v>0.10349977500000022</v>
      </c>
      <c r="G4">
        <f>0.25*($B4-$B3)+(1-0.25)*G3</f>
        <v>0.17249962500000038</v>
      </c>
      <c r="H4">
        <f>0.45*($B4-$B3)+(1-0.45)*H3</f>
        <v>0.31049932500000071</v>
      </c>
      <c r="I4">
        <f>0.85*($B4-$B3)+(1-0.85)*I3</f>
        <v>0.58649872500000122</v>
      </c>
      <c r="K4">
        <f>$B4+F4</f>
        <v>140.61350527499999</v>
      </c>
      <c r="L4">
        <f t="shared" si="0"/>
        <v>140.68250512500001</v>
      </c>
      <c r="M4">
        <f t="shared" si="1"/>
        <v>140.820504825</v>
      </c>
      <c r="N4">
        <f t="shared" si="2"/>
        <v>141.09650422500002</v>
      </c>
      <c r="P4">
        <f>(Honeywell2020!$C4-K4)^2</f>
        <v>0.32090834257567763</v>
      </c>
      <c r="Q4">
        <f>(Honeywell2020!$C4-L4)^2</f>
        <v>0.24749418577200594</v>
      </c>
      <c r="R4">
        <f>(Honeywell2020!$C4-M4)^2</f>
        <v>0.12923174796482748</v>
      </c>
      <c r="S4">
        <f>(Honeywell2020!$C4-N4)^2</f>
        <v>6.9703755509969477E-3</v>
      </c>
    </row>
    <row r="5" spans="2:19" x14ac:dyDescent="0.3">
      <c r="B5">
        <f>0.75*Honeywell2020!$C4+(1-0.75)*'Q1'!B4</f>
        <v>140.92049632499999</v>
      </c>
      <c r="D5">
        <v>0.48652142074323446</v>
      </c>
      <c r="F5">
        <f>0.15*($B5-$B4)+(1-0.15)*F4</f>
        <v>0.14954843249999755</v>
      </c>
      <c r="G5">
        <f>0.25*($B5-$B4)+(1-0.25)*G4</f>
        <v>0.23199742499999587</v>
      </c>
      <c r="H5">
        <f t="shared" ref="H5:H68" si="4">0.45*($B5-$B4)+(1-0.45)*H4</f>
        <v>0.35549549999999247</v>
      </c>
      <c r="I5">
        <f t="shared" ref="I5:I68" si="5">0.85*($B5-$B4)+(1-0.85)*I4</f>
        <v>0.43689200999998518</v>
      </c>
      <c r="K5">
        <f>$B5+F5</f>
        <v>141.07004475749997</v>
      </c>
      <c r="L5">
        <f t="shared" si="0"/>
        <v>141.15249374999999</v>
      </c>
      <c r="M5">
        <f t="shared" si="1"/>
        <v>141.27599182499998</v>
      </c>
      <c r="N5">
        <f t="shared" si="2"/>
        <v>141.35738833499997</v>
      </c>
      <c r="P5">
        <f>(Honeywell2020!$C5-K5)^2</f>
        <v>0.40955167182565294</v>
      </c>
      <c r="Q5">
        <f>(Honeywell2020!$C5-L5)^2</f>
        <v>0.31082102392556193</v>
      </c>
      <c r="R5">
        <f>(Honeywell2020!$C5-M5)^2</f>
        <v>0.18836917213029208</v>
      </c>
      <c r="S5">
        <f>(Honeywell2020!$C5-N5)^2</f>
        <v>0.12433992290639824</v>
      </c>
    </row>
    <row r="6" spans="2:19" x14ac:dyDescent="0.3">
      <c r="B6">
        <f>0.75*Honeywell2020!$C5+(1-0.75)*'Q1'!B5</f>
        <v>141.40883066124999</v>
      </c>
      <c r="D6">
        <v>1.1143616244826031</v>
      </c>
      <c r="F6">
        <f t="shared" si="3"/>
        <v>0.20036631806249877</v>
      </c>
      <c r="G6">
        <f t="shared" ref="G6:G69" si="6">0.25*($B6-$B5)+(1-0.25)*G5</f>
        <v>0.29608165281249832</v>
      </c>
      <c r="H6">
        <f t="shared" si="4"/>
        <v>0.41527297631249843</v>
      </c>
      <c r="I6">
        <f t="shared" si="5"/>
        <v>0.48061798731250255</v>
      </c>
      <c r="K6">
        <f t="shared" ref="K5:K68" si="7">$B6+F6</f>
        <v>141.60919697931249</v>
      </c>
      <c r="L6">
        <f t="shared" si="0"/>
        <v>141.70491231406248</v>
      </c>
      <c r="M6">
        <f t="shared" si="1"/>
        <v>141.8241036375625</v>
      </c>
      <c r="N6">
        <f t="shared" si="2"/>
        <v>141.88944864856251</v>
      </c>
      <c r="P6">
        <f>(Honeywell2020!$C6-K6)^2</f>
        <v>1.2750948516802778</v>
      </c>
      <c r="Q6">
        <f>(Honeywell2020!$C6-L6)^2</f>
        <v>1.5004199764564194</v>
      </c>
      <c r="R6">
        <f>(Honeywell2020!$C6-M6)^2</f>
        <v>1.8066253413538491</v>
      </c>
      <c r="S6">
        <f>(Honeywell2020!$C6-N6)^2</f>
        <v>1.9865567685398651</v>
      </c>
    </row>
    <row r="7" spans="2:19" x14ac:dyDescent="0.3">
      <c r="B7">
        <f>0.75*Honeywell2020!$C6+(1-0.75)*'Q1'!B6</f>
        <v>140.59173412981249</v>
      </c>
      <c r="D7">
        <v>0.99221656407393011</v>
      </c>
      <c r="F7">
        <f>0.15*($B7-$B6)+(1-0.15)*F6</f>
        <v>4.7746890637499026E-2</v>
      </c>
      <c r="G7">
        <f t="shared" si="6"/>
        <v>1.7787106749998838E-2</v>
      </c>
      <c r="H7">
        <f t="shared" si="4"/>
        <v>-0.13929330217500069</v>
      </c>
      <c r="I7">
        <f t="shared" si="5"/>
        <v>-0.62243935362499925</v>
      </c>
      <c r="K7">
        <f t="shared" si="7"/>
        <v>140.63948102045001</v>
      </c>
      <c r="L7">
        <f t="shared" si="0"/>
        <v>140.6095212365625</v>
      </c>
      <c r="M7">
        <f t="shared" si="1"/>
        <v>140.4524408276375</v>
      </c>
      <c r="N7">
        <f t="shared" si="2"/>
        <v>139.9692947761875</v>
      </c>
      <c r="P7">
        <f>(Honeywell2020!$C7-K7)^2</f>
        <v>1.2111530295645476</v>
      </c>
      <c r="Q7">
        <f>(Honeywell2020!$C7-L7)^2</f>
        <v>1.2779935393958048</v>
      </c>
      <c r="R7">
        <f>(Honeywell2020!$C7-M7)^2</f>
        <v>1.6578214979515136</v>
      </c>
      <c r="S7">
        <f>(Honeywell2020!$C7-N7)^2</f>
        <v>3.1354146967141148</v>
      </c>
    </row>
    <row r="8" spans="2:19" x14ac:dyDescent="0.3">
      <c r="B8">
        <f>0.75*Honeywell2020!$C7+(1-0.75)*'Q1'!B7</f>
        <v>141.49763253437811</v>
      </c>
      <c r="D8">
        <v>3.200589590347994</v>
      </c>
      <c r="F8">
        <f t="shared" si="3"/>
        <v>0.17646961772671699</v>
      </c>
      <c r="G8">
        <f t="shared" si="6"/>
        <v>0.23981493120390385</v>
      </c>
      <c r="H8">
        <f t="shared" si="4"/>
        <v>0.33104296585827814</v>
      </c>
      <c r="I8">
        <f t="shared" si="5"/>
        <v>0.67664774083702606</v>
      </c>
      <c r="K8">
        <f t="shared" si="7"/>
        <v>141.67410215210484</v>
      </c>
      <c r="L8">
        <f t="shared" si="0"/>
        <v>141.73744746558202</v>
      </c>
      <c r="M8">
        <f t="shared" si="1"/>
        <v>141.82867550023639</v>
      </c>
      <c r="N8">
        <f>$B8+I8</f>
        <v>142.17428027521512</v>
      </c>
      <c r="P8">
        <f>(Honeywell2020!$C8-K8)^2</f>
        <v>2.5789046860796332</v>
      </c>
      <c r="Q8">
        <f>(Honeywell2020!$C8-L8)^2</f>
        <v>2.3794652363352689</v>
      </c>
      <c r="R8">
        <f>(Honeywell2020!$C8-M8)^2</f>
        <v>2.1063399009661152</v>
      </c>
      <c r="S8">
        <f>(Honeywell2020!$C8-N8)^2</f>
        <v>1.2226138983398984</v>
      </c>
    </row>
    <row r="9" spans="2:19" x14ac:dyDescent="0.3">
      <c r="B9">
        <f>0.75*Honeywell2020!$C8+(1-0.75)*'Q1'!B8</f>
        <v>142.73745839734579</v>
      </c>
      <c r="D9">
        <v>0.63562477122659022</v>
      </c>
      <c r="F9">
        <f t="shared" si="3"/>
        <v>0.33597305451286108</v>
      </c>
      <c r="G9">
        <f t="shared" si="6"/>
        <v>0.48981766414484729</v>
      </c>
      <c r="H9">
        <f t="shared" si="4"/>
        <v>0.73999526955750794</v>
      </c>
      <c r="I9">
        <f t="shared" si="5"/>
        <v>1.1553491446480797</v>
      </c>
      <c r="K9">
        <f>$B9+F9</f>
        <v>143.07343145185865</v>
      </c>
      <c r="L9">
        <f t="shared" si="0"/>
        <v>143.22727606149064</v>
      </c>
      <c r="M9">
        <f t="shared" si="1"/>
        <v>143.4774536669033</v>
      </c>
      <c r="N9">
        <f t="shared" si="2"/>
        <v>143.89280754199388</v>
      </c>
      <c r="P9">
        <f>(Honeywell2020!$C9-K9)^2</f>
        <v>0.30977411449066089</v>
      </c>
      <c r="Q9">
        <f>(Honeywell2020!$C9-L9)^2</f>
        <v>0.16219059791288354</v>
      </c>
      <c r="R9">
        <f>(Honeywell2020!$C9-M9)^2</f>
        <v>2.3271909229583398E-2</v>
      </c>
      <c r="S9">
        <f>(Honeywell2020!$C9-N9)^2</f>
        <v>6.9065176078436527E-2</v>
      </c>
    </row>
    <row r="10" spans="2:19" x14ac:dyDescent="0.3">
      <c r="B10">
        <f>0.75*Honeywell2020!$C9+(1-0.75)*'Q1'!B9</f>
        <v>143.18985210827478</v>
      </c>
      <c r="D10">
        <v>1.6366524934058193</v>
      </c>
      <c r="F10">
        <f t="shared" si="3"/>
        <v>0.35343615297528003</v>
      </c>
      <c r="G10">
        <f t="shared" si="6"/>
        <v>0.48046167584088234</v>
      </c>
      <c r="H10">
        <f t="shared" si="4"/>
        <v>0.61057456817467382</v>
      </c>
      <c r="I10">
        <f t="shared" si="5"/>
        <v>0.55783702598685136</v>
      </c>
      <c r="K10">
        <f t="shared" si="7"/>
        <v>143.54328826125007</v>
      </c>
      <c r="L10">
        <f t="shared" si="0"/>
        <v>143.67031378411565</v>
      </c>
      <c r="M10">
        <f t="shared" si="1"/>
        <v>143.80042667644946</v>
      </c>
      <c r="N10">
        <f t="shared" si="2"/>
        <v>143.74768913426163</v>
      </c>
      <c r="P10">
        <f>(Honeywell2020!$C10-K10)^2</f>
        <v>1.3612326153502068</v>
      </c>
      <c r="Q10">
        <f>(Honeywell2020!$C10-L10)^2</f>
        <v>1.0809619831559234</v>
      </c>
      <c r="R10">
        <f>(Honeywell2020!$C10-M10)^2</f>
        <v>0.8273363649902844</v>
      </c>
      <c r="S10">
        <f>(Honeywell2020!$C10-N10)^2</f>
        <v>0.92605567471922501</v>
      </c>
    </row>
    <row r="11" spans="2:19" x14ac:dyDescent="0.3">
      <c r="B11">
        <f>0.75*Honeywell2020!$C10+(1-0.75)*'Q1'!B10</f>
        <v>144.15390712037856</v>
      </c>
      <c r="D11">
        <v>12.530292354786901</v>
      </c>
      <c r="F11">
        <f t="shared" si="3"/>
        <v>0.44502898184455575</v>
      </c>
      <c r="G11">
        <f t="shared" si="6"/>
        <v>0.60136000990660787</v>
      </c>
      <c r="H11">
        <f t="shared" si="4"/>
        <v>0.7696407679427737</v>
      </c>
      <c r="I11">
        <f t="shared" si="5"/>
        <v>0.90312231418624478</v>
      </c>
      <c r="K11">
        <f t="shared" si="7"/>
        <v>144.59893610222312</v>
      </c>
      <c r="L11">
        <f t="shared" si="0"/>
        <v>144.75526713028518</v>
      </c>
      <c r="M11">
        <f t="shared" si="1"/>
        <v>144.92354788832134</v>
      </c>
      <c r="N11">
        <f t="shared" si="2"/>
        <v>145.05702943456481</v>
      </c>
      <c r="P11">
        <f>(Honeywell2020!$C11-K11)^2</f>
        <v>11.095940056226901</v>
      </c>
      <c r="Q11">
        <f>(Honeywell2020!$C11-L11)^2</f>
        <v>10.078884347836519</v>
      </c>
      <c r="R11">
        <f>(Honeywell2020!$C11-M11)^2</f>
        <v>9.0387122095365022</v>
      </c>
      <c r="S11">
        <f>(Honeywell2020!$C11-N11)^2</f>
        <v>8.2539196483180515</v>
      </c>
    </row>
    <row r="12" spans="2:19" x14ac:dyDescent="0.3">
      <c r="B12">
        <f>0.75*Honeywell2020!$C11+(1-0.75)*'Q1'!B11</f>
        <v>146.7635315782461</v>
      </c>
      <c r="D12">
        <v>2.7059026952454075</v>
      </c>
      <c r="F12">
        <f t="shared" si="3"/>
        <v>0.76971830324800328</v>
      </c>
      <c r="G12">
        <f t="shared" si="6"/>
        <v>1.1034261218968409</v>
      </c>
      <c r="H12">
        <f t="shared" si="4"/>
        <v>1.5976334284089184</v>
      </c>
      <c r="I12">
        <f t="shared" si="5"/>
        <v>2.3536491363153451</v>
      </c>
      <c r="K12">
        <f t="shared" si="7"/>
        <v>147.5332498814941</v>
      </c>
      <c r="L12">
        <f t="shared" si="0"/>
        <v>147.86695770014293</v>
      </c>
      <c r="M12">
        <f t="shared" si="1"/>
        <v>148.36116500665503</v>
      </c>
      <c r="N12">
        <f t="shared" si="2"/>
        <v>149.11718071456144</v>
      </c>
      <c r="P12">
        <f>(Honeywell2020!$C12-K12)^2</f>
        <v>1.3380754636678698</v>
      </c>
      <c r="Q12">
        <f>(Honeywell2020!$C12-L12)^2</f>
        <v>0.6774019195271973</v>
      </c>
      <c r="R12">
        <f>(Honeywell2020!$C12-M12)^2</f>
        <v>0.10813376819215617</v>
      </c>
      <c r="S12">
        <f>(Honeywell2020!$C12-N12)^2</f>
        <v>0.18248165417437245</v>
      </c>
    </row>
    <row r="13" spans="2:19" x14ac:dyDescent="0.3">
      <c r="B13">
        <f>0.75*Honeywell2020!$C12+(1-0.75)*'Q1'!B12</f>
        <v>147.74179982585994</v>
      </c>
      <c r="D13">
        <v>0.38593007527818274</v>
      </c>
      <c r="F13">
        <f t="shared" si="3"/>
        <v>0.80100079490287879</v>
      </c>
      <c r="G13">
        <f t="shared" si="6"/>
        <v>1.0721366533260908</v>
      </c>
      <c r="H13">
        <f t="shared" si="4"/>
        <v>1.3189190970511335</v>
      </c>
      <c r="I13">
        <f t="shared" si="5"/>
        <v>1.1845753809190662</v>
      </c>
      <c r="K13">
        <f t="shared" si="7"/>
        <v>148.54280062076282</v>
      </c>
      <c r="L13">
        <f t="shared" si="0"/>
        <v>148.81393647918603</v>
      </c>
      <c r="M13">
        <f t="shared" si="1"/>
        <v>149.06071892291106</v>
      </c>
      <c r="N13">
        <f t="shared" si="2"/>
        <v>148.926375206779</v>
      </c>
      <c r="P13">
        <f>(Honeywell2020!$C13-K13)^2</f>
        <v>0.12758711017087143</v>
      </c>
      <c r="Q13">
        <f>(Honeywell2020!$C13-L13)^2</f>
        <v>7.405896888646268E-3</v>
      </c>
      <c r="R13">
        <f>(Honeywell2020!$C13-M13)^2</f>
        <v>2.5832500844770068E-2</v>
      </c>
      <c r="S13">
        <f>(Honeywell2020!$C13-N13)^2</f>
        <v>6.9596807111672572E-4</v>
      </c>
    </row>
    <row r="14" spans="2:19" x14ac:dyDescent="0.3">
      <c r="B14">
        <f>0.75*Honeywell2020!$C13+(1-0.75)*'Q1'!B13</f>
        <v>148.23116458680897</v>
      </c>
      <c r="D14">
        <v>0.35365836487217456</v>
      </c>
      <c r="F14">
        <f t="shared" si="3"/>
        <v>0.75425538980980145</v>
      </c>
      <c r="G14">
        <f t="shared" si="6"/>
        <v>0.92644368023182566</v>
      </c>
      <c r="H14">
        <f t="shared" si="4"/>
        <v>0.94561964580518709</v>
      </c>
      <c r="I14">
        <f t="shared" si="5"/>
        <v>0.59364635394453558</v>
      </c>
      <c r="K14">
        <f t="shared" si="7"/>
        <v>148.98541997661877</v>
      </c>
      <c r="L14">
        <f t="shared" si="0"/>
        <v>149.15760826704079</v>
      </c>
      <c r="M14">
        <f t="shared" si="1"/>
        <v>149.17678423261415</v>
      </c>
      <c r="N14">
        <f t="shared" si="2"/>
        <v>148.82481094075351</v>
      </c>
      <c r="P14">
        <f>(Honeywell2020!$C14-K14)^2</f>
        <v>0.69793656240944146</v>
      </c>
      <c r="Q14">
        <f>(Honeywell2020!$C14-L14)^2</f>
        <v>1.0152865111441551</v>
      </c>
      <c r="R14">
        <f>(Honeywell2020!$C14-M14)^2</f>
        <v>1.0542981817918426</v>
      </c>
      <c r="S14">
        <f>(Honeywell2020!$C14-N14)^2</f>
        <v>0.45537790352793411</v>
      </c>
    </row>
    <row r="15" spans="2:19" x14ac:dyDescent="0.3">
      <c r="B15">
        <f>0.75*Honeywell2020!$C14+(1-0.75)*'Q1'!B14</f>
        <v>147.90275488142584</v>
      </c>
      <c r="D15">
        <v>9.6928887039813463E-2</v>
      </c>
      <c r="F15">
        <f t="shared" si="3"/>
        <v>0.59185562553086057</v>
      </c>
      <c r="G15">
        <f t="shared" si="6"/>
        <v>0.61273033382808495</v>
      </c>
      <c r="H15">
        <f t="shared" si="4"/>
        <v>0.37230643777044103</v>
      </c>
      <c r="I15">
        <f t="shared" si="5"/>
        <v>-0.19010129648398644</v>
      </c>
      <c r="K15">
        <f t="shared" si="7"/>
        <v>148.49461050695669</v>
      </c>
      <c r="L15">
        <f t="shared" si="0"/>
        <v>148.51548521525393</v>
      </c>
      <c r="M15">
        <f t="shared" si="1"/>
        <v>148.27506131919628</v>
      </c>
      <c r="N15">
        <f t="shared" si="2"/>
        <v>147.71265358494185</v>
      </c>
      <c r="P15">
        <f>(Honeywell2020!$C15-K15)^2</f>
        <v>1.33149658847808E-2</v>
      </c>
      <c r="Q15">
        <f>(Honeywell2020!$C15-L15)^2</f>
        <v>8.9332335661671657E-3</v>
      </c>
      <c r="R15">
        <f>(Honeywell2020!$C15-M15)^2</f>
        <v>0.11218458977690346</v>
      </c>
      <c r="S15">
        <f>(Honeywell2020!$C15-N15)^2</f>
        <v>0.80523238331156832</v>
      </c>
    </row>
    <row r="16" spans="2:19" x14ac:dyDescent="0.3">
      <c r="B16">
        <f>0.75*Honeywell2020!$C15+(1-0.75)*'Q1'!B15</f>
        <v>148.33429382292678</v>
      </c>
      <c r="D16">
        <v>2.7218642608578788E-3</v>
      </c>
      <c r="F16">
        <f t="shared" si="3"/>
        <v>0.56780812292637339</v>
      </c>
      <c r="G16">
        <f t="shared" si="6"/>
        <v>0.56743248574630023</v>
      </c>
      <c r="H16">
        <f t="shared" si="4"/>
        <v>0.39896106444916846</v>
      </c>
      <c r="I16">
        <f t="shared" si="5"/>
        <v>0.33829290580320637</v>
      </c>
      <c r="K16">
        <f t="shared" si="7"/>
        <v>148.90210194585316</v>
      </c>
      <c r="L16">
        <f t="shared" si="0"/>
        <v>148.90172630867309</v>
      </c>
      <c r="M16">
        <f t="shared" si="1"/>
        <v>148.73325488737595</v>
      </c>
      <c r="N16">
        <f t="shared" si="2"/>
        <v>148.67258672872998</v>
      </c>
      <c r="P16">
        <f>(Honeywell2020!$C16-K16)^2</f>
        <v>0.17817342952459195</v>
      </c>
      <c r="Q16">
        <f>(Honeywell2020!$C16-L16)^2</f>
        <v>0.17785645325350044</v>
      </c>
      <c r="R16">
        <f>(Honeywell2020!$C16-M16)^2</f>
        <v>6.4140064034903813E-2</v>
      </c>
      <c r="S16">
        <f>(Honeywell2020!$C16-N16)^2</f>
        <v>3.7091188792745582E-2</v>
      </c>
    </row>
    <row r="17" spans="2:19" x14ac:dyDescent="0.3">
      <c r="B17">
        <f>0.75*Honeywell2020!$C16+(1-0.75)*'Q1'!B16</f>
        <v>148.33328758490239</v>
      </c>
      <c r="D17">
        <v>3.4855475864852279</v>
      </c>
      <c r="F17">
        <f t="shared" si="3"/>
        <v>0.48248596878375916</v>
      </c>
      <c r="G17">
        <f t="shared" si="6"/>
        <v>0.42532280480362816</v>
      </c>
      <c r="H17">
        <f t="shared" si="4"/>
        <v>0.21897577833606804</v>
      </c>
      <c r="I17">
        <f t="shared" si="5"/>
        <v>4.9888633549751128E-2</v>
      </c>
      <c r="K17">
        <f t="shared" si="7"/>
        <v>148.81577355368614</v>
      </c>
      <c r="L17">
        <f t="shared" si="0"/>
        <v>148.75861038970604</v>
      </c>
      <c r="M17">
        <f t="shared" si="1"/>
        <v>148.55226336323847</v>
      </c>
      <c r="N17">
        <f t="shared" si="2"/>
        <v>148.38317621845215</v>
      </c>
      <c r="P17">
        <f>(Honeywell2020!$C17-K17)^2</f>
        <v>2.3846384059490524</v>
      </c>
      <c r="Q17">
        <f>(Honeywell2020!$C17-L17)^2</f>
        <v>2.5644518867377117</v>
      </c>
      <c r="R17">
        <f>(Honeywell2020!$C17-M17)^2</f>
        <v>3.2679153633642133</v>
      </c>
      <c r="S17">
        <f>(Honeywell2020!$C17-N17)^2</f>
        <v>3.9078362169417509</v>
      </c>
    </row>
    <row r="18" spans="2:19" x14ac:dyDescent="0.3">
      <c r="B18">
        <f>0.75*Honeywell2020!$C17+(1-0.75)*'Q1'!B17</f>
        <v>149.79463928018657</v>
      </c>
      <c r="D18">
        <v>2.5177296483198566</v>
      </c>
      <c r="F18">
        <f t="shared" si="3"/>
        <v>0.62931582775882222</v>
      </c>
      <c r="G18">
        <f t="shared" si="6"/>
        <v>0.68433002742376592</v>
      </c>
      <c r="H18">
        <f t="shared" si="4"/>
        <v>0.77804494096271815</v>
      </c>
      <c r="I18">
        <f t="shared" si="5"/>
        <v>1.2496322360240149</v>
      </c>
      <c r="K18">
        <f t="shared" si="7"/>
        <v>150.4239551079454</v>
      </c>
      <c r="L18">
        <f t="shared" si="0"/>
        <v>150.47896930761033</v>
      </c>
      <c r="M18">
        <f t="shared" si="1"/>
        <v>150.5726842211493</v>
      </c>
      <c r="N18">
        <f t="shared" si="2"/>
        <v>151.04427151621059</v>
      </c>
      <c r="P18">
        <f>(Honeywell2020!$C18-K18)^2</f>
        <v>1.1152223656914684</v>
      </c>
      <c r="Q18">
        <f>(Honeywell2020!$C18-L18)^2</f>
        <v>1.0020544388766075</v>
      </c>
      <c r="R18">
        <f>(Honeywell2020!$C18-M18)^2</f>
        <v>0.82321466404121735</v>
      </c>
      <c r="S18">
        <f>(Honeywell2020!$C18-N18)^2</f>
        <v>0.18985582577355156</v>
      </c>
    </row>
    <row r="19" spans="2:19" x14ac:dyDescent="0.3">
      <c r="B19">
        <f>0.75*Honeywell2020!$C18+(1-0.75)*'Q1'!B18</f>
        <v>150.83251213212128</v>
      </c>
      <c r="D19">
        <v>0.31731603469507857</v>
      </c>
      <c r="F19">
        <f t="shared" si="3"/>
        <v>0.69059938138520505</v>
      </c>
      <c r="G19">
        <f t="shared" si="6"/>
        <v>0.77271573355150136</v>
      </c>
      <c r="H19">
        <f t="shared" si="4"/>
        <v>0.89496750090011346</v>
      </c>
      <c r="I19">
        <f t="shared" si="5"/>
        <v>1.069636759548104</v>
      </c>
      <c r="K19">
        <f t="shared" si="7"/>
        <v>151.52311151350648</v>
      </c>
      <c r="L19">
        <f t="shared" si="0"/>
        <v>151.60522786567279</v>
      </c>
      <c r="M19">
        <f t="shared" si="1"/>
        <v>151.7274796330214</v>
      </c>
      <c r="N19">
        <f t="shared" si="2"/>
        <v>151.90214889166938</v>
      </c>
      <c r="P19">
        <f>(Honeywell2020!$C19-K19)^2</f>
        <v>1.0062246836531494</v>
      </c>
      <c r="Q19">
        <f>(Honeywell2020!$C19-L19)^2</f>
        <v>1.1777108386257888</v>
      </c>
      <c r="R19">
        <f>(Honeywell2020!$C19-M19)^2</f>
        <v>1.4579974043404378</v>
      </c>
      <c r="S19">
        <f>(Honeywell2020!$C19-N19)^2</f>
        <v>1.910324501567773</v>
      </c>
    </row>
    <row r="20" spans="2:19" x14ac:dyDescent="0.3">
      <c r="B20">
        <f>0.75*Honeywell2020!$C19+(1-0.75)*'Q1'!B19</f>
        <v>150.33913748587884</v>
      </c>
      <c r="D20">
        <v>7.0712168433940947</v>
      </c>
      <c r="F20">
        <f t="shared" si="3"/>
        <v>0.51300327724105776</v>
      </c>
      <c r="G20">
        <f t="shared" si="6"/>
        <v>0.45619313860301514</v>
      </c>
      <c r="H20">
        <f t="shared" si="4"/>
        <v>0.27021353468596276</v>
      </c>
      <c r="I20">
        <f t="shared" si="5"/>
        <v>-0.25892293537386157</v>
      </c>
      <c r="K20">
        <f t="shared" si="7"/>
        <v>150.85214076311991</v>
      </c>
      <c r="L20">
        <f t="shared" si="0"/>
        <v>150.79533062448186</v>
      </c>
      <c r="M20">
        <f t="shared" si="1"/>
        <v>150.60935102056479</v>
      </c>
      <c r="N20">
        <f t="shared" si="2"/>
        <v>150.08021455050496</v>
      </c>
      <c r="P20">
        <f>(Honeywell2020!$C20-K20)^2</f>
        <v>6.0903637631327383</v>
      </c>
      <c r="Q20">
        <f>(Honeywell2020!$C20-L20)^2</f>
        <v>6.3739908010994144</v>
      </c>
      <c r="R20">
        <f>(Honeywell2020!$C20-M20)^2</f>
        <v>7.347655838847893</v>
      </c>
      <c r="S20">
        <f>(Honeywell2020!$C20-N20)^2</f>
        <v>10.496255115805083</v>
      </c>
    </row>
    <row r="21" spans="2:19" x14ac:dyDescent="0.3">
      <c r="B21">
        <f>0.75*Honeywell2020!$C20+(1-0.75)*'Q1'!B20</f>
        <v>152.50244301582123</v>
      </c>
      <c r="D21">
        <v>0.39035753665732326</v>
      </c>
      <c r="F21">
        <f t="shared" si="3"/>
        <v>0.76054861514625782</v>
      </c>
      <c r="G21">
        <f t="shared" si="6"/>
        <v>0.88297123643785924</v>
      </c>
      <c r="H21">
        <f t="shared" si="4"/>
        <v>1.1221049325513557</v>
      </c>
      <c r="I21">
        <f t="shared" si="5"/>
        <v>1.7999712601449536</v>
      </c>
      <c r="K21">
        <f t="shared" si="7"/>
        <v>153.26299163096749</v>
      </c>
      <c r="L21">
        <f t="shared" si="0"/>
        <v>153.3854142522591</v>
      </c>
      <c r="M21">
        <f t="shared" si="1"/>
        <v>153.62454794837259</v>
      </c>
      <c r="N21">
        <f t="shared" si="2"/>
        <v>154.30241427596619</v>
      </c>
      <c r="P21">
        <f>(Honeywell2020!$C21-K21)^2</f>
        <v>2.8925060140806664E-4</v>
      </c>
      <c r="Q21">
        <f>(Honeywell2020!$C21-L21)^2</f>
        <v>1.1112375408848114E-2</v>
      </c>
      <c r="R21">
        <f>(Honeywell2020!$C21-M21)^2</f>
        <v>0.11871397782465822</v>
      </c>
      <c r="S21">
        <f>(Honeywell2020!$C21-N21)^2</f>
        <v>1.0453329965290041</v>
      </c>
    </row>
    <row r="22" spans="2:19" x14ac:dyDescent="0.3">
      <c r="B22">
        <f>0.75*Honeywell2020!$C21+(1-0.75)*'Q1'!B21</f>
        <v>152.75858441028382</v>
      </c>
      <c r="D22">
        <v>2.120516978475302</v>
      </c>
      <c r="F22">
        <f t="shared" si="3"/>
        <v>0.68488753204370745</v>
      </c>
      <c r="G22">
        <f t="shared" si="6"/>
        <v>0.72626377594404157</v>
      </c>
      <c r="H22">
        <f t="shared" si="4"/>
        <v>0.73242134041141049</v>
      </c>
      <c r="I22">
        <f t="shared" si="5"/>
        <v>0.48771587431494312</v>
      </c>
      <c r="K22">
        <f t="shared" si="7"/>
        <v>153.44347194232753</v>
      </c>
      <c r="L22">
        <f t="shared" si="0"/>
        <v>153.48484818622785</v>
      </c>
      <c r="M22">
        <f t="shared" si="1"/>
        <v>153.49100575069522</v>
      </c>
      <c r="N22">
        <f t="shared" si="2"/>
        <v>153.24630028459876</v>
      </c>
      <c r="P22">
        <f>(Honeywell2020!$C22-K22)^2</f>
        <v>1.2917005719929959</v>
      </c>
      <c r="Q22">
        <f>(Honeywell2020!$C22-L22)^2</f>
        <v>1.1993618758197004</v>
      </c>
      <c r="R22">
        <f>(Honeywell2020!$C22-M22)^2</f>
        <v>1.1859128309998888</v>
      </c>
      <c r="S22">
        <f>(Honeywell2020!$C22-N22)^2</f>
        <v>1.7787602656642292</v>
      </c>
    </row>
    <row r="23" spans="2:19" x14ac:dyDescent="0.3">
      <c r="B23">
        <f>0.75*Honeywell2020!$C22+(1-0.75)*'Q1'!B22</f>
        <v>153.91608176668447</v>
      </c>
      <c r="D23">
        <v>2.5790790173568232</v>
      </c>
      <c r="F23">
        <f t="shared" si="3"/>
        <v>0.75577900569724943</v>
      </c>
      <c r="G23">
        <f t="shared" si="6"/>
        <v>0.83407217105819464</v>
      </c>
      <c r="H23">
        <f t="shared" si="4"/>
        <v>0.92370554760657009</v>
      </c>
      <c r="I23">
        <f t="shared" si="5"/>
        <v>1.0570301340877974</v>
      </c>
      <c r="K23">
        <f t="shared" si="7"/>
        <v>154.67186077238173</v>
      </c>
      <c r="L23">
        <f t="shared" si="0"/>
        <v>154.75015393774265</v>
      </c>
      <c r="M23">
        <f t="shared" si="1"/>
        <v>154.83978731429104</v>
      </c>
      <c r="N23">
        <f t="shared" si="2"/>
        <v>154.97311190077227</v>
      </c>
      <c r="P23">
        <f>(Honeywell2020!$C23-K23)^2</f>
        <v>4.2512657209660114</v>
      </c>
      <c r="Q23">
        <f>(Honeywell2020!$C23-L23)^2</f>
        <v>4.5802545969284578</v>
      </c>
      <c r="R23">
        <f>(Honeywell2020!$C23-M23)^2</f>
        <v>4.9719470073995895</v>
      </c>
      <c r="S23">
        <f>(Honeywell2020!$C23-N23)^2</f>
        <v>5.5842931293486622</v>
      </c>
    </row>
    <row r="24" spans="2:19" x14ac:dyDescent="0.3">
      <c r="B24">
        <f>0.75*Honeywell2020!$C23+(1-0.75)*'Q1'!B23</f>
        <v>152.67095309834491</v>
      </c>
      <c r="D24">
        <v>3.5535348493211695E-2</v>
      </c>
      <c r="F24">
        <f t="shared" si="3"/>
        <v>0.45564285459172793</v>
      </c>
      <c r="G24">
        <f t="shared" si="6"/>
        <v>0.31427196120875578</v>
      </c>
      <c r="H24">
        <f t="shared" si="4"/>
        <v>-5.2269849569188787E-2</v>
      </c>
      <c r="I24">
        <f t="shared" si="5"/>
        <v>-0.89980484797545712</v>
      </c>
      <c r="K24">
        <f t="shared" si="7"/>
        <v>153.12659595293664</v>
      </c>
      <c r="L24">
        <f t="shared" si="0"/>
        <v>152.98522505955367</v>
      </c>
      <c r="M24">
        <f t="shared" si="1"/>
        <v>152.61868324877571</v>
      </c>
      <c r="N24">
        <f t="shared" si="2"/>
        <v>151.77114825036946</v>
      </c>
      <c r="P24">
        <f>(Honeywell2020!$C24-K24)^2</f>
        <v>5.3877137099970574E-3</v>
      </c>
      <c r="Q24">
        <f>(Honeywell2020!$C24-L24)^2</f>
        <v>4.6126986403080189E-2</v>
      </c>
      <c r="R24">
        <f>(Honeywell2020!$C24-M24)^2</f>
        <v>0.33792567736245116</v>
      </c>
      <c r="S24">
        <f>(Honeywell2020!$C24-N24)^2</f>
        <v>2.0416087493207353</v>
      </c>
    </row>
    <row r="25" spans="2:19" x14ac:dyDescent="0.3">
      <c r="B25">
        <f>0.75*Honeywell2020!$C24+(1-0.75)*'Q1'!B24</f>
        <v>153.09211686392419</v>
      </c>
      <c r="D25">
        <v>0.82288130754928823</v>
      </c>
      <c r="F25">
        <f t="shared" si="3"/>
        <v>0.45047099123986073</v>
      </c>
      <c r="G25">
        <f t="shared" si="6"/>
        <v>0.34099491230138679</v>
      </c>
      <c r="H25">
        <f t="shared" si="4"/>
        <v>0.16077527724762214</v>
      </c>
      <c r="I25">
        <f t="shared" si="5"/>
        <v>0.22301847354606935</v>
      </c>
      <c r="K25">
        <f t="shared" si="7"/>
        <v>153.54258785516404</v>
      </c>
      <c r="L25">
        <f t="shared" si="0"/>
        <v>153.43311177622559</v>
      </c>
      <c r="M25">
        <f t="shared" si="1"/>
        <v>153.2528921411718</v>
      </c>
      <c r="N25">
        <f t="shared" si="2"/>
        <v>153.31513533747025</v>
      </c>
      <c r="P25">
        <f>(Honeywell2020!$C25-K25)^2</f>
        <v>0.26771325797917284</v>
      </c>
      <c r="Q25">
        <f>(Honeywell2020!$C25-L25)^2</f>
        <v>0.39298633755815238</v>
      </c>
      <c r="R25">
        <f>(Honeywell2020!$C25-M25)^2</f>
        <v>0.65141986735482005</v>
      </c>
      <c r="S25">
        <f>(Honeywell2020!$C25-N25)^2</f>
        <v>0.55482038603091566</v>
      </c>
    </row>
    <row r="26" spans="2:19" x14ac:dyDescent="0.3">
      <c r="B26">
        <f>0.75*Honeywell2020!$C25+(1-0.75)*'Q1'!B25</f>
        <v>153.77487566155074</v>
      </c>
      <c r="D26">
        <v>7.5311178957006321E-3</v>
      </c>
      <c r="F26">
        <f t="shared" si="3"/>
        <v>0.48531416219786377</v>
      </c>
      <c r="G26">
        <f t="shared" si="6"/>
        <v>0.42643588363267704</v>
      </c>
      <c r="H26">
        <f t="shared" si="4"/>
        <v>0.3956678614181387</v>
      </c>
      <c r="I26">
        <f t="shared" si="5"/>
        <v>0.61379774901447592</v>
      </c>
      <c r="K26">
        <f t="shared" si="7"/>
        <v>154.26018982374859</v>
      </c>
      <c r="L26">
        <f t="shared" si="0"/>
        <v>154.20131154518342</v>
      </c>
      <c r="M26">
        <f t="shared" si="1"/>
        <v>154.17054352296887</v>
      </c>
      <c r="N26">
        <f t="shared" si="2"/>
        <v>154.38867341056522</v>
      </c>
      <c r="P26">
        <f>(Honeywell2020!$C26-K26)^2</f>
        <v>0.11573047694539665</v>
      </c>
      <c r="Q26">
        <f>(Honeywell2020!$C26-L26)^2</f>
        <v>7.9137310703665642E-2</v>
      </c>
      <c r="R26">
        <f>(Honeywell2020!$C26-M26)^2</f>
        <v>6.2773059079748464E-2</v>
      </c>
      <c r="S26">
        <f>(Honeywell2020!$C26-N26)^2</f>
        <v>0.21965664046848274</v>
      </c>
    </row>
    <row r="27" spans="2:19" x14ac:dyDescent="0.3">
      <c r="B27">
        <f>0.75*Honeywell2020!$C26+(1-0.75)*'Q1'!B26</f>
        <v>153.76966848000797</v>
      </c>
      <c r="D27">
        <v>0.49238780670654597</v>
      </c>
      <c r="F27">
        <f t="shared" si="3"/>
        <v>0.41173596063676837</v>
      </c>
      <c r="G27">
        <f t="shared" si="6"/>
        <v>0.31852511733881472</v>
      </c>
      <c r="H27">
        <f t="shared" si="4"/>
        <v>0.21527409208572876</v>
      </c>
      <c r="I27">
        <f t="shared" si="5"/>
        <v>8.7643558040814917E-2</v>
      </c>
      <c r="K27">
        <f t="shared" si="7"/>
        <v>154.18140444064474</v>
      </c>
      <c r="L27">
        <f t="shared" si="0"/>
        <v>154.08819359734679</v>
      </c>
      <c r="M27">
        <f t="shared" si="1"/>
        <v>153.9849425720937</v>
      </c>
      <c r="N27">
        <f t="shared" si="2"/>
        <v>153.85731203804878</v>
      </c>
      <c r="P27">
        <f>(Honeywell2020!$C27-K27)^2</f>
        <v>0.17522726549466094</v>
      </c>
      <c r="Q27">
        <f>(Honeywell2020!$C27-L27)^2</f>
        <v>0.26195193550966184</v>
      </c>
      <c r="R27">
        <f>(Honeywell2020!$C27-M27)^2</f>
        <v>0.37830302034785684</v>
      </c>
      <c r="S27">
        <f>(Honeywell2020!$C27-N27)^2</f>
        <v>0.55159432111881879</v>
      </c>
    </row>
    <row r="28" spans="2:19" x14ac:dyDescent="0.3">
      <c r="B28">
        <f>0.75*Honeywell2020!$C27+(1-0.75)*'Q1'!B27</f>
        <v>154.33228981200517</v>
      </c>
      <c r="D28">
        <v>0.12572210036662479</v>
      </c>
      <c r="F28">
        <f t="shared" si="3"/>
        <v>0.4343687663408341</v>
      </c>
      <c r="G28">
        <f t="shared" si="6"/>
        <v>0.37954917100341268</v>
      </c>
      <c r="H28">
        <f t="shared" si="4"/>
        <v>0.37158035004589385</v>
      </c>
      <c r="I28">
        <f t="shared" si="5"/>
        <v>0.4913746659037479</v>
      </c>
      <c r="K28">
        <f t="shared" si="7"/>
        <v>154.76665857834601</v>
      </c>
      <c r="L28">
        <f t="shared" si="0"/>
        <v>154.71183898300859</v>
      </c>
      <c r="M28">
        <f t="shared" si="1"/>
        <v>154.70387016205106</v>
      </c>
      <c r="N28">
        <f t="shared" si="2"/>
        <v>154.82366447790892</v>
      </c>
      <c r="P28">
        <f>(Honeywell2020!$C28-K28)^2</f>
        <v>0.48532342161198239</v>
      </c>
      <c r="Q28">
        <f>(Honeywell2020!$C28-L28)^2</f>
        <v>0.41194829441273428</v>
      </c>
      <c r="R28">
        <f>(Honeywell2020!$C28-M28)^2</f>
        <v>0.40178250820536437</v>
      </c>
      <c r="S28">
        <f>(Honeywell2020!$C28-N28)^2</f>
        <v>0.56799959400802891</v>
      </c>
    </row>
    <row r="29" spans="2:19" x14ac:dyDescent="0.3">
      <c r="B29">
        <f>0.75*Honeywell2020!$C28+(1-0.75)*'Q1'!B28</f>
        <v>154.02849122780336</v>
      </c>
      <c r="D29">
        <v>2.4378160676078253</v>
      </c>
      <c r="F29">
        <f t="shared" si="3"/>
        <v>0.32364366375943676</v>
      </c>
      <c r="G29">
        <f t="shared" si="6"/>
        <v>0.20871223220210589</v>
      </c>
      <c r="H29">
        <f t="shared" si="4"/>
        <v>6.76598296344251E-2</v>
      </c>
      <c r="I29">
        <f t="shared" si="5"/>
        <v>-0.18452259668598009</v>
      </c>
      <c r="K29">
        <f t="shared" si="7"/>
        <v>154.3521348915628</v>
      </c>
      <c r="L29">
        <f t="shared" si="0"/>
        <v>154.23720346000547</v>
      </c>
      <c r="M29">
        <f t="shared" si="1"/>
        <v>154.09615105743779</v>
      </c>
      <c r="N29">
        <f t="shared" si="2"/>
        <v>153.84396863111738</v>
      </c>
      <c r="P29">
        <f>(Honeywell2020!$C29-K29)^2</f>
        <v>1.8710576906111247</v>
      </c>
      <c r="Q29">
        <f>(Honeywell2020!$C29-L29)^2</f>
        <v>2.1986885446138049</v>
      </c>
      <c r="R29">
        <f>(Honeywell2020!$C29-M29)^2</f>
        <v>2.6368886359592678</v>
      </c>
      <c r="S29">
        <f>(Honeywell2020!$C29-N29)^2</f>
        <v>3.519497449095331</v>
      </c>
    </row>
    <row r="30" spans="2:19" x14ac:dyDescent="0.3">
      <c r="B30">
        <f>0.75*Honeywell2020!$C29+(1-0.75)*'Q1'!B29</f>
        <v>155.28051724807219</v>
      </c>
      <c r="D30">
        <v>0.6883412249833557</v>
      </c>
      <c r="F30">
        <f t="shared" si="3"/>
        <v>0.46290101723584565</v>
      </c>
      <c r="G30">
        <f t="shared" si="6"/>
        <v>0.46954067921878673</v>
      </c>
      <c r="H30">
        <f t="shared" si="4"/>
        <v>0.60062461541990697</v>
      </c>
      <c r="I30">
        <f t="shared" si="5"/>
        <v>1.0365437277256078</v>
      </c>
      <c r="K30">
        <f t="shared" si="7"/>
        <v>155.74341826530804</v>
      </c>
      <c r="L30">
        <f t="shared" si="0"/>
        <v>155.75005792729098</v>
      </c>
      <c r="M30">
        <f t="shared" si="1"/>
        <v>155.8811418634921</v>
      </c>
      <c r="N30">
        <f t="shared" si="2"/>
        <v>156.3170609757978</v>
      </c>
      <c r="P30">
        <f>(Honeywell2020!$C30-K30)^2</f>
        <v>1.5460889825016479</v>
      </c>
      <c r="Q30">
        <f>(Honeywell2020!$C30-L30)^2</f>
        <v>1.5626448215830253</v>
      </c>
      <c r="R30">
        <f>(Honeywell2020!$C30-M30)^2</f>
        <v>1.9075528470904417</v>
      </c>
      <c r="S30">
        <f>(Honeywell2020!$C30-N30)^2</f>
        <v>3.3017105897672581</v>
      </c>
    </row>
    <row r="31" spans="2:19" x14ac:dyDescent="0.3">
      <c r="B31">
        <f>0.75*Honeywell2020!$C30+(1-0.75)*'Q1'!B30</f>
        <v>154.51933581124692</v>
      </c>
      <c r="D31">
        <v>0.31071909663277164</v>
      </c>
      <c r="F31">
        <f t="shared" si="3"/>
        <v>0.27928864912667861</v>
      </c>
      <c r="G31">
        <f t="shared" si="6"/>
        <v>0.161860150207773</v>
      </c>
      <c r="H31">
        <f t="shared" si="4"/>
        <v>-1.2188108090421756E-2</v>
      </c>
      <c r="I31">
        <f t="shared" si="5"/>
        <v>-0.49152266214263662</v>
      </c>
      <c r="K31">
        <f t="shared" si="7"/>
        <v>154.79862446037359</v>
      </c>
      <c r="L31">
        <f t="shared" si="0"/>
        <v>154.6811959614547</v>
      </c>
      <c r="M31">
        <f t="shared" si="1"/>
        <v>154.50714770315651</v>
      </c>
      <c r="N31">
        <f t="shared" si="2"/>
        <v>154.02781314910428</v>
      </c>
      <c r="P31">
        <f>(Honeywell2020!$C31-K31)^2</f>
        <v>0.42072147412446304</v>
      </c>
      <c r="Q31">
        <f>(Honeywell2020!$C31-L31)^2</f>
        <v>0.28217552385333389</v>
      </c>
      <c r="R31">
        <f>(Honeywell2020!$C31-M31)^2</f>
        <v>0.12755876767841048</v>
      </c>
      <c r="S31">
        <f>(Honeywell2020!$C31-N31)^2</f>
        <v>1.4928160325601363E-2</v>
      </c>
    </row>
    <row r="32" spans="2:19" x14ac:dyDescent="0.3">
      <c r="B32">
        <f>0.75*Honeywell2020!$C31+(1-0.75)*'Q1'!B31</f>
        <v>154.25006377731049</v>
      </c>
      <c r="D32">
        <v>0.30177933300375109</v>
      </c>
      <c r="F32">
        <f t="shared" si="3"/>
        <v>0.19700454666721212</v>
      </c>
      <c r="G32">
        <f t="shared" si="6"/>
        <v>5.4077104171721901E-2</v>
      </c>
      <c r="H32">
        <f t="shared" si="4"/>
        <v>-0.1278758747211261</v>
      </c>
      <c r="I32">
        <f t="shared" si="5"/>
        <v>-0.3026096281673622</v>
      </c>
      <c r="K32">
        <f t="shared" si="7"/>
        <v>154.4470683239777</v>
      </c>
      <c r="L32">
        <f t="shared" si="0"/>
        <v>154.3041408814822</v>
      </c>
      <c r="M32">
        <f t="shared" si="1"/>
        <v>154.12218790258936</v>
      </c>
      <c r="N32">
        <f t="shared" si="2"/>
        <v>153.94745414914311</v>
      </c>
      <c r="P32">
        <f>(Honeywell2020!$C32-K32)^2</f>
        <v>0.49993854411440336</v>
      </c>
      <c r="Q32">
        <f>(Honeywell2020!$C32-L32)^2</f>
        <v>0.31824929277570024</v>
      </c>
      <c r="R32">
        <f>(Honeywell2020!$C32-M32)^2</f>
        <v>0.1460637710316309</v>
      </c>
      <c r="S32">
        <f>(Honeywell2020!$C32-N32)^2</f>
        <v>4.3035149480202817E-2</v>
      </c>
    </row>
    <row r="33" spans="2:19" x14ac:dyDescent="0.3">
      <c r="B33">
        <f>0.75*Honeywell2020!$C32+(1-0.75)*'Q1'!B32</f>
        <v>153.90754760525181</v>
      </c>
      <c r="D33">
        <v>1.9525733686789999</v>
      </c>
      <c r="F33">
        <f t="shared" si="3"/>
        <v>0.1160764388583283</v>
      </c>
      <c r="G33">
        <f t="shared" si="6"/>
        <v>-4.5071214885878577E-2</v>
      </c>
      <c r="H33">
        <f t="shared" si="4"/>
        <v>-0.22446400852302537</v>
      </c>
      <c r="I33">
        <f t="shared" si="5"/>
        <v>-0.33653019047498234</v>
      </c>
      <c r="K33">
        <f t="shared" si="7"/>
        <v>154.02362404411014</v>
      </c>
      <c r="L33">
        <f t="shared" si="0"/>
        <v>153.86247639036594</v>
      </c>
      <c r="M33">
        <f t="shared" si="1"/>
        <v>153.68308359672878</v>
      </c>
      <c r="N33">
        <f t="shared" si="2"/>
        <v>153.57101741477683</v>
      </c>
      <c r="P33">
        <f>(Honeywell2020!$C33-K33)^2</f>
        <v>2.3827875385632837</v>
      </c>
      <c r="Q33">
        <f>(Honeywell2020!$C33-L33)^2</f>
        <v>1.911252029746366</v>
      </c>
      <c r="R33">
        <f>(Honeywell2020!$C33-M33)^2</f>
        <v>1.4474197654026277</v>
      </c>
      <c r="S33">
        <f>(Honeywell2020!$C33-N33)^2</f>
        <v>1.190327727501642</v>
      </c>
    </row>
    <row r="34" spans="2:19" x14ac:dyDescent="0.3">
      <c r="B34">
        <f>0.75*Honeywell2020!$C33+(1-0.75)*'Q1'!B33</f>
        <v>152.90390094341367</v>
      </c>
      <c r="D34">
        <v>1.5359544114410808</v>
      </c>
      <c r="F34">
        <f t="shared" si="3"/>
        <v>-5.1882026246140828E-2</v>
      </c>
      <c r="G34">
        <f t="shared" si="6"/>
        <v>-0.28471507662394208</v>
      </c>
      <c r="H34">
        <f t="shared" si="4"/>
        <v>-0.57509620251482363</v>
      </c>
      <c r="I34">
        <f t="shared" si="5"/>
        <v>-0.90357919113366003</v>
      </c>
      <c r="K34">
        <f t="shared" si="7"/>
        <v>152.85201891716753</v>
      </c>
      <c r="L34">
        <f t="shared" si="0"/>
        <v>152.61918586678973</v>
      </c>
      <c r="M34">
        <f t="shared" si="1"/>
        <v>152.32880474089885</v>
      </c>
      <c r="N34">
        <f t="shared" si="2"/>
        <v>152.00032175228</v>
      </c>
      <c r="P34">
        <f>(Honeywell2020!$C34-K34)^2</f>
        <v>1.5927018434560005</v>
      </c>
      <c r="Q34">
        <f>(Honeywell2020!$C34-L34)^2</f>
        <v>1.0592317819026447</v>
      </c>
      <c r="R34">
        <f>(Honeywell2020!$C34-M34)^2</f>
        <v>0.54583835562851846</v>
      </c>
      <c r="S34">
        <f>(Honeywell2020!$C34-N34)^2</f>
        <v>0.168367222984138</v>
      </c>
    </row>
    <row r="35" spans="2:19" x14ac:dyDescent="0.3">
      <c r="B35">
        <f>0.75*Honeywell2020!$C34+(1-0.75)*'Q1'!B34</f>
        <v>152.08803421321889</v>
      </c>
      <c r="D35">
        <v>1.6645436098664157</v>
      </c>
      <c r="F35">
        <f t="shared" si="3"/>
        <v>-0.16647973183843734</v>
      </c>
      <c r="G35">
        <f t="shared" si="6"/>
        <v>-0.41750299001665264</v>
      </c>
      <c r="H35">
        <f t="shared" si="4"/>
        <v>-0.68344293997080596</v>
      </c>
      <c r="I35">
        <f t="shared" si="5"/>
        <v>-0.82902359933561576</v>
      </c>
      <c r="K35">
        <f t="shared" si="7"/>
        <v>151.92155448138044</v>
      </c>
      <c r="L35">
        <f t="shared" si="0"/>
        <v>151.67053122320223</v>
      </c>
      <c r="M35">
        <f t="shared" si="1"/>
        <v>151.40459127324809</v>
      </c>
      <c r="N35">
        <f t="shared" si="2"/>
        <v>151.25901061388328</v>
      </c>
      <c r="P35">
        <f>(Honeywell2020!$C35-K35)^2</f>
        <v>1.6089591074921006</v>
      </c>
      <c r="Q35">
        <f>(Honeywell2020!$C35-L35)^2</f>
        <v>2.3087914415423896</v>
      </c>
      <c r="R35">
        <f>(Honeywell2020!$C35-M35)^2</f>
        <v>3.1876914632007671</v>
      </c>
      <c r="S35">
        <f>(Honeywell2020!$C35-N35)^2</f>
        <v>3.7287277332569566</v>
      </c>
    </row>
    <row r="36" spans="2:19" x14ac:dyDescent="0.3">
      <c r="B36">
        <f>0.75*Honeywell2020!$C35+(1-0.75)*'Q1'!B35</f>
        <v>153.11372533859227</v>
      </c>
      <c r="D36">
        <v>0.40010809465319136</v>
      </c>
      <c r="F36">
        <f t="shared" si="3"/>
        <v>1.2345896743335971E-2</v>
      </c>
      <c r="G36">
        <f t="shared" si="6"/>
        <v>-5.6704461169143294E-2</v>
      </c>
      <c r="H36">
        <f t="shared" si="4"/>
        <v>8.566738943407981E-2</v>
      </c>
      <c r="I36">
        <f t="shared" si="5"/>
        <v>0.74748391666703462</v>
      </c>
      <c r="K36">
        <f t="shared" si="7"/>
        <v>153.12607123533562</v>
      </c>
      <c r="L36">
        <f t="shared" si="0"/>
        <v>153.05702087742313</v>
      </c>
      <c r="M36">
        <f t="shared" si="1"/>
        <v>153.19939272802637</v>
      </c>
      <c r="N36">
        <f t="shared" si="2"/>
        <v>153.8612092552593</v>
      </c>
      <c r="P36">
        <f>(Honeywell2020!$C36-K36)^2</f>
        <v>0.13982272104343266</v>
      </c>
      <c r="Q36">
        <f>(Honeywell2020!$C36-L36)^2</f>
        <v>0.19623050303897577</v>
      </c>
      <c r="R36">
        <f>(Honeywell2020!$C36-M36)^2</f>
        <v>9.0364731963429368E-2</v>
      </c>
      <c r="S36">
        <f>(Honeywell2020!$C36-N36)^2</f>
        <v>0.13047212608497591</v>
      </c>
    </row>
    <row r="37" spans="2:19" x14ac:dyDescent="0.3">
      <c r="B37">
        <f>0.75*Honeywell2020!$C36+(1-0.75)*'Q1'!B36</f>
        <v>153.37292067008497</v>
      </c>
      <c r="D37">
        <v>2.8836395386641041</v>
      </c>
      <c r="F37">
        <f t="shared" si="3"/>
        <v>4.9373311955739248E-2</v>
      </c>
      <c r="G37">
        <f t="shared" si="6"/>
        <v>2.2270486996315314E-2</v>
      </c>
      <c r="H37">
        <f t="shared" si="4"/>
        <v>0.16375496336045492</v>
      </c>
      <c r="I37">
        <f t="shared" si="5"/>
        <v>0.33243861926884266</v>
      </c>
      <c r="K37">
        <f t="shared" si="7"/>
        <v>153.42229398204071</v>
      </c>
      <c r="L37">
        <f t="shared" si="0"/>
        <v>153.39519115708129</v>
      </c>
      <c r="M37">
        <f t="shared" si="1"/>
        <v>153.53667563344541</v>
      </c>
      <c r="N37">
        <f t="shared" si="2"/>
        <v>153.70535928935382</v>
      </c>
      <c r="P37">
        <f>(Honeywell2020!$C37-K37)^2</f>
        <v>2.6169501127064714</v>
      </c>
      <c r="Q37">
        <f>(Honeywell2020!$C37-L37)^2</f>
        <v>2.7053731024688319</v>
      </c>
      <c r="R37">
        <f>(Honeywell2020!$C37-M37)^2</f>
        <v>2.2599631045846498</v>
      </c>
      <c r="S37">
        <f>(Honeywell2020!$C37-N37)^2</f>
        <v>1.7812471415932112</v>
      </c>
    </row>
    <row r="38" spans="2:19" x14ac:dyDescent="0.3">
      <c r="B38">
        <f>0.75*Honeywell2020!$C37+(1-0.75)*'Q1'!B37</f>
        <v>154.57239318555526</v>
      </c>
      <c r="D38">
        <v>0.40263982045726021</v>
      </c>
      <c r="F38">
        <f t="shared" si="3"/>
        <v>0.22188819248292194</v>
      </c>
      <c r="G38">
        <f t="shared" si="6"/>
        <v>0.3165709941148091</v>
      </c>
      <c r="H38">
        <f t="shared" si="4"/>
        <v>0.62982786180988093</v>
      </c>
      <c r="I38">
        <f t="shared" si="5"/>
        <v>1.0694174310400733</v>
      </c>
      <c r="K38">
        <f t="shared" si="7"/>
        <v>154.79428137803819</v>
      </c>
      <c r="L38">
        <f t="shared" si="0"/>
        <v>154.88896417967007</v>
      </c>
      <c r="M38">
        <f t="shared" si="1"/>
        <v>155.20222104736513</v>
      </c>
      <c r="N38">
        <f t="shared" si="2"/>
        <v>155.64181061659534</v>
      </c>
      <c r="P38">
        <f>(Honeywell2020!$C38-K38)^2</f>
        <v>0.20767946240276877</v>
      </c>
      <c r="Q38">
        <f>(Honeywell2020!$C38-L38)^2</f>
        <v>0.13034686356130645</v>
      </c>
      <c r="R38">
        <f>(Honeywell2020!$C38-M38)^2</f>
        <v>2.2828283148852973E-3</v>
      </c>
      <c r="S38">
        <f>(Honeywell2020!$C38-N38)^2</f>
        <v>0.15351555927681748</v>
      </c>
    </row>
    <row r="39" spans="2:19" x14ac:dyDescent="0.3">
      <c r="B39">
        <f>0.75*Honeywell2020!$C38+(1-0.75)*'Q1'!B38</f>
        <v>154.89355837061089</v>
      </c>
      <c r="D39">
        <v>6.6895045502352674E-2</v>
      </c>
      <c r="F39">
        <f t="shared" si="3"/>
        <v>0.23677974136882868</v>
      </c>
      <c r="G39">
        <f t="shared" si="6"/>
        <v>0.31771954185001522</v>
      </c>
      <c r="H39">
        <f t="shared" si="4"/>
        <v>0.49092965727046967</v>
      </c>
      <c r="I39">
        <f t="shared" si="5"/>
        <v>0.43340302195329961</v>
      </c>
      <c r="K39">
        <f t="shared" si="7"/>
        <v>155.13033811197971</v>
      </c>
      <c r="L39">
        <f t="shared" si="0"/>
        <v>155.2112779124609</v>
      </c>
      <c r="M39">
        <f t="shared" si="1"/>
        <v>155.38448802788136</v>
      </c>
      <c r="N39">
        <f t="shared" si="2"/>
        <v>155.32696139256419</v>
      </c>
      <c r="P39">
        <f>(Honeywell2020!$C39-K39)^2</f>
        <v>4.8253981027297603E-2</v>
      </c>
      <c r="Q39">
        <f>(Honeywell2020!$C39-L39)^2</f>
        <v>1.9245482272258144E-2</v>
      </c>
      <c r="R39">
        <f>(Honeywell2020!$C39-M39)^2</f>
        <v>1.1890102468103993E-3</v>
      </c>
      <c r="S39">
        <f>(Honeywell2020!$C39-N39)^2</f>
        <v>5.3105393187110868E-4</v>
      </c>
    </row>
    <row r="40" spans="2:19" x14ac:dyDescent="0.3">
      <c r="B40">
        <f>0.75*Honeywell2020!$C39+(1-0.75)*'Q1'!B39</f>
        <v>155.0933174408971</v>
      </c>
      <c r="D40">
        <v>2.704864383976751</v>
      </c>
      <c r="F40">
        <f t="shared" si="3"/>
        <v>0.2312266407064352</v>
      </c>
      <c r="G40">
        <f t="shared" si="6"/>
        <v>0.28822942395906281</v>
      </c>
      <c r="H40">
        <f t="shared" si="4"/>
        <v>0.35990289312755086</v>
      </c>
      <c r="I40">
        <f t="shared" si="5"/>
        <v>0.23480566303626965</v>
      </c>
      <c r="K40">
        <f t="shared" si="7"/>
        <v>155.32454408160353</v>
      </c>
      <c r="L40">
        <f t="shared" si="0"/>
        <v>155.38154686485615</v>
      </c>
      <c r="M40">
        <f t="shared" si="1"/>
        <v>155.45322033402465</v>
      </c>
      <c r="N40">
        <f t="shared" si="2"/>
        <v>155.32812310393336</v>
      </c>
      <c r="P40">
        <f>(Honeywell2020!$C40-K40)^2</f>
        <v>2.5774662295803696</v>
      </c>
      <c r="Q40">
        <f>(Honeywell2020!$C40-L40)^2</f>
        <v>2.3976854334419211</v>
      </c>
      <c r="R40">
        <f>(Honeywell2020!$C40-M40)^2</f>
        <v>2.180857506971932</v>
      </c>
      <c r="S40">
        <f>(Honeywell2020!$C40-N40)^2</f>
        <v>2.5659871639245204</v>
      </c>
    </row>
    <row r="41" spans="2:19" x14ac:dyDescent="0.3">
      <c r="B41">
        <f>0.75*Honeywell2020!$C40+(1-0.75)*'Q1'!B40</f>
        <v>156.36814868658311</v>
      </c>
      <c r="D41">
        <v>0.52009164668311203</v>
      </c>
      <c r="F41">
        <f t="shared" si="3"/>
        <v>0.38776733145337233</v>
      </c>
      <c r="G41">
        <f t="shared" si="6"/>
        <v>0.53487987939080117</v>
      </c>
      <c r="H41">
        <f t="shared" si="4"/>
        <v>0.7716206517788603</v>
      </c>
      <c r="I41">
        <f t="shared" si="5"/>
        <v>1.1188274082885543</v>
      </c>
      <c r="K41">
        <f t="shared" si="7"/>
        <v>156.75591601803649</v>
      </c>
      <c r="L41">
        <f t="shared" si="0"/>
        <v>156.90302856597393</v>
      </c>
      <c r="M41">
        <f t="shared" si="1"/>
        <v>157.13976933836196</v>
      </c>
      <c r="N41">
        <f t="shared" si="2"/>
        <v>157.48697609487166</v>
      </c>
      <c r="P41">
        <f>(Honeywell2020!$C41-K41)^2</f>
        <v>0.23434214245846699</v>
      </c>
      <c r="Q41">
        <f>(Honeywell2020!$C41-L41)^2</f>
        <v>0.1135531170889264</v>
      </c>
      <c r="R41">
        <f>(Honeywell2020!$C41-M41)^2</f>
        <v>1.0047187864015285E-2</v>
      </c>
      <c r="S41">
        <f>(Honeywell2020!$C41-N41)^2</f>
        <v>6.0994721702110496E-2</v>
      </c>
    </row>
    <row r="42" spans="2:19" x14ac:dyDescent="0.3">
      <c r="B42">
        <f>0.75*Honeywell2020!$C41+(1-0.75)*'Q1'!B41</f>
        <v>156.79730319627902</v>
      </c>
      <c r="D42">
        <v>0.59246664704746377</v>
      </c>
      <c r="F42">
        <f t="shared" si="3"/>
        <v>0.3939754081897523</v>
      </c>
      <c r="G42">
        <f t="shared" si="6"/>
        <v>0.50844853696707726</v>
      </c>
      <c r="H42">
        <f t="shared" si="4"/>
        <v>0.61751088784153074</v>
      </c>
      <c r="I42">
        <f t="shared" si="5"/>
        <v>0.53260544448480285</v>
      </c>
      <c r="K42">
        <f t="shared" si="7"/>
        <v>157.19127860446878</v>
      </c>
      <c r="L42">
        <f t="shared" si="0"/>
        <v>157.3057517332461</v>
      </c>
      <c r="M42">
        <f t="shared" si="1"/>
        <v>157.41481408412054</v>
      </c>
      <c r="N42">
        <f t="shared" si="2"/>
        <v>157.32990864076382</v>
      </c>
      <c r="P42">
        <f>(Honeywell2020!$C42-K42)^2</f>
        <v>0.81231574082263258</v>
      </c>
      <c r="Q42">
        <f>(Honeywell2020!$C42-L42)^2</f>
        <v>1.031765804165697</v>
      </c>
      <c r="R42">
        <f>(Honeywell2020!$C42-M42)^2</f>
        <v>1.2652224712820763</v>
      </c>
      <c r="S42">
        <f>(Honeywell2020!$C42-N42)^2</f>
        <v>1.0814245399052032</v>
      </c>
    </row>
    <row r="43" spans="2:19" x14ac:dyDescent="0.3">
      <c r="B43">
        <f>0.75*Honeywell2020!$C42+(1-0.75)*'Q1'!B42</f>
        <v>156.23973982758139</v>
      </c>
      <c r="D43">
        <v>3.8713488714346354</v>
      </c>
      <c r="F43">
        <f t="shared" si="3"/>
        <v>0.25124459165664509</v>
      </c>
      <c r="G43">
        <f t="shared" si="6"/>
        <v>0.24194556055090072</v>
      </c>
      <c r="H43">
        <f t="shared" si="4"/>
        <v>8.8727472398908935E-2</v>
      </c>
      <c r="I43">
        <f t="shared" si="5"/>
        <v>-0.3940380467202641</v>
      </c>
      <c r="K43">
        <f t="shared" si="7"/>
        <v>156.49098441923803</v>
      </c>
      <c r="L43">
        <f t="shared" si="0"/>
        <v>156.48168538813229</v>
      </c>
      <c r="M43">
        <f t="shared" si="1"/>
        <v>156.3284672999803</v>
      </c>
      <c r="N43">
        <f t="shared" si="2"/>
        <v>155.84570178086113</v>
      </c>
      <c r="P43">
        <f>(Honeywell2020!$C43-K43)^2</f>
        <v>3.8377302915836515</v>
      </c>
      <c r="Q43">
        <f>(Honeywell2020!$C43-L43)^2</f>
        <v>3.8742506014132423</v>
      </c>
      <c r="R43">
        <f>(Honeywell2020!$C43-M43)^2</f>
        <v>4.5008882680656468</v>
      </c>
      <c r="S43">
        <f>(Honeywell2020!$C43-N43)^2</f>
        <v>6.7823535884295341</v>
      </c>
    </row>
    <row r="44" spans="2:19" x14ac:dyDescent="0.3">
      <c r="B44">
        <f>0.75*Honeywell2020!$C43+(1-0.75)*'Q1'!B43</f>
        <v>157.87733143792786</v>
      </c>
      <c r="D44">
        <v>4.5288156087278395</v>
      </c>
      <c r="F44">
        <f t="shared" si="3"/>
        <v>0.45919664446011976</v>
      </c>
      <c r="G44">
        <f t="shared" si="6"/>
        <v>0.59085707299979462</v>
      </c>
      <c r="H44">
        <f t="shared" si="4"/>
        <v>0.78571633447531419</v>
      </c>
      <c r="I44">
        <f t="shared" si="5"/>
        <v>1.332847161786465</v>
      </c>
      <c r="K44">
        <f t="shared" si="7"/>
        <v>158.33652808238799</v>
      </c>
      <c r="L44">
        <f t="shared" si="0"/>
        <v>158.46818851092766</v>
      </c>
      <c r="M44">
        <f t="shared" si="1"/>
        <v>158.66304777240319</v>
      </c>
      <c r="N44">
        <f t="shared" si="2"/>
        <v>159.21017859971434</v>
      </c>
      <c r="P44">
        <f>(Honeywell2020!$C44-K44)^2</f>
        <v>6.2826730016912258</v>
      </c>
      <c r="Q44">
        <f>(Honeywell2020!$C44-L44)^2</f>
        <v>6.9600280664406249</v>
      </c>
      <c r="R44">
        <f>(Honeywell2020!$C44-M44)^2</f>
        <v>8.0261483485315406</v>
      </c>
      <c r="S44">
        <f>(Honeywell2020!$C44-N44)^2</f>
        <v>11.425593845256344</v>
      </c>
    </row>
    <row r="45" spans="2:19" x14ac:dyDescent="0.3">
      <c r="B45">
        <f>0.75*Honeywell2020!$C44+(1-0.75)*'Q1'!B44</f>
        <v>156.11276813465312</v>
      </c>
      <c r="D45">
        <v>0.18665368161240073</v>
      </c>
      <c r="F45">
        <f t="shared" si="3"/>
        <v>0.12563265229989062</v>
      </c>
      <c r="G45">
        <f t="shared" si="6"/>
        <v>2.0019789311606639E-3</v>
      </c>
      <c r="H45">
        <f t="shared" si="4"/>
        <v>-0.36190950251221077</v>
      </c>
      <c r="I45">
        <f t="shared" si="5"/>
        <v>-1.2999517335155601</v>
      </c>
      <c r="K45">
        <f t="shared" si="7"/>
        <v>156.23840078695301</v>
      </c>
      <c r="L45">
        <f t="shared" si="0"/>
        <v>156.11477011358429</v>
      </c>
      <c r="M45">
        <f t="shared" si="1"/>
        <v>155.7508586321409</v>
      </c>
      <c r="N45">
        <f t="shared" si="2"/>
        <v>154.81281640113755</v>
      </c>
      <c r="P45">
        <f>(Honeywell2020!$C45-K45)^2</f>
        <v>9.5115363053254423E-2</v>
      </c>
      <c r="Q45">
        <f>(Honeywell2020!$C45-L45)^2</f>
        <v>3.4142581704541257E-2</v>
      </c>
      <c r="R45">
        <f>(Honeywell2020!$C45-M45)^2</f>
        <v>3.2089121748276488E-2</v>
      </c>
      <c r="S45">
        <f>(Honeywell2020!$C45-N45)^2</f>
        <v>1.2480835530458556</v>
      </c>
    </row>
    <row r="46" spans="2:19" x14ac:dyDescent="0.3">
      <c r="B46">
        <f>0.75*Honeywell2020!$C45+(1-0.75)*'Q1'!B45</f>
        <v>156.08879323752453</v>
      </c>
      <c r="D46">
        <v>2.0793478839852471</v>
      </c>
      <c r="F46">
        <f t="shared" si="3"/>
        <v>0.10319151988561759</v>
      </c>
      <c r="G46">
        <f t="shared" si="6"/>
        <v>-4.492240083778562E-3</v>
      </c>
      <c r="H46">
        <f t="shared" si="4"/>
        <v>-0.20983893008958424</v>
      </c>
      <c r="I46">
        <f t="shared" si="5"/>
        <v>-0.21537142258664085</v>
      </c>
      <c r="K46">
        <f t="shared" si="7"/>
        <v>156.19198475741015</v>
      </c>
      <c r="L46">
        <f t="shared" si="0"/>
        <v>156.08430099744075</v>
      </c>
      <c r="M46">
        <f t="shared" si="1"/>
        <v>155.87895430743495</v>
      </c>
      <c r="N46">
        <f t="shared" si="2"/>
        <v>155.8734218149379</v>
      </c>
      <c r="P46">
        <f>(Honeywell2020!$C46-K46)^2</f>
        <v>1.6589729610378392</v>
      </c>
      <c r="Q46">
        <f>(Honeywell2020!$C46-L46)^2</f>
        <v>1.9479645401688663</v>
      </c>
      <c r="R46">
        <f>(Honeywell2020!$C46-M46)^2</f>
        <v>2.5633345013315521</v>
      </c>
      <c r="S46">
        <f>(Honeywell2020!$C46-N46)^2</f>
        <v>2.5810806121079537</v>
      </c>
    </row>
    <row r="47" spans="2:19" x14ac:dyDescent="0.3">
      <c r="B47">
        <f>0.75*Honeywell2020!$C46+(1-0.75)*'Q1'!B46</f>
        <v>157.19571540439094</v>
      </c>
      <c r="D47">
        <v>9.0181556399275499E-5</v>
      </c>
      <c r="F47">
        <f t="shared" si="3"/>
        <v>0.25375111693273666</v>
      </c>
      <c r="G47">
        <f t="shared" si="6"/>
        <v>0.2733613616537689</v>
      </c>
      <c r="H47">
        <f t="shared" si="4"/>
        <v>0.38270356354061374</v>
      </c>
      <c r="I47">
        <f t="shared" si="5"/>
        <v>0.90857812844845343</v>
      </c>
      <c r="K47">
        <f t="shared" si="7"/>
        <v>157.44946652132367</v>
      </c>
      <c r="L47">
        <f t="shared" si="0"/>
        <v>157.46907676604471</v>
      </c>
      <c r="M47">
        <f t="shared" si="1"/>
        <v>157.57841896793155</v>
      </c>
      <c r="N47">
        <f t="shared" si="2"/>
        <v>158.10429353283939</v>
      </c>
      <c r="P47">
        <f>(Honeywell2020!$C47-K47)^2</f>
        <v>0.11523684016754451</v>
      </c>
      <c r="Q47">
        <f>(Honeywell2020!$C47-L47)^2</f>
        <v>0.12893540576058585</v>
      </c>
      <c r="R47">
        <f>(Honeywell2020!$C47-M47)^2</f>
        <v>0.21941539268111646</v>
      </c>
      <c r="S47">
        <f>(Honeywell2020!$C47-N47)^2</f>
        <v>0.98861764086015202</v>
      </c>
    </row>
    <row r="48" spans="2:19" x14ac:dyDescent="0.3">
      <c r="B48">
        <f>0.75*Honeywell2020!$C47+(1-0.75)*'Q1'!B47</f>
        <v>157.01771736285411</v>
      </c>
      <c r="D48">
        <v>2.0380928705261558</v>
      </c>
      <c r="F48">
        <f t="shared" si="3"/>
        <v>0.18898874316230252</v>
      </c>
      <c r="G48">
        <f t="shared" si="6"/>
        <v>0.1605215108561206</v>
      </c>
      <c r="H48">
        <f t="shared" si="4"/>
        <v>0.13038784125576663</v>
      </c>
      <c r="I48">
        <f t="shared" si="5"/>
        <v>-1.5011616039032616E-2</v>
      </c>
      <c r="K48">
        <f t="shared" si="7"/>
        <v>157.20670610601641</v>
      </c>
      <c r="L48">
        <f t="shared" si="0"/>
        <v>157.17823887371023</v>
      </c>
      <c r="M48">
        <f t="shared" si="1"/>
        <v>157.14810520410987</v>
      </c>
      <c r="N48">
        <f t="shared" si="2"/>
        <v>157.00270574681508</v>
      </c>
      <c r="P48">
        <f>(Honeywell2020!$C48-K48)^2</f>
        <v>1.7776539416684289</v>
      </c>
      <c r="Q48">
        <f>(Honeywell2020!$C48-L48)^2</f>
        <v>1.8543743004672466</v>
      </c>
      <c r="R48">
        <f>(Honeywell2020!$C48-M48)^2</f>
        <v>1.9373516363479173</v>
      </c>
      <c r="S48">
        <f>(Honeywell2020!$C48-N48)^2</f>
        <v>2.3632520988048618</v>
      </c>
    </row>
    <row r="49" spans="2:19" x14ac:dyDescent="0.3">
      <c r="B49">
        <f>0.75*Honeywell2020!$C48+(1-0.75)*'Q1'!B48</f>
        <v>158.12251063585518</v>
      </c>
      <c r="D49">
        <v>0.54303557461906782</v>
      </c>
      <c r="F49">
        <f t="shared" si="3"/>
        <v>0.32635942263811679</v>
      </c>
      <c r="G49">
        <f t="shared" si="6"/>
        <v>0.39658945139235652</v>
      </c>
      <c r="H49">
        <f t="shared" si="4"/>
        <v>0.5688702855411506</v>
      </c>
      <c r="I49">
        <f t="shared" si="5"/>
        <v>0.9368225396450498</v>
      </c>
      <c r="K49">
        <f t="shared" si="7"/>
        <v>158.4488700584933</v>
      </c>
      <c r="L49">
        <f t="shared" si="0"/>
        <v>158.51910008724752</v>
      </c>
      <c r="M49">
        <f t="shared" si="1"/>
        <v>158.69138092139633</v>
      </c>
      <c r="N49">
        <f t="shared" si="2"/>
        <v>159.05933317550023</v>
      </c>
      <c r="P49">
        <f>(Honeywell2020!$C49-K49)^2</f>
        <v>0.2219615372683349</v>
      </c>
      <c r="Q49">
        <f>(Honeywell2020!$C49-L49)^2</f>
        <v>0.16071913644928679</v>
      </c>
      <c r="R49">
        <f>(Honeywell2020!$C49-M49)^2</f>
        <v>5.2265768629273013E-2</v>
      </c>
      <c r="S49">
        <f>(Honeywell2020!$C49-N49)^2</f>
        <v>1.9414291131681471E-2</v>
      </c>
    </row>
    <row r="50" spans="2:19" x14ac:dyDescent="0.3">
      <c r="B50">
        <f>0.75*Honeywell2020!$C49+(1-0.75)*'Q1'!B49</f>
        <v>158.55363321330586</v>
      </c>
      <c r="D50">
        <v>7.476015709649138</v>
      </c>
      <c r="F50">
        <f t="shared" si="3"/>
        <v>0.3420738958600012</v>
      </c>
      <c r="G50">
        <f t="shared" si="6"/>
        <v>0.40522273290693728</v>
      </c>
      <c r="H50">
        <f t="shared" si="4"/>
        <v>0.5068838169004386</v>
      </c>
      <c r="I50">
        <f t="shared" si="5"/>
        <v>0.50697757177983505</v>
      </c>
      <c r="K50">
        <f t="shared" si="7"/>
        <v>158.89570710916587</v>
      </c>
      <c r="L50">
        <f t="shared" si="0"/>
        <v>158.95885594621279</v>
      </c>
      <c r="M50">
        <f t="shared" si="1"/>
        <v>159.06051703020628</v>
      </c>
      <c r="N50">
        <f t="shared" si="2"/>
        <v>159.06061078508569</v>
      </c>
      <c r="P50">
        <f>(Honeywell2020!$C50-K50)^2</f>
        <v>6.6269890363859094</v>
      </c>
      <c r="Q50">
        <f>(Honeywell2020!$C50-L50)^2</f>
        <v>6.3058494811599353</v>
      </c>
      <c r="R50">
        <f>(Honeywell2020!$C50-M50)^2</f>
        <v>5.8056130006928646</v>
      </c>
      <c r="S50">
        <f>(Honeywell2020!$C50-N50)^2</f>
        <v>5.8051612077248276</v>
      </c>
    </row>
    <row r="51" spans="2:19" x14ac:dyDescent="0.3">
      <c r="B51">
        <f>0.75*Honeywell2020!$C50+(1-0.75)*'Q1'!B50</f>
        <v>160.59436313864882</v>
      </c>
      <c r="D51">
        <v>6.4287395704362343E-2</v>
      </c>
      <c r="F51">
        <f t="shared" si="3"/>
        <v>0.59687230028244476</v>
      </c>
      <c r="G51">
        <f t="shared" si="6"/>
        <v>0.81409953101594257</v>
      </c>
      <c r="H51">
        <f t="shared" si="4"/>
        <v>1.1971145656995725</v>
      </c>
      <c r="I51">
        <f t="shared" si="5"/>
        <v>1.8106670723084901</v>
      </c>
      <c r="K51">
        <f t="shared" si="7"/>
        <v>161.19123543893127</v>
      </c>
      <c r="L51">
        <f t="shared" si="0"/>
        <v>161.40846266966477</v>
      </c>
      <c r="M51">
        <f t="shared" si="1"/>
        <v>161.79147770434838</v>
      </c>
      <c r="N51">
        <f t="shared" si="2"/>
        <v>162.40503021095731</v>
      </c>
      <c r="P51">
        <f>(Honeywell2020!$C51-K51)^2</f>
        <v>2.2874275333876749E-2</v>
      </c>
      <c r="Q51">
        <f>(Honeywell2020!$C51-L51)^2</f>
        <v>0.13576989746285884</v>
      </c>
      <c r="R51">
        <f>(Honeywell2020!$C51-M51)^2</f>
        <v>0.56472926086955888</v>
      </c>
      <c r="S51">
        <f>(Honeywell2020!$C51-N51)^2</f>
        <v>1.8633265872980762</v>
      </c>
    </row>
    <row r="52" spans="2:19" x14ac:dyDescent="0.3">
      <c r="B52">
        <f>0.75*Honeywell2020!$C51+(1-0.75)*'Q1'!B51</f>
        <v>160.57833039012175</v>
      </c>
      <c r="D52">
        <v>0.47143686515682642</v>
      </c>
      <c r="F52">
        <f t="shared" si="3"/>
        <v>0.50493654296101798</v>
      </c>
      <c r="G52">
        <f t="shared" si="6"/>
        <v>0.60656646113019019</v>
      </c>
      <c r="H52">
        <f t="shared" si="4"/>
        <v>0.6511982742975847</v>
      </c>
      <c r="I52">
        <f t="shared" si="5"/>
        <v>0.25797222459826658</v>
      </c>
      <c r="K52">
        <f t="shared" si="7"/>
        <v>161.08326693308277</v>
      </c>
      <c r="L52">
        <f t="shared" si="0"/>
        <v>161.18489685125195</v>
      </c>
      <c r="M52">
        <f t="shared" si="1"/>
        <v>161.22952866441935</v>
      </c>
      <c r="N52">
        <f t="shared" si="2"/>
        <v>160.83630261472001</v>
      </c>
      <c r="P52">
        <f>(Honeywell2020!$C52-K52)^2</f>
        <v>0.62928353290858918</v>
      </c>
      <c r="Q52">
        <f>(Honeywell2020!$C52-L52)^2</f>
        <v>0.80085290298555323</v>
      </c>
      <c r="R52">
        <f>(Honeywell2020!$C52-M52)^2</f>
        <v>0.88272726471588769</v>
      </c>
      <c r="S52">
        <f>(Honeywell2020!$C52-N52)^2</f>
        <v>0.29845419513551696</v>
      </c>
    </row>
    <row r="53" spans="2:19" x14ac:dyDescent="0.3">
      <c r="B53">
        <f>0.75*Honeywell2020!$C52+(1-0.75)*'Q1'!B52</f>
        <v>160.17741230357913</v>
      </c>
      <c r="D53">
        <v>0.3701029232194763</v>
      </c>
      <c r="F53">
        <f t="shared" si="3"/>
        <v>0.3690583485354727</v>
      </c>
      <c r="G53">
        <f t="shared" si="6"/>
        <v>0.35469532421198829</v>
      </c>
      <c r="H53">
        <f t="shared" si="4"/>
        <v>0.17774591191949377</v>
      </c>
      <c r="I53">
        <f t="shared" si="5"/>
        <v>-0.30208453987148476</v>
      </c>
      <c r="K53">
        <f t="shared" si="7"/>
        <v>160.54647065211461</v>
      </c>
      <c r="L53">
        <f t="shared" si="0"/>
        <v>160.53210762779111</v>
      </c>
      <c r="M53">
        <f t="shared" si="1"/>
        <v>160.35515821549862</v>
      </c>
      <c r="N53">
        <f t="shared" si="2"/>
        <v>159.87532776370765</v>
      </c>
      <c r="P53">
        <f>(Honeywell2020!$C53-K53)^2</f>
        <v>0.27409030755717939</v>
      </c>
      <c r="Q53">
        <f>(Honeywell2020!$C53-L53)^2</f>
        <v>0.28933573462272638</v>
      </c>
      <c r="R53">
        <f>(Honeywell2020!$C53-M53)^2</f>
        <v>0.51100878470310707</v>
      </c>
      <c r="S53">
        <f>(Honeywell2020!$C53-N53)^2</f>
        <v>1.4272584776280937</v>
      </c>
    </row>
    <row r="54" spans="2:19" x14ac:dyDescent="0.3">
      <c r="B54">
        <f>0.75*Honeywell2020!$C53+(1-0.75)*'Q1'!B53</f>
        <v>160.80182604732641</v>
      </c>
      <c r="D54">
        <v>0.61164945859338182</v>
      </c>
      <c r="F54">
        <f t="shared" si="3"/>
        <v>0.40736165781724426</v>
      </c>
      <c r="G54">
        <f t="shared" si="6"/>
        <v>0.42212492909581195</v>
      </c>
      <c r="H54">
        <f t="shared" si="4"/>
        <v>0.37874643624199889</v>
      </c>
      <c r="I54">
        <f t="shared" si="5"/>
        <v>0.48543900120446781</v>
      </c>
      <c r="K54">
        <f t="shared" si="7"/>
        <v>161.20918770514365</v>
      </c>
      <c r="L54">
        <f t="shared" si="0"/>
        <v>161.22395097642223</v>
      </c>
      <c r="M54">
        <f t="shared" si="1"/>
        <v>161.18057248356843</v>
      </c>
      <c r="N54">
        <f t="shared" si="2"/>
        <v>161.28726504853088</v>
      </c>
      <c r="P54">
        <f>(Honeywell2020!$C54-K54)^2</f>
        <v>0.2408937639173854</v>
      </c>
      <c r="Q54">
        <f>(Honeywell2020!$C54-L54)^2</f>
        <v>0.22661981656420266</v>
      </c>
      <c r="R54">
        <f>(Honeywell2020!$C54-M54)^2</f>
        <v>0.26980182827017063</v>
      </c>
      <c r="S54">
        <f>(Honeywell2020!$C54-N54)^2</f>
        <v>0.17034766376350172</v>
      </c>
    </row>
    <row r="55" spans="2:19" x14ac:dyDescent="0.3">
      <c r="B55">
        <f>0.75*Honeywell2020!$C54+(1-0.75)*'Q1'!B54</f>
        <v>161.36818188076217</v>
      </c>
      <c r="D55">
        <v>0.30860364043126381</v>
      </c>
      <c r="F55">
        <f t="shared" si="3"/>
        <v>0.43121078416002018</v>
      </c>
      <c r="G55">
        <f t="shared" si="6"/>
        <v>0.45818265518079654</v>
      </c>
      <c r="H55">
        <f t="shared" si="4"/>
        <v>0.46317066497918707</v>
      </c>
      <c r="I55">
        <f t="shared" si="5"/>
        <v>0.55421830860105803</v>
      </c>
      <c r="K55">
        <f t="shared" si="7"/>
        <v>161.79939266492218</v>
      </c>
      <c r="L55">
        <f t="shared" si="0"/>
        <v>161.82636453594296</v>
      </c>
      <c r="M55">
        <f t="shared" si="1"/>
        <v>161.83135254574134</v>
      </c>
      <c r="N55">
        <f t="shared" si="2"/>
        <v>161.92240018936323</v>
      </c>
      <c r="P55">
        <f>(Honeywell2020!$C55-K55)^2</f>
        <v>6.7915140671026386E-2</v>
      </c>
      <c r="Q55">
        <f>(Honeywell2020!$C55-L55)^2</f>
        <v>5.4584595527296817E-2</v>
      </c>
      <c r="R55">
        <f>(Honeywell2020!$C55-M55)^2</f>
        <v>5.2278743753152744E-2</v>
      </c>
      <c r="S55">
        <f>(Honeywell2020!$C55-N55)^2</f>
        <v>1.8933157492034284E-2</v>
      </c>
    </row>
    <row r="56" spans="2:19" x14ac:dyDescent="0.3">
      <c r="B56">
        <f>0.75*Honeywell2020!$C55+(1-0.75)*'Q1'!B55</f>
        <v>161.75431792249543</v>
      </c>
      <c r="D56">
        <v>1.1472803525530011</v>
      </c>
      <c r="F56">
        <f t="shared" si="3"/>
        <v>0.42444957279600704</v>
      </c>
      <c r="G56">
        <f t="shared" si="6"/>
        <v>0.44017100181891394</v>
      </c>
      <c r="H56">
        <f t="shared" si="4"/>
        <v>0.42850508451852271</v>
      </c>
      <c r="I56">
        <f t="shared" si="5"/>
        <v>0.41134838176343497</v>
      </c>
      <c r="K56">
        <f t="shared" si="7"/>
        <v>162.17876749529142</v>
      </c>
      <c r="L56">
        <f t="shared" si="0"/>
        <v>162.19448892431436</v>
      </c>
      <c r="M56">
        <f t="shared" si="1"/>
        <v>162.18282300701395</v>
      </c>
      <c r="N56">
        <f t="shared" si="2"/>
        <v>162.16566630425888</v>
      </c>
      <c r="P56">
        <f>(Honeywell2020!$C56-K56)^2</f>
        <v>1.7656071113690821</v>
      </c>
      <c r="Q56">
        <f>(Honeywell2020!$C56-L56)^2</f>
        <v>1.8076343337728629</v>
      </c>
      <c r="R56">
        <f>(Honeywell2020!$C56-M56)^2</f>
        <v>1.7764011741856065</v>
      </c>
      <c r="S56">
        <f>(Honeywell2020!$C56-N56)^2</f>
        <v>1.7309620362025422</v>
      </c>
    </row>
    <row r="57" spans="2:19" x14ac:dyDescent="0.3">
      <c r="B57">
        <f>0.75*Honeywell2020!$C56+(1-0.75)*'Q1'!B56</f>
        <v>160.95381194962204</v>
      </c>
      <c r="D57">
        <v>1.3174056639985372</v>
      </c>
      <c r="F57">
        <f t="shared" si="3"/>
        <v>0.24070624094559667</v>
      </c>
      <c r="G57">
        <f t="shared" si="6"/>
        <v>0.13000175814583659</v>
      </c>
      <c r="H57">
        <f t="shared" si="4"/>
        <v>-0.12454989130784044</v>
      </c>
      <c r="I57">
        <f t="shared" si="5"/>
        <v>-0.61872781967787083</v>
      </c>
      <c r="K57">
        <f t="shared" si="7"/>
        <v>161.19451819056763</v>
      </c>
      <c r="L57">
        <f t="shared" si="0"/>
        <v>161.08381370776786</v>
      </c>
      <c r="M57">
        <f t="shared" si="1"/>
        <v>160.82926205831419</v>
      </c>
      <c r="N57">
        <f t="shared" si="2"/>
        <v>160.33508412994416</v>
      </c>
      <c r="P57">
        <f>(Honeywell2020!$C57-K57)^2</f>
        <v>1.4994423499956626</v>
      </c>
      <c r="Q57">
        <f>(Honeywell2020!$C57-L57)^2</f>
        <v>1.2405787479851795</v>
      </c>
      <c r="R57">
        <f>(Honeywell2020!$C57-M57)^2</f>
        <v>0.73832956633522029</v>
      </c>
      <c r="S57">
        <f>(Honeywell2020!$C57-N57)^2</f>
        <v>0.13328569176983004</v>
      </c>
    </row>
    <row r="58" spans="2:19" x14ac:dyDescent="0.3">
      <c r="B58">
        <f>0.75*Honeywell2020!$C57+(1-0.75)*'Q1'!B57</f>
        <v>160.2574761172543</v>
      </c>
      <c r="D58">
        <v>0.41350978689473544</v>
      </c>
      <c r="F58">
        <f t="shared" si="3"/>
        <v>0.10014992994859663</v>
      </c>
      <c r="G58">
        <f t="shared" si="6"/>
        <v>-7.658263948255678E-2</v>
      </c>
      <c r="H58">
        <f t="shared" si="4"/>
        <v>-0.38185356478479382</v>
      </c>
      <c r="I58">
        <f t="shared" si="5"/>
        <v>-0.68469463046425705</v>
      </c>
      <c r="K58">
        <f t="shared" si="7"/>
        <v>160.3576260472029</v>
      </c>
      <c r="L58">
        <f t="shared" si="0"/>
        <v>160.18089347777175</v>
      </c>
      <c r="M58">
        <f t="shared" si="1"/>
        <v>159.87562255246951</v>
      </c>
      <c r="N58">
        <f t="shared" si="2"/>
        <v>159.57278148679003</v>
      </c>
      <c r="P58">
        <f>(Honeywell2020!$C58-K58)^2</f>
        <v>0.29416299622130998</v>
      </c>
      <c r="Q58">
        <f>(Honeywell2020!$C58-L58)^2</f>
        <v>0.51710556106893557</v>
      </c>
      <c r="R58">
        <f>(Honeywell2020!$C58-M58)^2</f>
        <v>1.0493368625156994</v>
      </c>
      <c r="S58">
        <f>(Honeywell2020!$C58-N58)^2</f>
        <v>1.7614930552210915</v>
      </c>
    </row>
    <row r="59" spans="2:19" x14ac:dyDescent="0.3">
      <c r="B59">
        <f>0.75*Honeywell2020!$C58+(1-0.75)*'Q1'!B58</f>
        <v>160.85435457621531</v>
      </c>
      <c r="D59">
        <v>2.995560696562205</v>
      </c>
      <c r="F59">
        <f t="shared" si="3"/>
        <v>0.17465920930045942</v>
      </c>
      <c r="G59">
        <f t="shared" si="6"/>
        <v>9.1782635128336218E-2</v>
      </c>
      <c r="H59">
        <f t="shared" si="4"/>
        <v>5.8575845900820211E-2</v>
      </c>
      <c r="I59">
        <f t="shared" si="5"/>
        <v>0.40464249554722437</v>
      </c>
      <c r="K59">
        <f t="shared" si="7"/>
        <v>161.02901378551579</v>
      </c>
      <c r="L59">
        <f t="shared" si="0"/>
        <v>160.94613721134365</v>
      </c>
      <c r="M59">
        <f t="shared" si="1"/>
        <v>160.91293042211615</v>
      </c>
      <c r="N59">
        <f t="shared" si="2"/>
        <v>161.25899707176254</v>
      </c>
      <c r="P59">
        <f>(Honeywell2020!$C59-K59)^2</f>
        <v>2.0764441523069621</v>
      </c>
      <c r="Q59">
        <f>(Honeywell2020!$C59-L59)^2</f>
        <v>2.3221608463780616</v>
      </c>
      <c r="R59">
        <f>(Honeywell2020!$C59-M59)^2</f>
        <v>2.4244687845115425</v>
      </c>
      <c r="S59">
        <f>(Honeywell2020!$C59-N59)^2</f>
        <v>1.4665305142065592</v>
      </c>
    </row>
    <row r="60" spans="2:19" x14ac:dyDescent="0.3">
      <c r="B60">
        <f>0.75*Honeywell2020!$C59+(1-0.75)*'Q1'!B59</f>
        <v>162.04783362453992</v>
      </c>
      <c r="D60">
        <v>1.3919462475210627E-3</v>
      </c>
      <c r="F60">
        <f t="shared" si="3"/>
        <v>0.32748218515408123</v>
      </c>
      <c r="G60">
        <f t="shared" si="6"/>
        <v>0.36720673842740337</v>
      </c>
      <c r="H60">
        <f t="shared" si="4"/>
        <v>0.56928228699152328</v>
      </c>
      <c r="I60">
        <f t="shared" si="5"/>
        <v>1.0751535654079976</v>
      </c>
      <c r="K60">
        <f t="shared" si="7"/>
        <v>162.375315809694</v>
      </c>
      <c r="L60">
        <f t="shared" si="0"/>
        <v>162.41504036296732</v>
      </c>
      <c r="M60">
        <f t="shared" si="1"/>
        <v>162.61711591153144</v>
      </c>
      <c r="N60">
        <f t="shared" si="2"/>
        <v>163.12298718994791</v>
      </c>
      <c r="P60">
        <f>(Honeywell2020!$C60-K60)^2</f>
        <v>0.14086195700626375</v>
      </c>
      <c r="Q60">
        <f>(Honeywell2020!$C60-L60)^2</f>
        <v>0.17225850289204292</v>
      </c>
      <c r="R60">
        <f>(Honeywell2020!$C60-M60)^2</f>
        <v>0.38083204826528305</v>
      </c>
      <c r="S60">
        <f>(Honeywell2020!$C60-N60)^2</f>
        <v>1.2611002287870954</v>
      </c>
    </row>
    <row r="61" spans="2:19" x14ac:dyDescent="0.3">
      <c r="B61">
        <f>0.75*Honeywell2020!$C60+(1-0.75)*'Q1'!B60</f>
        <v>161.84309145595097</v>
      </c>
      <c r="D61">
        <v>0.72364591577306581</v>
      </c>
      <c r="F61">
        <f t="shared" si="3"/>
        <v>0.24764853209262647</v>
      </c>
      <c r="G61">
        <f t="shared" si="6"/>
        <v>0.22421951167331494</v>
      </c>
      <c r="H61">
        <f t="shared" si="4"/>
        <v>0.22097128198031019</v>
      </c>
      <c r="I61">
        <f t="shared" si="5"/>
        <v>-1.2757808489408135E-2</v>
      </c>
      <c r="K61">
        <f t="shared" si="7"/>
        <v>162.09073998804359</v>
      </c>
      <c r="L61">
        <f t="shared" si="0"/>
        <v>162.06731096762428</v>
      </c>
      <c r="M61">
        <f t="shared" si="1"/>
        <v>162.06406273793127</v>
      </c>
      <c r="N61">
        <f t="shared" si="2"/>
        <v>161.83033364746157</v>
      </c>
      <c r="P61">
        <f>(Honeywell2020!$C61-K61)^2</f>
        <v>0.59176250451620993</v>
      </c>
      <c r="Q61">
        <f>(Honeywell2020!$C61-L61)^2</f>
        <v>0.62835748742783726</v>
      </c>
      <c r="R61">
        <f>(Honeywell2020!$C61-M61)^2</f>
        <v>0.63351771702501414</v>
      </c>
      <c r="S61">
        <f>(Honeywell2020!$C61-N61)^2</f>
        <v>1.0602148568835186</v>
      </c>
    </row>
    <row r="62" spans="2:19" x14ac:dyDescent="0.3">
      <c r="B62">
        <f>0.75*Honeywell2020!$C61+(1-0.75)*'Q1'!B61</f>
        <v>162.54301019636813</v>
      </c>
      <c r="D62">
        <v>5.8887006081583759E-2</v>
      </c>
      <c r="F62">
        <f t="shared" si="3"/>
        <v>0.31548906334130661</v>
      </c>
      <c r="G62">
        <f t="shared" si="6"/>
        <v>0.34314431885927638</v>
      </c>
      <c r="H62">
        <f t="shared" si="4"/>
        <v>0.43649763827689297</v>
      </c>
      <c r="I62">
        <f t="shared" si="5"/>
        <v>0.59301725808117534</v>
      </c>
      <c r="K62">
        <f t="shared" si="7"/>
        <v>162.85849925970945</v>
      </c>
      <c r="L62">
        <f t="shared" si="0"/>
        <v>162.88615451522742</v>
      </c>
      <c r="M62">
        <f t="shared" si="1"/>
        <v>162.97950783464503</v>
      </c>
      <c r="N62">
        <f t="shared" si="2"/>
        <v>163.13602745444931</v>
      </c>
      <c r="P62">
        <f>(Honeywell2020!$C62-K62)^2</f>
        <v>9.922336383715901E-4</v>
      </c>
      <c r="Q62">
        <f>(Honeywell2020!$C62-L62)^2</f>
        <v>1.4780063166533193E-5</v>
      </c>
      <c r="R62">
        <f>(Honeywell2020!$C62-M62)^2</f>
        <v>8.0118314795140071E-3</v>
      </c>
      <c r="S62">
        <f>(Honeywell2020!$C62-N62)^2</f>
        <v>6.0530000398719315E-2</v>
      </c>
    </row>
    <row r="63" spans="2:19" x14ac:dyDescent="0.3">
      <c r="B63">
        <f>0.75*Honeywell2020!$C62+(1-0.75)*'Q1'!B62</f>
        <v>162.67645547763928</v>
      </c>
      <c r="D63">
        <v>38.82119397559881</v>
      </c>
      <c r="F63">
        <f t="shared" si="3"/>
        <v>0.28818249603078316</v>
      </c>
      <c r="G63">
        <f t="shared" si="6"/>
        <v>0.29071955946224487</v>
      </c>
      <c r="H63">
        <f t="shared" si="4"/>
        <v>0.30012407762430882</v>
      </c>
      <c r="I63">
        <f t="shared" si="5"/>
        <v>0.20238107779265416</v>
      </c>
      <c r="K63">
        <f t="shared" si="7"/>
        <v>162.96463797367005</v>
      </c>
      <c r="L63">
        <f t="shared" si="0"/>
        <v>162.96717503710153</v>
      </c>
      <c r="M63">
        <f t="shared" si="1"/>
        <v>162.97657955526358</v>
      </c>
      <c r="N63">
        <f t="shared" si="2"/>
        <v>162.87883655543195</v>
      </c>
      <c r="P63">
        <f>(Honeywell2020!$C63-K63)^2</f>
        <v>37.153413850581124</v>
      </c>
      <c r="Q63">
        <f>(Honeywell2020!$C63-L63)^2</f>
        <v>37.122491657223023</v>
      </c>
      <c r="R63">
        <f>(Honeywell2020!$C63-M63)^2</f>
        <v>37.007979973759326</v>
      </c>
      <c r="S63">
        <f>(Honeywell2020!$C63-N63)^2</f>
        <v>38.206756803814727</v>
      </c>
    </row>
    <row r="64" spans="2:19" x14ac:dyDescent="0.3">
      <c r="B64">
        <f>0.75*Honeywell2020!$C63+(1-0.75)*'Q1'!B63</f>
        <v>167.37869496046554</v>
      </c>
      <c r="D64">
        <v>0.54416204970196325</v>
      </c>
      <c r="F64">
        <f t="shared" si="3"/>
        <v>0.95029104405010423</v>
      </c>
      <c r="G64">
        <f t="shared" si="6"/>
        <v>1.393599540303248</v>
      </c>
      <c r="H64">
        <f t="shared" si="4"/>
        <v>2.2810760099651861</v>
      </c>
      <c r="I64">
        <f t="shared" si="5"/>
        <v>4.0272607220712171</v>
      </c>
      <c r="K64">
        <f t="shared" si="7"/>
        <v>168.32898600451566</v>
      </c>
      <c r="L64">
        <f t="shared" si="0"/>
        <v>168.77229450076879</v>
      </c>
      <c r="M64">
        <f t="shared" si="1"/>
        <v>169.65977097043071</v>
      </c>
      <c r="N64">
        <f t="shared" si="2"/>
        <v>171.40595568253676</v>
      </c>
      <c r="P64">
        <f>(Honeywell2020!$C64-K64)^2</f>
        <v>7.917619164615794E-3</v>
      </c>
      <c r="Q64">
        <f>(Honeywell2020!$C64-L64)^2</f>
        <v>0.28333211262869573</v>
      </c>
      <c r="R64">
        <f>(Honeywell2020!$C64-M64)^2</f>
        <v>2.0157354107930758</v>
      </c>
      <c r="S64">
        <f>(Honeywell2020!$C64-N64)^2</f>
        <v>10.023243724254977</v>
      </c>
    </row>
    <row r="65" spans="2:19" x14ac:dyDescent="0.3">
      <c r="B65">
        <f>0.75*Honeywell2020!$C64+(1-0.75)*'Q1'!B64</f>
        <v>167.35215627430259</v>
      </c>
      <c r="D65">
        <v>14.095604590905639</v>
      </c>
      <c r="F65">
        <f t="shared" si="3"/>
        <v>0.80376658451814598</v>
      </c>
      <c r="G65">
        <f t="shared" si="6"/>
        <v>1.0385649836866984</v>
      </c>
      <c r="H65">
        <f t="shared" si="4"/>
        <v>1.2426493967075245</v>
      </c>
      <c r="I65">
        <f t="shared" si="5"/>
        <v>0.58153122507217436</v>
      </c>
      <c r="K65">
        <f t="shared" si="7"/>
        <v>168.15592285882073</v>
      </c>
      <c r="L65">
        <f t="shared" si="0"/>
        <v>168.3907212579893</v>
      </c>
      <c r="M65">
        <f t="shared" si="1"/>
        <v>168.59480567101011</v>
      </c>
      <c r="N65">
        <f t="shared" si="2"/>
        <v>167.93368749937477</v>
      </c>
      <c r="P65">
        <f>(Honeywell2020!$C65-K65)^2</f>
        <v>13.352265137384352</v>
      </c>
      <c r="Q65">
        <f>(Honeywell2020!$C65-L65)^2</f>
        <v>11.691453438455367</v>
      </c>
      <c r="R65">
        <f>(Honeywell2020!$C65-M65)^2</f>
        <v>10.337461712395498</v>
      </c>
      <c r="S65">
        <f>(Honeywell2020!$C65-N65)^2</f>
        <v>15.025783097257479</v>
      </c>
    </row>
    <row r="66" spans="2:19" x14ac:dyDescent="0.3">
      <c r="B66">
        <f>0.75*Honeywell2020!$C65+(1-0.75)*'Q1'!B65</f>
        <v>170.34039807829672</v>
      </c>
      <c r="D66">
        <v>0.17522414972403874</v>
      </c>
      <c r="F66">
        <f t="shared" si="3"/>
        <v>1.1314378674395433</v>
      </c>
      <c r="G66">
        <f t="shared" si="6"/>
        <v>1.5259841887635559</v>
      </c>
      <c r="H66">
        <f t="shared" si="4"/>
        <v>2.0281659799864964</v>
      </c>
      <c r="I66">
        <f t="shared" si="5"/>
        <v>2.6272352171558353</v>
      </c>
      <c r="K66">
        <f t="shared" si="7"/>
        <v>171.47183594573625</v>
      </c>
      <c r="L66">
        <f t="shared" si="0"/>
        <v>171.86638226706026</v>
      </c>
      <c r="M66">
        <f t="shared" si="1"/>
        <v>172.3685640582832</v>
      </c>
      <c r="N66">
        <f t="shared" si="2"/>
        <v>172.96763329545254</v>
      </c>
      <c r="P66">
        <f>(Honeywell2020!$C66-K66)^2</f>
        <v>3.306685691403153E-2</v>
      </c>
      <c r="Q66">
        <f>(Honeywell2020!$C66-L66)^2</f>
        <v>0.3322245871822524</v>
      </c>
      <c r="R66">
        <f>(Honeywell2020!$C66-M66)^2</f>
        <v>1.1633155277661167</v>
      </c>
      <c r="S66">
        <f>(Honeywell2020!$C66-N66)^2</f>
        <v>2.8144769609260649</v>
      </c>
    </row>
    <row r="67" spans="2:19" x14ac:dyDescent="0.3">
      <c r="B67">
        <f>0.75*Honeywell2020!$C66+(1-0.75)*'Q1'!B66</f>
        <v>170.46475430089288</v>
      </c>
      <c r="D67">
        <v>0.58575379647947168</v>
      </c>
      <c r="F67">
        <f t="shared" si="3"/>
        <v>0.98037562071303619</v>
      </c>
      <c r="G67">
        <f t="shared" si="6"/>
        <v>1.1755771972217075</v>
      </c>
      <c r="H67">
        <f t="shared" si="4"/>
        <v>1.1714515891608464</v>
      </c>
      <c r="I67">
        <f t="shared" si="5"/>
        <v>0.49978807178011347</v>
      </c>
      <c r="K67">
        <f t="shared" si="7"/>
        <v>171.44512992160591</v>
      </c>
      <c r="L67">
        <f t="shared" ref="L67:L130" si="8">$B67+G67</f>
        <v>171.64033149811459</v>
      </c>
      <c r="M67">
        <f t="shared" ref="M67:M130" si="9">$B67+H67</f>
        <v>171.63620589005373</v>
      </c>
      <c r="N67">
        <f t="shared" ref="N67:N130" si="10">$B67+I67</f>
        <v>170.96454237267298</v>
      </c>
      <c r="P67">
        <f>(Honeywell2020!$C67-K67)^2</f>
        <v>1.0508954566954434</v>
      </c>
      <c r="Q67">
        <f>(Honeywell2020!$C67-L67)^2</f>
        <v>1.4892138466206128</v>
      </c>
      <c r="R67">
        <f>(Honeywell2020!$C67-M67)^2</f>
        <v>1.4791616318289655</v>
      </c>
      <c r="S67">
        <f>(Honeywell2020!$C67-N67)^2</f>
        <v>0.29652857380981773</v>
      </c>
    </row>
    <row r="68" spans="2:19" x14ac:dyDescent="0.3">
      <c r="B68">
        <f>0.75*Honeywell2020!$C67+(1-0.75)*'Q1'!B67</f>
        <v>170.10109159558036</v>
      </c>
      <c r="D68">
        <v>2.6852249973114692</v>
      </c>
      <c r="F68">
        <f t="shared" ref="F68:F131" si="11">0.15*($B68-$B67)+(1-0.15)*F67</f>
        <v>0.77876987180920254</v>
      </c>
      <c r="G68">
        <f t="shared" si="6"/>
        <v>0.79076722158815038</v>
      </c>
      <c r="H68">
        <f t="shared" si="4"/>
        <v>0.48065015664783112</v>
      </c>
      <c r="I68">
        <f t="shared" si="5"/>
        <v>-0.23414508874862577</v>
      </c>
      <c r="K68">
        <f t="shared" si="7"/>
        <v>170.87986146738956</v>
      </c>
      <c r="L68">
        <f t="shared" si="8"/>
        <v>170.8918588171685</v>
      </c>
      <c r="M68">
        <f t="shared" si="9"/>
        <v>170.5817417522282</v>
      </c>
      <c r="N68">
        <f t="shared" si="10"/>
        <v>169.86694650683174</v>
      </c>
      <c r="P68">
        <f>(Honeywell2020!$C68-K68)^2</f>
        <v>1.8772795985438899</v>
      </c>
      <c r="Q68">
        <f>(Honeywell2020!$C68-L68)^2</f>
        <v>1.8445474725029531</v>
      </c>
      <c r="R68">
        <f>(Honeywell2020!$C68-M68)^2</f>
        <v>2.7830855812586459</v>
      </c>
      <c r="S68">
        <f>(Honeywell2020!$C68-N68)^2</f>
        <v>5.6789439513014566</v>
      </c>
    </row>
    <row r="69" spans="2:19" x14ac:dyDescent="0.3">
      <c r="B69">
        <f>0.75*Honeywell2020!$C68+(1-0.75)*'Q1'!B68</f>
        <v>171.58521033712722</v>
      </c>
      <c r="D69">
        <v>0.50363066256778799</v>
      </c>
      <c r="F69">
        <f t="shared" si="11"/>
        <v>0.88457220226985189</v>
      </c>
      <c r="G69">
        <f t="shared" si="6"/>
        <v>0.96410510157782914</v>
      </c>
      <c r="H69">
        <f t="shared" ref="H69:H132" si="12">0.45*($B69-$B68)+(1-0.45)*H68</f>
        <v>0.93221101985239652</v>
      </c>
      <c r="I69">
        <f t="shared" ref="I69:I132" si="13">0.85*($B69-$B68)+(1-0.85)*I68</f>
        <v>1.2263791670025417</v>
      </c>
      <c r="K69">
        <f t="shared" ref="K69:K132" si="14">$B69+F69</f>
        <v>172.46978253939707</v>
      </c>
      <c r="L69">
        <f t="shared" si="8"/>
        <v>172.54931543870507</v>
      </c>
      <c r="M69">
        <f t="shared" si="9"/>
        <v>172.51742135697961</v>
      </c>
      <c r="N69">
        <f t="shared" si="10"/>
        <v>172.81158950412976</v>
      </c>
      <c r="P69">
        <f>(Honeywell2020!$C69-K69)^2</f>
        <v>6.4353222993463475E-3</v>
      </c>
      <c r="Q69">
        <f>(Honeywell2020!$C69-L69)^2</f>
        <v>4.727405342976889E-7</v>
      </c>
      <c r="R69">
        <f>(Honeywell2020!$C69-M69)^2</f>
        <v>1.0615634619083175E-3</v>
      </c>
      <c r="S69">
        <f>(Honeywell2020!$C69-N69)^2</f>
        <v>6.8427499142825018E-2</v>
      </c>
    </row>
    <row r="70" spans="2:19" x14ac:dyDescent="0.3">
      <c r="B70">
        <f>0.75*Honeywell2020!$C69+(1-0.75)*'Q1'!B69</f>
        <v>172.04288896913269</v>
      </c>
      <c r="D70">
        <v>1.5811034240895241</v>
      </c>
      <c r="F70">
        <f t="shared" si="11"/>
        <v>0.82053816673019431</v>
      </c>
      <c r="G70">
        <f t="shared" ref="G70:G133" si="15">0.25*($B70-$B69)+(1-0.25)*G69</f>
        <v>0.83749848418473882</v>
      </c>
      <c r="H70">
        <f t="shared" si="12"/>
        <v>0.7186714453212788</v>
      </c>
      <c r="I70">
        <f t="shared" si="13"/>
        <v>0.57298371225502898</v>
      </c>
      <c r="K70">
        <f t="shared" si="14"/>
        <v>172.86342713586288</v>
      </c>
      <c r="L70">
        <f t="shared" si="8"/>
        <v>172.88038745331744</v>
      </c>
      <c r="M70">
        <f t="shared" si="9"/>
        <v>172.76156041445398</v>
      </c>
      <c r="N70">
        <f t="shared" si="10"/>
        <v>172.61587268138771</v>
      </c>
      <c r="P70">
        <f>(Honeywell2020!$C70-K70)^2</f>
        <v>0.58764162178504908</v>
      </c>
      <c r="Q70">
        <f>(Honeywell2020!$C70-L70)^2</f>
        <v>0.5619264662943978</v>
      </c>
      <c r="R70">
        <f>(Honeywell2020!$C70-M70)^2</f>
        <v>0.75419599816421523</v>
      </c>
      <c r="S70">
        <f>(Honeywell2020!$C70-N70)^2</f>
        <v>1.0284643596539544</v>
      </c>
    </row>
    <row r="71" spans="2:19" x14ac:dyDescent="0.3">
      <c r="B71">
        <f>0.75*Honeywell2020!$C70+(1-0.75)*'Q1'!B70</f>
        <v>173.03038037993628</v>
      </c>
      <c r="D71">
        <v>5.6437041908868864</v>
      </c>
      <c r="F71">
        <f t="shared" si="11"/>
        <v>0.84558115334120298</v>
      </c>
      <c r="G71">
        <f t="shared" si="15"/>
        <v>0.87499671583945049</v>
      </c>
      <c r="H71">
        <f t="shared" si="12"/>
        <v>0.83964042978831677</v>
      </c>
      <c r="I71">
        <f t="shared" si="13"/>
        <v>0.92531525602130182</v>
      </c>
      <c r="K71">
        <f t="shared" si="14"/>
        <v>173.87596153327749</v>
      </c>
      <c r="L71">
        <f t="shared" si="8"/>
        <v>173.90537709577572</v>
      </c>
      <c r="M71">
        <f t="shared" si="9"/>
        <v>173.87002080972459</v>
      </c>
      <c r="N71">
        <f t="shared" si="10"/>
        <v>173.95569563595757</v>
      </c>
      <c r="P71">
        <f>(Honeywell2020!$C71-K71)^2</f>
        <v>8.61985838104302</v>
      </c>
      <c r="Q71">
        <f>(Honeywell2020!$C71-L71)^2</f>
        <v>8.7934494586469008</v>
      </c>
      <c r="R71">
        <f>(Honeywell2020!$C71-M71)^2</f>
        <v>8.5850102253399658</v>
      </c>
      <c r="S71">
        <f>(Honeywell2020!$C71-N71)^2</f>
        <v>9.0944081059550204</v>
      </c>
    </row>
    <row r="72" spans="2:19" x14ac:dyDescent="0.3">
      <c r="B72">
        <f>0.75*Honeywell2020!$C71+(1-0.75)*'Q1'!B71</f>
        <v>171.22274674695853</v>
      </c>
      <c r="D72">
        <v>2.3687992768241618E-2</v>
      </c>
      <c r="F72">
        <f t="shared" si="11"/>
        <v>0.44759893539336143</v>
      </c>
      <c r="G72">
        <f t="shared" si="15"/>
        <v>0.2043391286351528</v>
      </c>
      <c r="H72">
        <f t="shared" si="12"/>
        <v>-0.35163289845640894</v>
      </c>
      <c r="I72">
        <f t="shared" si="13"/>
        <v>-1.3976912996278841</v>
      </c>
      <c r="K72">
        <f t="shared" si="14"/>
        <v>171.67034568235189</v>
      </c>
      <c r="L72">
        <f t="shared" si="8"/>
        <v>171.42708587559369</v>
      </c>
      <c r="M72">
        <f t="shared" si="9"/>
        <v>170.87111384850212</v>
      </c>
      <c r="N72">
        <f t="shared" si="10"/>
        <v>169.82505544733064</v>
      </c>
      <c r="P72">
        <f>(Honeywell2020!$C72-K72)^2</f>
        <v>8.4297711828556526E-2</v>
      </c>
      <c r="Q72">
        <f>(Honeywell2020!$C72-L72)^2</f>
        <v>2.2166088466674489E-3</v>
      </c>
      <c r="R72">
        <f>(Honeywell2020!$C72-M72)^2</f>
        <v>0.25897020407285021</v>
      </c>
      <c r="S72">
        <f>(Honeywell2020!$C72-N72)^2</f>
        <v>2.4178681113466753</v>
      </c>
    </row>
    <row r="73" spans="2:19" x14ac:dyDescent="0.3">
      <c r="B73">
        <f>0.75*Honeywell2020!$C72+(1-0.75)*'Q1'!B72</f>
        <v>171.45378833552309</v>
      </c>
      <c r="D73">
        <v>4.5008078193339065</v>
      </c>
      <c r="F73">
        <f t="shared" si="11"/>
        <v>0.41511533336903989</v>
      </c>
      <c r="G73">
        <f t="shared" si="15"/>
        <v>0.21101474361750239</v>
      </c>
      <c r="H73">
        <f t="shared" si="12"/>
        <v>-8.9429379296976919E-2</v>
      </c>
      <c r="I73">
        <f t="shared" si="13"/>
        <v>-1.3268344664314174E-2</v>
      </c>
      <c r="K73">
        <f t="shared" si="14"/>
        <v>171.86890366889213</v>
      </c>
      <c r="L73">
        <f t="shared" si="8"/>
        <v>171.6648030791406</v>
      </c>
      <c r="M73">
        <f t="shared" si="9"/>
        <v>171.36435895622611</v>
      </c>
      <c r="N73">
        <f t="shared" si="10"/>
        <v>171.44051999085877</v>
      </c>
      <c r="P73">
        <f>(Honeywell2020!$C73-K73)^2</f>
        <v>2.7925395525425789</v>
      </c>
      <c r="Q73">
        <f>(Honeywell2020!$C73-L73)^2</f>
        <v>3.5163372392927297</v>
      </c>
      <c r="R73">
        <f>(Honeywell2020!$C73-M73)^2</f>
        <v>4.7333834924279596</v>
      </c>
      <c r="S73">
        <f>(Honeywell2020!$C73-N73)^2</f>
        <v>4.4077869161125527</v>
      </c>
    </row>
    <row r="74" spans="2:19" x14ac:dyDescent="0.3">
      <c r="B74">
        <f>0.75*Honeywell2020!$C73+(1-0.75)*'Q1'!B73</f>
        <v>173.04795516809003</v>
      </c>
      <c r="D74">
        <v>0.15969160078125177</v>
      </c>
      <c r="F74">
        <f t="shared" si="11"/>
        <v>0.59197305824872504</v>
      </c>
      <c r="G74">
        <f t="shared" si="15"/>
        <v>0.5568027658548621</v>
      </c>
      <c r="H74">
        <f t="shared" si="12"/>
        <v>0.66818891604178621</v>
      </c>
      <c r="I74">
        <f t="shared" si="13"/>
        <v>1.3530515559822529</v>
      </c>
      <c r="K74">
        <f t="shared" si="14"/>
        <v>173.63992822633875</v>
      </c>
      <c r="L74">
        <f t="shared" si="8"/>
        <v>173.60475793394488</v>
      </c>
      <c r="M74">
        <f t="shared" si="9"/>
        <v>173.71614408413183</v>
      </c>
      <c r="N74">
        <f t="shared" si="10"/>
        <v>174.40100672407229</v>
      </c>
      <c r="P74">
        <f>(Honeywell2020!$C74-K74)^2</f>
        <v>1.0607500915538148</v>
      </c>
      <c r="Q74">
        <f>(Honeywell2020!$C74-L74)^2</f>
        <v>0.9895413576313995</v>
      </c>
      <c r="R74">
        <f>(Honeywell2020!$C74-M74)^2</f>
        <v>1.2235525225726449</v>
      </c>
      <c r="S74">
        <f>(Honeywell2020!$C74-N74)^2</f>
        <v>3.2077015036596643</v>
      </c>
    </row>
    <row r="75" spans="2:19" x14ac:dyDescent="0.3">
      <c r="B75">
        <f>0.75*Honeywell2020!$C74+(1-0.75)*'Q1'!B74</f>
        <v>172.52267440925851</v>
      </c>
      <c r="D75">
        <v>8.1790198807870222</v>
      </c>
      <c r="F75">
        <f t="shared" si="11"/>
        <v>0.42438498568668925</v>
      </c>
      <c r="G75">
        <f t="shared" si="15"/>
        <v>0.28628188468326821</v>
      </c>
      <c r="H75">
        <f t="shared" si="12"/>
        <v>0.1311275623488013</v>
      </c>
      <c r="I75">
        <f t="shared" si="13"/>
        <v>-0.24353091160944856</v>
      </c>
      <c r="K75">
        <f t="shared" si="14"/>
        <v>172.9470593949452</v>
      </c>
      <c r="L75">
        <f t="shared" si="8"/>
        <v>172.80895629394178</v>
      </c>
      <c r="M75">
        <f t="shared" si="9"/>
        <v>172.65380197160732</v>
      </c>
      <c r="N75">
        <f t="shared" si="10"/>
        <v>172.27914349764907</v>
      </c>
      <c r="P75">
        <f>(Honeywell2020!$C75-K75)^2</f>
        <v>9.5917397311415389</v>
      </c>
      <c r="Q75">
        <f>(Honeywell2020!$C75-L75)^2</f>
        <v>8.755386842018078</v>
      </c>
      <c r="R75">
        <f>(Honeywell2020!$C75-M75)^2</f>
        <v>7.8612718504014056</v>
      </c>
      <c r="S75">
        <f>(Honeywell2020!$C75-N75)^2</f>
        <v>5.9007089824847654</v>
      </c>
    </row>
    <row r="76" spans="2:19" x14ac:dyDescent="0.3">
      <c r="B76">
        <f>0.75*Honeywell2020!$C75+(1-0.75)*'Q1'!B75</f>
        <v>170.48324246601803</v>
      </c>
      <c r="D76">
        <v>4.2016654737127526E-2</v>
      </c>
      <c r="F76">
        <f t="shared" si="11"/>
        <v>5.4812446347612842E-2</v>
      </c>
      <c r="G76">
        <f t="shared" si="15"/>
        <v>-0.29514657229767061</v>
      </c>
      <c r="H76">
        <f t="shared" si="12"/>
        <v>-0.84562421516637853</v>
      </c>
      <c r="I76">
        <f t="shared" si="13"/>
        <v>-1.7700467884958311</v>
      </c>
      <c r="K76">
        <f t="shared" si="14"/>
        <v>170.53805491236565</v>
      </c>
      <c r="L76">
        <f t="shared" si="8"/>
        <v>170.18809589372034</v>
      </c>
      <c r="M76">
        <f t="shared" si="9"/>
        <v>169.63761825085166</v>
      </c>
      <c r="N76">
        <f t="shared" si="10"/>
        <v>168.71319567752221</v>
      </c>
      <c r="P76">
        <f>(Honeywell2020!$C76-K76)^2</f>
        <v>3.1703195708711385E-2</v>
      </c>
      <c r="Q76">
        <f>(Honeywell2020!$C76-L76)^2</f>
        <v>2.9551365565023469E-2</v>
      </c>
      <c r="R76">
        <f>(Honeywell2020!$C76-M76)^2</f>
        <v>0.52183683626713062</v>
      </c>
      <c r="S76">
        <f>(Honeywell2020!$C76-N76)^2</f>
        <v>2.7119677701412215</v>
      </c>
    </row>
    <row r="77" spans="2:19" x14ac:dyDescent="0.3">
      <c r="B77">
        <f>0.75*Honeywell2020!$C76+(1-0.75)*'Q1'!B76</f>
        <v>170.64410595291173</v>
      </c>
      <c r="D77">
        <v>4.5143123437017075E-4</v>
      </c>
      <c r="F77">
        <f t="shared" si="11"/>
        <v>7.072010242952638E-2</v>
      </c>
      <c r="G77">
        <f t="shared" si="15"/>
        <v>-0.18114405749982718</v>
      </c>
      <c r="H77">
        <f t="shared" si="12"/>
        <v>-0.39270474923934184</v>
      </c>
      <c r="I77">
        <f t="shared" si="13"/>
        <v>-0.12877305441472708</v>
      </c>
      <c r="K77">
        <f t="shared" si="14"/>
        <v>170.71482605534126</v>
      </c>
      <c r="L77">
        <f t="shared" si="8"/>
        <v>170.46296189541189</v>
      </c>
      <c r="M77">
        <f t="shared" si="9"/>
        <v>170.2514012036724</v>
      </c>
      <c r="N77">
        <f t="shared" si="10"/>
        <v>170.51533289849701</v>
      </c>
      <c r="P77">
        <f>(Honeywell2020!$C77-K77)^2</f>
        <v>0.10551261588168293</v>
      </c>
      <c r="Q77">
        <f>(Honeywell2020!$C77-L77)^2</f>
        <v>5.3235841068885936E-3</v>
      </c>
      <c r="R77">
        <f>(Honeywell2020!$C77-M77)^2</f>
        <v>1.9209349146863491E-2</v>
      </c>
      <c r="S77">
        <f>(Honeywell2020!$C77-N77)^2</f>
        <v>1.5708586112460933E-2</v>
      </c>
    </row>
    <row r="78" spans="2:19" x14ac:dyDescent="0.3">
      <c r="B78">
        <f>0.75*Honeywell2020!$C77+(1-0.75)*'Q1'!B77</f>
        <v>170.56716771939261</v>
      </c>
      <c r="D78">
        <v>1.5244699458205131</v>
      </c>
      <c r="F78">
        <f t="shared" si="11"/>
        <v>4.857135203723012E-2</v>
      </c>
      <c r="G78">
        <f t="shared" si="15"/>
        <v>-0.15509260150464921</v>
      </c>
      <c r="H78">
        <f t="shared" si="12"/>
        <v>-0.25060981716523995</v>
      </c>
      <c r="I78">
        <f t="shared" si="13"/>
        <v>-8.4713456653457087E-2</v>
      </c>
      <c r="K78">
        <f t="shared" si="14"/>
        <v>170.61573907142986</v>
      </c>
      <c r="L78">
        <f t="shared" si="8"/>
        <v>170.41207511788795</v>
      </c>
      <c r="M78">
        <f t="shared" si="9"/>
        <v>170.31655790222737</v>
      </c>
      <c r="N78">
        <f t="shared" si="10"/>
        <v>170.48245426273917</v>
      </c>
      <c r="P78">
        <f>(Honeywell2020!$C78-K78)^2</f>
        <v>1.028735373858277</v>
      </c>
      <c r="Q78">
        <f>(Honeywell2020!$C78-L78)^2</f>
        <v>1.4833531977414955</v>
      </c>
      <c r="R78">
        <f>(Honeywell2020!$C78-M78)^2</f>
        <v>1.7251432786473657</v>
      </c>
      <c r="S78">
        <f>(Honeywell2020!$C78-N78)^2</f>
        <v>1.316872694587905</v>
      </c>
    </row>
    <row r="79" spans="2:19" x14ac:dyDescent="0.3">
      <c r="B79">
        <f>0.75*Honeywell2020!$C78+(1-0.75)*'Q1'!B78</f>
        <v>171.43516316760522</v>
      </c>
      <c r="D79">
        <v>20.261921641654602</v>
      </c>
      <c r="F79">
        <f t="shared" si="11"/>
        <v>0.1714849664635372</v>
      </c>
      <c r="G79">
        <f t="shared" si="15"/>
        <v>0.10067941092466576</v>
      </c>
      <c r="H79">
        <f t="shared" si="12"/>
        <v>0.25276255225479283</v>
      </c>
      <c r="I79">
        <f t="shared" si="13"/>
        <v>0.72508911248270047</v>
      </c>
      <c r="K79">
        <f t="shared" si="14"/>
        <v>171.60664813406876</v>
      </c>
      <c r="L79">
        <f t="shared" si="8"/>
        <v>171.53584257852989</v>
      </c>
      <c r="M79">
        <f t="shared" si="9"/>
        <v>171.68792571986</v>
      </c>
      <c r="N79">
        <f t="shared" si="10"/>
        <v>172.16025228008792</v>
      </c>
      <c r="P79">
        <f>(Honeywell2020!$C79-K79)^2</f>
        <v>22.911933346359056</v>
      </c>
      <c r="Q79">
        <f>(Honeywell2020!$C79-L79)^2</f>
        <v>22.23910520372835</v>
      </c>
      <c r="R79">
        <f>(Honeywell2020!$C79-M79)^2</f>
        <v>23.696632663163427</v>
      </c>
      <c r="S79">
        <f>(Honeywell2020!$C79-N79)^2</f>
        <v>28.518219651501234</v>
      </c>
    </row>
    <row r="80" spans="2:19" x14ac:dyDescent="0.3">
      <c r="B80">
        <f>0.75*Honeywell2020!$C79+(1-0.75)*'Q1'!B79</f>
        <v>167.89585930894339</v>
      </c>
      <c r="D80">
        <v>4.6081445193695225E-2</v>
      </c>
      <c r="F80">
        <f t="shared" si="11"/>
        <v>-0.38513335730526921</v>
      </c>
      <c r="G80">
        <f t="shared" si="15"/>
        <v>-0.80931640647196035</v>
      </c>
      <c r="H80">
        <f t="shared" si="12"/>
        <v>-1.4536673326576914</v>
      </c>
      <c r="I80">
        <f t="shared" si="13"/>
        <v>-2.899644912990158</v>
      </c>
      <c r="K80">
        <f t="shared" si="14"/>
        <v>167.51072595163811</v>
      </c>
      <c r="L80">
        <f t="shared" si="8"/>
        <v>167.08654290247142</v>
      </c>
      <c r="M80">
        <f t="shared" si="9"/>
        <v>166.4421919762857</v>
      </c>
      <c r="N80">
        <f t="shared" si="10"/>
        <v>164.99621439595322</v>
      </c>
      <c r="P80">
        <f>(Honeywell2020!$C80-K80)^2</f>
        <v>0.42156198408461015</v>
      </c>
      <c r="Q80">
        <f>(Honeywell2020!$C80-L80)^2</f>
        <v>1.1523187279072309</v>
      </c>
      <c r="R80">
        <f>(Honeywell2020!$C80-M80)^2</f>
        <v>2.9508781488173765</v>
      </c>
      <c r="S80">
        <f>(Honeywell2020!$C80-N80)^2</f>
        <v>10.009564658674414</v>
      </c>
    </row>
    <row r="81" spans="2:19" x14ac:dyDescent="0.3">
      <c r="B81">
        <f>0.75*Honeywell2020!$C80+(1-0.75)*'Q1'!B80</f>
        <v>168.52430875081319</v>
      </c>
      <c r="D81">
        <v>1.6222288317865039</v>
      </c>
      <c r="F81">
        <f t="shared" si="11"/>
        <v>-0.23309593742900814</v>
      </c>
      <c r="G81">
        <f t="shared" si="15"/>
        <v>-0.44987494438651909</v>
      </c>
      <c r="H81">
        <f t="shared" si="12"/>
        <v>-0.51671478412031835</v>
      </c>
      <c r="I81">
        <f t="shared" si="13"/>
        <v>9.9235288640810049E-2</v>
      </c>
      <c r="K81">
        <f t="shared" si="14"/>
        <v>168.29121281338419</v>
      </c>
      <c r="L81">
        <f t="shared" si="8"/>
        <v>168.07443380642667</v>
      </c>
      <c r="M81">
        <f t="shared" si="9"/>
        <v>168.00759396669287</v>
      </c>
      <c r="N81">
        <f t="shared" si="10"/>
        <v>168.623544039454</v>
      </c>
      <c r="P81">
        <f>(Honeywell2020!$C81-K81)^2</f>
        <v>1.1854684256356574</v>
      </c>
      <c r="Q81">
        <f>(Honeywell2020!$C81-L81)^2</f>
        <v>1.7045161414885228</v>
      </c>
      <c r="R81">
        <f>(Honeywell2020!$C81-M81)^2</f>
        <v>1.8835120443431856</v>
      </c>
      <c r="S81">
        <f>(Honeywell2020!$C81-N81)^2</f>
        <v>0.5722331848301887</v>
      </c>
    </row>
    <row r="82" spans="2:19" x14ac:dyDescent="0.3">
      <c r="B82">
        <f>0.75*Honeywell2020!$C81+(1-0.75)*'Q1'!B81</f>
        <v>169.3118028380286</v>
      </c>
      <c r="D82">
        <v>2.9873833885930852</v>
      </c>
      <c r="F82">
        <f t="shared" si="11"/>
        <v>-8.0007433732345867E-2</v>
      </c>
      <c r="G82">
        <f t="shared" si="15"/>
        <v>-0.14053268648603756</v>
      </c>
      <c r="H82">
        <f t="shared" si="12"/>
        <v>7.0179207980758052E-2</v>
      </c>
      <c r="I82">
        <f t="shared" si="13"/>
        <v>0.6842552674292175</v>
      </c>
      <c r="K82">
        <f t="shared" si="14"/>
        <v>169.23179540429626</v>
      </c>
      <c r="L82">
        <f t="shared" si="8"/>
        <v>169.17127015154256</v>
      </c>
      <c r="M82">
        <f t="shared" si="9"/>
        <v>169.38198204600937</v>
      </c>
      <c r="N82">
        <f t="shared" si="10"/>
        <v>169.99605810545782</v>
      </c>
      <c r="P82">
        <f>(Honeywell2020!$C82-K82)^2</f>
        <v>2.4279797472569338</v>
      </c>
      <c r="Q82">
        <f>(Honeywell2020!$C82-L82)^2</f>
        <v>2.6202636601182068</v>
      </c>
      <c r="R82">
        <f>(Honeywell2020!$C82-M82)^2</f>
        <v>1.9824948465576329</v>
      </c>
      <c r="S82">
        <f>(Honeywell2020!$C82-N82)^2</f>
        <v>0.63033261677171804</v>
      </c>
    </row>
    <row r="83" spans="2:19" x14ac:dyDescent="0.3">
      <c r="B83">
        <f>0.75*Honeywell2020!$C82+(1-0.75)*'Q1'!B82</f>
        <v>170.3931645947186</v>
      </c>
      <c r="D83">
        <v>0.16637815394748273</v>
      </c>
      <c r="F83">
        <f t="shared" si="11"/>
        <v>9.4197944831006103E-2</v>
      </c>
      <c r="G83">
        <f t="shared" si="15"/>
        <v>0.164940924307972</v>
      </c>
      <c r="H83">
        <f t="shared" si="12"/>
        <v>0.52521135489991722</v>
      </c>
      <c r="I83">
        <f t="shared" si="13"/>
        <v>1.0217957833008833</v>
      </c>
      <c r="K83">
        <f t="shared" si="14"/>
        <v>170.48736253954959</v>
      </c>
      <c r="L83">
        <f t="shared" si="8"/>
        <v>170.55810551902658</v>
      </c>
      <c r="M83">
        <f t="shared" si="9"/>
        <v>170.91837594961851</v>
      </c>
      <c r="N83">
        <f t="shared" si="10"/>
        <v>171.41496037801949</v>
      </c>
      <c r="P83">
        <f>(Honeywell2020!$C83-K83)^2</f>
        <v>0.28876172309542986</v>
      </c>
      <c r="Q83">
        <f>(Honeywell2020!$C83-L83)^2</f>
        <v>0.36979597091270855</v>
      </c>
      <c r="R83">
        <f>(Honeywell2020!$C83-M83)^2</f>
        <v>0.93775779006425131</v>
      </c>
      <c r="S83">
        <f>(Honeywell2020!$C83-N83)^2</f>
        <v>2.1461176989382764</v>
      </c>
    </row>
    <row r="84" spans="2:19" x14ac:dyDescent="0.3">
      <c r="B84">
        <f>0.75*Honeywell2020!$C83+(1-0.75)*'Q1'!B83</f>
        <v>169.90205753656707</v>
      </c>
      <c r="D84">
        <v>2.0505543931738393</v>
      </c>
      <c r="F84">
        <f t="shared" si="11"/>
        <v>6.4021943836260475E-3</v>
      </c>
      <c r="G84">
        <f t="shared" si="15"/>
        <v>9.2892869309710302E-4</v>
      </c>
      <c r="H84">
        <f t="shared" si="12"/>
        <v>6.7868069026767119E-2</v>
      </c>
      <c r="I84">
        <f t="shared" si="13"/>
        <v>-0.26417163193366588</v>
      </c>
      <c r="K84">
        <f t="shared" si="14"/>
        <v>169.90845973095071</v>
      </c>
      <c r="L84">
        <f t="shared" si="8"/>
        <v>169.90298646526017</v>
      </c>
      <c r="M84">
        <f t="shared" si="9"/>
        <v>169.96992560559383</v>
      </c>
      <c r="N84">
        <f t="shared" si="10"/>
        <v>169.63788590463341</v>
      </c>
      <c r="P84">
        <f>(Honeywell2020!$C84-K84)^2</f>
        <v>1.6601413629039152</v>
      </c>
      <c r="Q84">
        <f>(Honeywell2020!$C84-L84)^2</f>
        <v>1.6460670999304674</v>
      </c>
      <c r="R84">
        <f>(Honeywell2020!$C84-M84)^2</f>
        <v>1.8223126399189529</v>
      </c>
      <c r="S84">
        <f>(Honeywell2020!$C84-N84)^2</f>
        <v>1.0361018937354387</v>
      </c>
    </row>
    <row r="85" spans="2:19" x14ac:dyDescent="0.3">
      <c r="B85">
        <f>0.75*Honeywell2020!$C84+(1-0.75)*'Q1'!B84</f>
        <v>168.92133484876859</v>
      </c>
      <c r="D85">
        <v>0.38690524291824546</v>
      </c>
      <c r="F85">
        <f t="shared" si="11"/>
        <v>-0.14166653794368925</v>
      </c>
      <c r="G85">
        <f t="shared" si="15"/>
        <v>-0.24448397542979619</v>
      </c>
      <c r="H85">
        <f t="shared" si="12"/>
        <v>-0.40399777154459232</v>
      </c>
      <c r="I85">
        <f t="shared" si="13"/>
        <v>-0.87324002941875445</v>
      </c>
      <c r="K85">
        <f t="shared" si="14"/>
        <v>168.77966831082492</v>
      </c>
      <c r="L85">
        <f t="shared" si="8"/>
        <v>168.67685087333879</v>
      </c>
      <c r="M85">
        <f t="shared" si="9"/>
        <v>168.517337077224</v>
      </c>
      <c r="N85">
        <f t="shared" si="10"/>
        <v>168.04809481934984</v>
      </c>
      <c r="P85">
        <f>(Honeywell2020!$C85-K85)^2</f>
        <v>0.67295392428112766</v>
      </c>
      <c r="Q85">
        <f>(Honeywell2020!$C85-L85)^2</f>
        <v>0.85221538788088269</v>
      </c>
      <c r="R85">
        <f>(Honeywell2020!$C85-M85)^2</f>
        <v>1.1721719963449626</v>
      </c>
      <c r="S85">
        <f>(Honeywell2020!$C85-N85)^2</f>
        <v>2.4084283126269908</v>
      </c>
    </row>
    <row r="86" spans="2:19" x14ac:dyDescent="0.3">
      <c r="B86">
        <f>0.75*Honeywell2020!$C85+(1-0.75)*'Q1'!B85</f>
        <v>169.55087415169959</v>
      </c>
      <c r="D86">
        <v>1.8091253648454021E-2</v>
      </c>
      <c r="F86">
        <f t="shared" si="11"/>
        <v>-2.5985661812486849E-2</v>
      </c>
      <c r="G86">
        <f t="shared" si="15"/>
        <v>-2.5978155839598782E-2</v>
      </c>
      <c r="H86">
        <f t="shared" si="12"/>
        <v>6.1093911969421266E-2</v>
      </c>
      <c r="I86">
        <f t="shared" si="13"/>
        <v>0.40412240307853131</v>
      </c>
      <c r="K86">
        <f t="shared" si="14"/>
        <v>169.5248884898871</v>
      </c>
      <c r="L86">
        <f t="shared" si="8"/>
        <v>169.52489599585999</v>
      </c>
      <c r="M86">
        <f t="shared" si="9"/>
        <v>169.611968063669</v>
      </c>
      <c r="N86">
        <f t="shared" si="10"/>
        <v>169.95499655477812</v>
      </c>
      <c r="P86">
        <f>(Honeywell2020!$C86-K86)^2</f>
        <v>4.6177922643916403E-2</v>
      </c>
      <c r="Q86">
        <f>(Honeywell2020!$C86-L86)^2</f>
        <v>4.6181148624638242E-2</v>
      </c>
      <c r="R86">
        <f>(Honeywell2020!$C86-M86)^2</f>
        <v>9.11859193522533E-2</v>
      </c>
      <c r="S86">
        <f>(Honeywell2020!$C86-N86)^2</f>
        <v>0.4160231356658538</v>
      </c>
    </row>
    <row r="87" spans="2:19" x14ac:dyDescent="0.3">
      <c r="B87">
        <f>0.75*Honeywell2020!$C86+(1-0.75)*'Q1'!B86</f>
        <v>169.35056429860475</v>
      </c>
      <c r="D87">
        <v>8.4310203283228269</v>
      </c>
      <c r="F87">
        <f t="shared" si="11"/>
        <v>-5.2134290504839281E-2</v>
      </c>
      <c r="G87">
        <f t="shared" si="15"/>
        <v>-6.9561080153408186E-2</v>
      </c>
      <c r="H87">
        <f t="shared" si="12"/>
        <v>-5.6537782309494682E-2</v>
      </c>
      <c r="I87">
        <f t="shared" si="13"/>
        <v>-0.10964501466883123</v>
      </c>
      <c r="K87">
        <f t="shared" si="14"/>
        <v>169.2984300080999</v>
      </c>
      <c r="L87">
        <f t="shared" si="8"/>
        <v>169.28100321845133</v>
      </c>
      <c r="M87">
        <f t="shared" si="9"/>
        <v>169.29402651629525</v>
      </c>
      <c r="N87">
        <f t="shared" si="10"/>
        <v>169.24091928393591</v>
      </c>
      <c r="P87">
        <f>(Honeywell2020!$C87-K87)^2</f>
        <v>8.1706106774899983</v>
      </c>
      <c r="Q87">
        <f>(Honeywell2020!$C87-L87)^2</f>
        <v>8.071287923241993</v>
      </c>
      <c r="R87">
        <f>(Honeywell2020!$C87-M87)^2</f>
        <v>8.1454559396143615</v>
      </c>
      <c r="S87">
        <f>(Honeywell2020!$C87-N87)^2</f>
        <v>7.8451376314509522</v>
      </c>
    </row>
    <row r="88" spans="2:19" x14ac:dyDescent="0.3">
      <c r="B88">
        <f>0.75*Honeywell2020!$C87+(1-0.75)*'Q1'!B87</f>
        <v>167.18386909409307</v>
      </c>
      <c r="D88">
        <v>0.23611288497036703</v>
      </c>
      <c r="F88">
        <f t="shared" si="11"/>
        <v>-0.36931842760586581</v>
      </c>
      <c r="G88">
        <f t="shared" si="15"/>
        <v>-0.59384461124297694</v>
      </c>
      <c r="H88">
        <f t="shared" si="12"/>
        <v>-1.0061086223004794</v>
      </c>
      <c r="I88">
        <f t="shared" si="13"/>
        <v>-1.858137676035255</v>
      </c>
      <c r="K88">
        <f t="shared" si="14"/>
        <v>166.81455066648721</v>
      </c>
      <c r="L88">
        <f t="shared" si="8"/>
        <v>166.59002448285008</v>
      </c>
      <c r="M88">
        <f t="shared" si="9"/>
        <v>166.1777604717926</v>
      </c>
      <c r="N88">
        <f t="shared" si="10"/>
        <v>165.32573141805781</v>
      </c>
      <c r="P88">
        <f>(Honeywell2020!$C88-K88)^2</f>
        <v>1.8105765610483569E-2</v>
      </c>
      <c r="Q88">
        <f>(Honeywell2020!$C88-L88)^2</f>
        <v>8.0943340781541792E-3</v>
      </c>
      <c r="R88">
        <f>(Honeywell2020!$C88-M88)^2</f>
        <v>0.25223751238959757</v>
      </c>
      <c r="S88">
        <f>(Honeywell2020!$C88-N88)^2</f>
        <v>1.8340244323245429</v>
      </c>
    </row>
    <row r="89" spans="2:19" x14ac:dyDescent="0.3">
      <c r="B89">
        <f>0.75*Honeywell2020!$C88+(1-0.75)*'Q1'!B88</f>
        <v>167.10350886116049</v>
      </c>
      <c r="D89">
        <v>2.3761501724625957</v>
      </c>
      <c r="F89">
        <f t="shared" si="11"/>
        <v>-0.32597469840487248</v>
      </c>
      <c r="G89">
        <f t="shared" si="15"/>
        <v>-0.46547351666537695</v>
      </c>
      <c r="H89">
        <f t="shared" si="12"/>
        <v>-0.58952184708492339</v>
      </c>
      <c r="I89">
        <f t="shared" si="13"/>
        <v>-0.34702684939797873</v>
      </c>
      <c r="K89">
        <f t="shared" si="14"/>
        <v>166.77753416275561</v>
      </c>
      <c r="L89">
        <f t="shared" si="8"/>
        <v>166.63803534449511</v>
      </c>
      <c r="M89">
        <f t="shared" si="9"/>
        <v>166.51398701407558</v>
      </c>
      <c r="N89">
        <f t="shared" si="10"/>
        <v>166.7564820117625</v>
      </c>
      <c r="P89">
        <f>(Honeywell2020!$C89-K89)^2</f>
        <v>2.3029251104970005</v>
      </c>
      <c r="Q89">
        <f>(Honeywell2020!$C89-L89)^2</f>
        <v>1.8989951910561871</v>
      </c>
      <c r="R89">
        <f>(Honeywell2020!$C89-M89)^2</f>
        <v>1.5724959713653253</v>
      </c>
      <c r="S89">
        <f>(Honeywell2020!$C89-N89)^2</f>
        <v>2.2394733763738475</v>
      </c>
    </row>
    <row r="90" spans="2:19" x14ac:dyDescent="0.3">
      <c r="B90">
        <f>0.75*Honeywell2020!$C89+(1-0.75)*'Q1'!B89</f>
        <v>165.89027980975433</v>
      </c>
      <c r="D90">
        <v>1.62656648203345</v>
      </c>
      <c r="F90">
        <f t="shared" si="11"/>
        <v>-0.45906285135506553</v>
      </c>
      <c r="G90">
        <f t="shared" si="15"/>
        <v>-0.65241240035057257</v>
      </c>
      <c r="H90">
        <f t="shared" si="12"/>
        <v>-0.87019008902947959</v>
      </c>
      <c r="I90">
        <f t="shared" si="13"/>
        <v>-1.0832987211049323</v>
      </c>
      <c r="K90">
        <f t="shared" si="14"/>
        <v>165.43121695839926</v>
      </c>
      <c r="L90">
        <f t="shared" si="8"/>
        <v>165.23786740940375</v>
      </c>
      <c r="M90">
        <f t="shared" si="9"/>
        <v>165.02008972072485</v>
      </c>
      <c r="N90">
        <f t="shared" si="10"/>
        <v>164.80698108864939</v>
      </c>
      <c r="P90">
        <f>(Honeywell2020!$C90-K90)^2</f>
        <v>1.1261920449887874</v>
      </c>
      <c r="Q90">
        <f>(Honeywell2020!$C90-L90)^2</f>
        <v>0.75320251900428603</v>
      </c>
      <c r="R90">
        <f>(Honeywell2020!$C90-M90)^2</f>
        <v>0.42262314591434119</v>
      </c>
      <c r="S90">
        <f>(Honeywell2020!$C90-N90)^2</f>
        <v>0.19095684167310586</v>
      </c>
    </row>
    <row r="91" spans="2:19" x14ac:dyDescent="0.3">
      <c r="B91">
        <f>0.75*Honeywell2020!$C90+(1-0.75)*'Q1'!B90</f>
        <v>165.00218012634031</v>
      </c>
      <c r="D91">
        <v>0.57936410595438304</v>
      </c>
      <c r="F91">
        <f t="shared" si="11"/>
        <v>-0.52341837616390963</v>
      </c>
      <c r="G91">
        <f t="shared" si="15"/>
        <v>-0.71133422111643596</v>
      </c>
      <c r="H91">
        <f t="shared" si="12"/>
        <v>-0.87824940650252559</v>
      </c>
      <c r="I91">
        <f t="shared" si="13"/>
        <v>-0.91737953906766223</v>
      </c>
      <c r="K91">
        <f t="shared" si="14"/>
        <v>164.4787617501764</v>
      </c>
      <c r="L91">
        <f t="shared" si="8"/>
        <v>164.29084590522388</v>
      </c>
      <c r="M91">
        <f t="shared" si="9"/>
        <v>164.12393071983777</v>
      </c>
      <c r="N91">
        <f t="shared" si="10"/>
        <v>164.08480058727264</v>
      </c>
      <c r="P91">
        <f>(Honeywell2020!$C91-K91)^2</f>
        <v>0.94329791049989709</v>
      </c>
      <c r="Q91">
        <f>(Honeywell2020!$C91-L91)^2</f>
        <v>1.3436312605206793</v>
      </c>
      <c r="R91">
        <f>(Honeywell2020!$C91-M91)^2</f>
        <v>1.7584517793832757</v>
      </c>
      <c r="S91">
        <f>(Honeywell2020!$C91-N91)^2</f>
        <v>1.8637612453236447</v>
      </c>
    </row>
    <row r="92" spans="2:19" x14ac:dyDescent="0.3">
      <c r="B92">
        <f>0.75*Honeywell2020!$C91+(1-0.75)*'Q1'!B91</f>
        <v>165.5909168321212</v>
      </c>
      <c r="D92">
        <v>0.90194732181886528</v>
      </c>
      <c r="F92">
        <f t="shared" si="11"/>
        <v>-0.35659511387218989</v>
      </c>
      <c r="G92">
        <f t="shared" si="15"/>
        <v>-0.38631648939210472</v>
      </c>
      <c r="H92">
        <f t="shared" si="12"/>
        <v>-0.21810565597498915</v>
      </c>
      <c r="I92">
        <f t="shared" si="13"/>
        <v>0.36281926905360612</v>
      </c>
      <c r="K92">
        <f t="shared" si="14"/>
        <v>165.23432171824899</v>
      </c>
      <c r="L92">
        <f t="shared" si="8"/>
        <v>165.20460034272909</v>
      </c>
      <c r="M92">
        <f t="shared" si="9"/>
        <v>165.3728111761462</v>
      </c>
      <c r="N92">
        <f t="shared" si="10"/>
        <v>165.9537361011748</v>
      </c>
      <c r="P92">
        <f>(Honeywell2020!$C92-K92)^2</f>
        <v>0.85437433611762892</v>
      </c>
      <c r="Q92">
        <f>(Honeywell2020!$C92-L92)^2</f>
        <v>0.80031335161637041</v>
      </c>
      <c r="R92">
        <f>(Honeywell2020!$C92-M92)^2</f>
        <v>1.1295718473899585</v>
      </c>
      <c r="S92">
        <f>(Honeywell2020!$C92-N92)^2</f>
        <v>2.7018749452537048</v>
      </c>
    </row>
    <row r="93" spans="2:19" x14ac:dyDescent="0.3">
      <c r="B93">
        <f>0.75*Honeywell2020!$C92+(1-0.75)*'Q1'!B92</f>
        <v>164.68659564087878</v>
      </c>
      <c r="D93">
        <v>3.6962974450830419</v>
      </c>
      <c r="F93">
        <f t="shared" si="11"/>
        <v>-0.43875402547772391</v>
      </c>
      <c r="G93">
        <f t="shared" si="15"/>
        <v>-0.51581766485468283</v>
      </c>
      <c r="H93">
        <f t="shared" si="12"/>
        <v>-0.52690264684533172</v>
      </c>
      <c r="I93">
        <f t="shared" si="13"/>
        <v>-0.71425012219801343</v>
      </c>
      <c r="K93">
        <f t="shared" si="14"/>
        <v>164.24784161540106</v>
      </c>
      <c r="L93">
        <f t="shared" si="8"/>
        <v>164.17077797602408</v>
      </c>
      <c r="M93">
        <f t="shared" si="9"/>
        <v>164.15969299403343</v>
      </c>
      <c r="N93">
        <f t="shared" si="10"/>
        <v>163.97234551868075</v>
      </c>
      <c r="P93">
        <f>(Honeywell2020!$C93-K93)^2</f>
        <v>4.9379923305611353</v>
      </c>
      <c r="Q93">
        <f>(Honeywell2020!$C93-L93)^2</f>
        <v>5.2864265139809392</v>
      </c>
      <c r="R93">
        <f>(Honeywell2020!$C93-M93)^2</f>
        <v>5.3375230824331892</v>
      </c>
      <c r="S93">
        <f>(Honeywell2020!$C93-N93)^2</f>
        <v>6.2382829033640554</v>
      </c>
    </row>
    <row r="94" spans="2:19" x14ac:dyDescent="0.3">
      <c r="B94">
        <f>0.75*Honeywell2020!$C93+(1-0.75)*'Q1'!B93</f>
        <v>166.17478871657119</v>
      </c>
      <c r="D94">
        <v>4.6683519561896345</v>
      </c>
      <c r="F94">
        <f t="shared" si="11"/>
        <v>-0.14971196030220413</v>
      </c>
      <c r="G94">
        <f t="shared" si="15"/>
        <v>-1.4814979717910182E-2</v>
      </c>
      <c r="H94">
        <f t="shared" si="12"/>
        <v>0.37989042829665104</v>
      </c>
      <c r="I94">
        <f t="shared" si="13"/>
        <v>1.1578265960088445</v>
      </c>
      <c r="K94">
        <f t="shared" si="14"/>
        <v>166.02507675626899</v>
      </c>
      <c r="L94">
        <f t="shared" si="8"/>
        <v>166.15997373685329</v>
      </c>
      <c r="M94">
        <f t="shared" si="9"/>
        <v>166.55467914486783</v>
      </c>
      <c r="N94">
        <f t="shared" si="10"/>
        <v>167.33261531258003</v>
      </c>
      <c r="P94">
        <f>(Honeywell2020!$C94-K94)^2</f>
        <v>4.5152732927053716</v>
      </c>
      <c r="Q94">
        <f>(Honeywell2020!$C94-L94)^2</f>
        <v>3.9601806477344765</v>
      </c>
      <c r="R94">
        <f>(Honeywell2020!$C94-M94)^2</f>
        <v>2.5450294870053414</v>
      </c>
      <c r="S94">
        <f>(Honeywell2020!$C94-N94)^2</f>
        <v>0.66810791864837782</v>
      </c>
    </row>
    <row r="95" spans="2:19" x14ac:dyDescent="0.3">
      <c r="B95">
        <f>0.75*Honeywell2020!$C94+(1-0.75)*'Q1'!B94</f>
        <v>167.53810776577129</v>
      </c>
      <c r="D95">
        <v>3.2406092683285959</v>
      </c>
      <c r="F95">
        <f t="shared" si="11"/>
        <v>7.7242691123141582E-2</v>
      </c>
      <c r="G95">
        <f t="shared" si="15"/>
        <v>0.32971852751159253</v>
      </c>
      <c r="H95">
        <f t="shared" si="12"/>
        <v>0.82243330770320333</v>
      </c>
      <c r="I95">
        <f t="shared" si="13"/>
        <v>1.3324951812214121</v>
      </c>
      <c r="K95">
        <f t="shared" si="14"/>
        <v>167.61535045689442</v>
      </c>
      <c r="L95">
        <f t="shared" si="8"/>
        <v>167.86782629328289</v>
      </c>
      <c r="M95">
        <f t="shared" si="9"/>
        <v>168.36054107347448</v>
      </c>
      <c r="N95">
        <f t="shared" si="10"/>
        <v>168.8706029469927</v>
      </c>
      <c r="P95">
        <f>(Honeywell2020!$C95-K95)^2</f>
        <v>3.2207813397813685</v>
      </c>
      <c r="Q95">
        <f>(Honeywell2020!$C95-L95)^2</f>
        <v>2.378312079095207</v>
      </c>
      <c r="R95">
        <f>(Honeywell2020!$C95-M95)^2</f>
        <v>1.1013724341514819</v>
      </c>
      <c r="S95">
        <f>(Honeywell2020!$C95-N95)^2</f>
        <v>0.29095349598536457</v>
      </c>
    </row>
    <row r="96" spans="2:19" x14ac:dyDescent="0.3">
      <c r="B96">
        <f>0.75*Honeywell2020!$C95+(1-0.75)*'Q1'!B95</f>
        <v>168.69727544775134</v>
      </c>
      <c r="D96">
        <v>1.6900866027199299</v>
      </c>
      <c r="F96">
        <f t="shared" si="11"/>
        <v>0.23953143975167801</v>
      </c>
      <c r="G96">
        <f t="shared" si="15"/>
        <v>0.53708081612870717</v>
      </c>
      <c r="H96">
        <f t="shared" si="12"/>
        <v>0.97396377612778484</v>
      </c>
      <c r="I96">
        <f t="shared" si="13"/>
        <v>1.1851668068662553</v>
      </c>
      <c r="K96">
        <f t="shared" si="14"/>
        <v>168.93680688750302</v>
      </c>
      <c r="L96">
        <f t="shared" si="8"/>
        <v>169.23435626388004</v>
      </c>
      <c r="M96">
        <f t="shared" si="9"/>
        <v>169.67123922387913</v>
      </c>
      <c r="N96">
        <f t="shared" si="10"/>
        <v>169.88244225461759</v>
      </c>
      <c r="P96">
        <f>(Honeywell2020!$C96-K96)^2</f>
        <v>1.7508267810533176</v>
      </c>
      <c r="Q96">
        <f>(Honeywell2020!$C96-L96)^2</f>
        <v>1.051934817029746</v>
      </c>
      <c r="R96">
        <f>(Honeywell2020!$C96-M96)^2</f>
        <v>0.34663336391569605</v>
      </c>
      <c r="S96">
        <f>(Honeywell2020!$C96-N96)^2</f>
        <v>0.14254607554580004</v>
      </c>
    </row>
    <row r="97" spans="2:19" x14ac:dyDescent="0.3">
      <c r="B97">
        <f>0.75*Honeywell2020!$C96+(1-0.75)*'Q1'!B96</f>
        <v>169.58422369103837</v>
      </c>
      <c r="D97">
        <v>5.405663720981754</v>
      </c>
      <c r="F97">
        <f t="shared" si="11"/>
        <v>0.33664396028198185</v>
      </c>
      <c r="G97">
        <f t="shared" si="15"/>
        <v>0.62454767291828961</v>
      </c>
      <c r="H97">
        <f t="shared" si="12"/>
        <v>0.93480678634944847</v>
      </c>
      <c r="I97">
        <f t="shared" si="13"/>
        <v>0.93168102782391982</v>
      </c>
      <c r="K97">
        <f t="shared" si="14"/>
        <v>169.92086765132035</v>
      </c>
      <c r="L97">
        <f t="shared" si="8"/>
        <v>170.20877136395666</v>
      </c>
      <c r="M97">
        <f t="shared" si="9"/>
        <v>170.51903047738782</v>
      </c>
      <c r="N97">
        <f t="shared" si="10"/>
        <v>170.51590471886229</v>
      </c>
      <c r="P97">
        <f>(Honeywell2020!$C97-K97)^2</f>
        <v>5.4715167533411053</v>
      </c>
      <c r="Q97">
        <f>(Honeywell2020!$C97-L97)^2</f>
        <v>4.2075184050628858</v>
      </c>
      <c r="R97">
        <f>(Honeywell2020!$C97-M97)^2</f>
        <v>3.0309574689942842</v>
      </c>
      <c r="S97">
        <f>(Honeywell2020!$C97-N97)^2</f>
        <v>3.0418509087590362</v>
      </c>
    </row>
    <row r="98" spans="2:19" x14ac:dyDescent="0.3">
      <c r="B98">
        <f>0.75*Honeywell2020!$C97+(1-0.75)*'Q1'!B97</f>
        <v>171.32074364917494</v>
      </c>
      <c r="D98">
        <v>0.15899671232581816</v>
      </c>
      <c r="F98">
        <f t="shared" si="11"/>
        <v>0.54662535996016981</v>
      </c>
      <c r="G98">
        <f t="shared" si="15"/>
        <v>0.90254074422285935</v>
      </c>
      <c r="H98">
        <f t="shared" si="12"/>
        <v>1.2955777136536526</v>
      </c>
      <c r="I98">
        <f t="shared" si="13"/>
        <v>1.6157941185896714</v>
      </c>
      <c r="K98">
        <f t="shared" si="14"/>
        <v>171.8673690091351</v>
      </c>
      <c r="L98">
        <f t="shared" si="8"/>
        <v>172.22328439339779</v>
      </c>
      <c r="M98">
        <f t="shared" si="9"/>
        <v>172.61632136282859</v>
      </c>
      <c r="N98">
        <f t="shared" si="10"/>
        <v>172.93653776776461</v>
      </c>
      <c r="P98">
        <f>(Honeywell2020!$C98-K98)^2</f>
        <v>0.34500352763136716</v>
      </c>
      <c r="Q98">
        <f>(Honeywell2020!$C98-L98)^2</f>
        <v>0.88978733339761729</v>
      </c>
      <c r="R98">
        <f>(Honeywell2020!$C98-M98)^2</f>
        <v>1.7857574573957651</v>
      </c>
      <c r="S98">
        <f>(Honeywell2020!$C98-N98)^2</f>
        <v>2.7441206891070644</v>
      </c>
    </row>
    <row r="99" spans="2:19" x14ac:dyDescent="0.3">
      <c r="B99">
        <f>0.75*Honeywell2020!$C98+(1-0.75)*'Q1'!B98</f>
        <v>170.91448462196371</v>
      </c>
      <c r="D99">
        <v>7.3066966532512961E-2</v>
      </c>
      <c r="F99">
        <f t="shared" si="11"/>
        <v>0.40369270188445916</v>
      </c>
      <c r="G99">
        <f t="shared" si="15"/>
        <v>0.57534080136433585</v>
      </c>
      <c r="H99">
        <f t="shared" si="12"/>
        <v>0.52975118026445345</v>
      </c>
      <c r="I99">
        <f t="shared" si="13"/>
        <v>-0.10295105534109858</v>
      </c>
      <c r="K99">
        <f t="shared" si="14"/>
        <v>171.31817732384818</v>
      </c>
      <c r="L99">
        <f t="shared" si="8"/>
        <v>171.48982542332806</v>
      </c>
      <c r="M99">
        <f t="shared" si="9"/>
        <v>171.44423580222815</v>
      </c>
      <c r="N99">
        <f t="shared" si="10"/>
        <v>170.81153356662261</v>
      </c>
      <c r="P99">
        <f>(Honeywell2020!$C99-K99)^2</f>
        <v>0.11010230657243986</v>
      </c>
      <c r="Q99">
        <f>(Honeywell2020!$C99-L99)^2</f>
        <v>2.565397295311372E-2</v>
      </c>
      <c r="R99">
        <f>(Honeywell2020!$C99-M99)^2</f>
        <v>4.2336435950316768E-2</v>
      </c>
      <c r="S99">
        <f>(Honeywell2020!$C99-N99)^2</f>
        <v>0.7030158983393805</v>
      </c>
    </row>
    <row r="100" spans="2:19" x14ac:dyDescent="0.3">
      <c r="B100">
        <f>0.75*Honeywell2020!$C99+(1-0.75)*'Q1'!B99</f>
        <v>171.31991090427641</v>
      </c>
      <c r="D100">
        <v>1.7360098231847625</v>
      </c>
      <c r="F100">
        <f t="shared" si="11"/>
        <v>0.40395273894869577</v>
      </c>
      <c r="G100">
        <f t="shared" si="15"/>
        <v>0.53286217160142768</v>
      </c>
      <c r="H100">
        <f t="shared" si="12"/>
        <v>0.4738049761861659</v>
      </c>
      <c r="I100">
        <f t="shared" si="13"/>
        <v>0.32916968166463295</v>
      </c>
      <c r="K100">
        <f t="shared" si="14"/>
        <v>171.72386364322512</v>
      </c>
      <c r="L100">
        <f t="shared" si="8"/>
        <v>171.85277307587785</v>
      </c>
      <c r="M100">
        <f t="shared" si="9"/>
        <v>171.79371588046257</v>
      </c>
      <c r="N100">
        <f t="shared" si="10"/>
        <v>171.64908058594105</v>
      </c>
      <c r="P100">
        <f>(Honeywell2020!$C100-K100)^2</f>
        <v>1.3832826161273992</v>
      </c>
      <c r="Q100">
        <f>(Honeywell2020!$C100-L100)^2</f>
        <v>1.0966716639192362</v>
      </c>
      <c r="R100">
        <f>(Honeywell2020!$C100-M100)^2</f>
        <v>1.2238512777672532</v>
      </c>
      <c r="S100">
        <f>(Honeywell2020!$C100-N100)^2</f>
        <v>1.5647843694725991</v>
      </c>
    </row>
    <row r="101" spans="2:19" x14ac:dyDescent="0.3">
      <c r="B101">
        <f>0.75*Honeywell2020!$C100+(1-0.75)*'Q1'!B100</f>
        <v>172.37293998777966</v>
      </c>
      <c r="D101">
        <v>0.38365922631309551</v>
      </c>
      <c r="F101">
        <f t="shared" si="11"/>
        <v>0.50131419063187854</v>
      </c>
      <c r="G101">
        <f t="shared" si="15"/>
        <v>0.66290389957688256</v>
      </c>
      <c r="H101">
        <f t="shared" si="12"/>
        <v>0.7344558244788526</v>
      </c>
      <c r="I101">
        <f t="shared" si="13"/>
        <v>0.94445017322745528</v>
      </c>
      <c r="K101">
        <f t="shared" si="14"/>
        <v>172.87425417841155</v>
      </c>
      <c r="L101">
        <f t="shared" si="8"/>
        <v>173.03584388735655</v>
      </c>
      <c r="M101">
        <f t="shared" si="9"/>
        <v>173.10739581225852</v>
      </c>
      <c r="N101">
        <f t="shared" si="10"/>
        <v>173.31739016100713</v>
      </c>
      <c r="P101">
        <f>(Honeywell2020!$C101-K101)^2</f>
        <v>9.9696686837848672E-2</v>
      </c>
      <c r="Q101">
        <f>(Honeywell2020!$C101-L101)^2</f>
        <v>2.3764723693788677E-2</v>
      </c>
      <c r="R101">
        <f>(Honeywell2020!$C101-M101)^2</f>
        <v>6.8237822531799601E-3</v>
      </c>
      <c r="S101">
        <f>(Honeywell2020!$C101-N101)^2</f>
        <v>1.6227743564779188E-2</v>
      </c>
    </row>
    <row r="102" spans="2:19" x14ac:dyDescent="0.3">
      <c r="B102">
        <f>0.75*Honeywell2020!$C101+(1-0.75)*'Q1'!B101</f>
        <v>172.77491489205676</v>
      </c>
      <c r="D102">
        <v>5.069406323816969E-2</v>
      </c>
      <c r="F102">
        <f t="shared" si="11"/>
        <v>0.48641329767866126</v>
      </c>
      <c r="G102">
        <f t="shared" si="15"/>
        <v>0.59767165075193618</v>
      </c>
      <c r="H102">
        <f t="shared" si="12"/>
        <v>0.58483941038806253</v>
      </c>
      <c r="I102">
        <f t="shared" si="13"/>
        <v>0.48334619461965056</v>
      </c>
      <c r="K102">
        <f t="shared" si="14"/>
        <v>173.26132818973542</v>
      </c>
      <c r="L102">
        <f t="shared" si="8"/>
        <v>173.3725865428087</v>
      </c>
      <c r="M102">
        <f t="shared" si="9"/>
        <v>173.35975430244483</v>
      </c>
      <c r="N102">
        <f t="shared" si="10"/>
        <v>173.25826108667641</v>
      </c>
      <c r="P102">
        <f>(Honeywell2020!$C102-K102)^2</f>
        <v>0.20369894016660606</v>
      </c>
      <c r="Q102">
        <f>(Honeywell2020!$C102-L102)^2</f>
        <v>0.31650586849961354</v>
      </c>
      <c r="R102">
        <f>(Honeywell2020!$C102-M102)^2</f>
        <v>0.30223199207780016</v>
      </c>
      <c r="S102">
        <f>(Honeywell2020!$C102-N102)^2</f>
        <v>0.20093979487665861</v>
      </c>
    </row>
    <row r="103" spans="2:19" x14ac:dyDescent="0.3">
      <c r="B103">
        <f>0.75*Honeywell2020!$C102+(1-0.75)*'Q1'!B102</f>
        <v>172.63519237983692</v>
      </c>
      <c r="D103">
        <v>0.25632486108127622</v>
      </c>
      <c r="F103">
        <f t="shared" si="11"/>
        <v>0.39249292619388704</v>
      </c>
      <c r="G103">
        <f t="shared" si="15"/>
        <v>0.41332311000899374</v>
      </c>
      <c r="H103">
        <f t="shared" si="12"/>
        <v>0.25878654521450928</v>
      </c>
      <c r="I103">
        <f t="shared" si="13"/>
        <v>-4.6262206193910929E-2</v>
      </c>
      <c r="K103">
        <f t="shared" si="14"/>
        <v>173.0276853060308</v>
      </c>
      <c r="L103">
        <f t="shared" si="8"/>
        <v>173.04851548984593</v>
      </c>
      <c r="M103">
        <f t="shared" si="9"/>
        <v>172.89397892505144</v>
      </c>
      <c r="N103">
        <f t="shared" si="10"/>
        <v>172.58893017364301</v>
      </c>
      <c r="P103">
        <f>(Honeywell2020!$C103-K103)^2</f>
        <v>0.44580233251982176</v>
      </c>
      <c r="Q103">
        <f>(Honeywell2020!$C103-L103)^2</f>
        <v>0.47405220272777998</v>
      </c>
      <c r="R103">
        <f>(Honeywell2020!$C103-M103)^2</f>
        <v>0.28513242444223186</v>
      </c>
      <c r="S103">
        <f>(Honeywell2020!$C103-N103)^2</f>
        <v>5.2408566544864976E-2</v>
      </c>
    </row>
    <row r="104" spans="2:19" x14ac:dyDescent="0.3">
      <c r="B104">
        <f>0.75*Honeywell2020!$C103+(1-0.75)*'Q1'!B103</f>
        <v>172.35887659689399</v>
      </c>
      <c r="D104">
        <v>10.649960099577074</v>
      </c>
      <c r="F104">
        <f t="shared" si="11"/>
        <v>0.29217161982336443</v>
      </c>
      <c r="G104">
        <f t="shared" si="15"/>
        <v>0.24091338677101271</v>
      </c>
      <c r="H104">
        <f t="shared" si="12"/>
        <v>1.7990497543661443E-2</v>
      </c>
      <c r="I104">
        <f t="shared" si="13"/>
        <v>-0.24180774643057742</v>
      </c>
      <c r="K104">
        <f t="shared" si="14"/>
        <v>172.65104821671736</v>
      </c>
      <c r="L104">
        <f t="shared" si="8"/>
        <v>172.599789983665</v>
      </c>
      <c r="M104">
        <f t="shared" si="9"/>
        <v>172.37686709443764</v>
      </c>
      <c r="N104">
        <f t="shared" si="10"/>
        <v>172.11706885046343</v>
      </c>
      <c r="P104">
        <f>(Honeywell2020!$C104-K104)^2</f>
        <v>9.603502155110677</v>
      </c>
      <c r="Q104">
        <f>(Honeywell2020!$C104-L104)^2</f>
        <v>9.9238231470173304</v>
      </c>
      <c r="R104">
        <f>(Honeywell2020!$C104-M104)^2</f>
        <v>11.378025598587552</v>
      </c>
      <c r="S104">
        <f>(Honeywell2020!$C104-N104)^2</f>
        <v>13.198188737273135</v>
      </c>
    </row>
    <row r="105" spans="2:19" x14ac:dyDescent="0.3">
      <c r="B105">
        <f>0.75*Honeywell2020!$C104+(1-0.75)*'Q1'!B104</f>
        <v>174.90176938798109</v>
      </c>
      <c r="D105">
        <v>0.22644361069889118</v>
      </c>
      <c r="F105">
        <f t="shared" si="11"/>
        <v>0.62977979551292451</v>
      </c>
      <c r="G105">
        <f t="shared" si="15"/>
        <v>0.81640823785003414</v>
      </c>
      <c r="H105">
        <f t="shared" si="12"/>
        <v>1.154196529638208</v>
      </c>
      <c r="I105">
        <f t="shared" si="13"/>
        <v>2.1251877104594468</v>
      </c>
      <c r="K105">
        <f t="shared" si="14"/>
        <v>175.53154918349401</v>
      </c>
      <c r="L105">
        <f t="shared" si="8"/>
        <v>175.71817762583112</v>
      </c>
      <c r="M105">
        <f t="shared" si="9"/>
        <v>176.05596591761929</v>
      </c>
      <c r="N105">
        <f t="shared" si="10"/>
        <v>177.02695709844053</v>
      </c>
      <c r="P105">
        <f>(Honeywell2020!$C105-K105)^2</f>
        <v>1.477323163059526E-2</v>
      </c>
      <c r="Q105">
        <f>(Honeywell2020!$C105-L105)^2</f>
        <v>9.4970983657905905E-2</v>
      </c>
      <c r="R105">
        <f>(Honeywell2020!$C105-M105)^2</f>
        <v>0.41726679901440716</v>
      </c>
      <c r="S105">
        <f>(Honeywell2020!$C105-N105)^2</f>
        <v>2.614537322556485</v>
      </c>
    </row>
    <row r="106" spans="2:19" x14ac:dyDescent="0.3">
      <c r="B106">
        <f>0.75*Honeywell2020!$C105+(1-0.75)*'Q1'!B105</f>
        <v>174.94365310218771</v>
      </c>
      <c r="D106">
        <v>0.99790955128144354</v>
      </c>
      <c r="F106">
        <f t="shared" si="11"/>
        <v>0.54159538331697876</v>
      </c>
      <c r="G106">
        <f t="shared" si="15"/>
        <v>0.62277710693918054</v>
      </c>
      <c r="H106">
        <f t="shared" si="12"/>
        <v>0.65365576269399328</v>
      </c>
      <c r="I106">
        <f t="shared" si="13"/>
        <v>0.35437931364454367</v>
      </c>
      <c r="K106">
        <f t="shared" si="14"/>
        <v>175.48524848550468</v>
      </c>
      <c r="L106">
        <f t="shared" si="8"/>
        <v>175.56643020912688</v>
      </c>
      <c r="M106">
        <f t="shared" si="9"/>
        <v>175.59730886488171</v>
      </c>
      <c r="N106">
        <f t="shared" si="10"/>
        <v>175.29803241583227</v>
      </c>
      <c r="P106">
        <f>(Honeywell2020!$C106-K106)^2</f>
        <v>0.6476137336103176</v>
      </c>
      <c r="Q106">
        <f>(Honeywell2020!$C106-L106)^2</f>
        <v>0.52354311233611528</v>
      </c>
      <c r="R106">
        <f>(Honeywell2020!$C106-M106)^2</f>
        <v>0.47981131104458541</v>
      </c>
      <c r="S106">
        <f>(Honeywell2020!$C106-N106)^2</f>
        <v>0.9839858005424087</v>
      </c>
    </row>
    <row r="107" spans="2:19" x14ac:dyDescent="0.3">
      <c r="B107">
        <f>0.75*Honeywell2020!$C106+(1-0.75)*'Q1'!B106</f>
        <v>175.76686766642203</v>
      </c>
      <c r="D107">
        <v>2.993787357831823</v>
      </c>
      <c r="F107">
        <f t="shared" si="11"/>
        <v>0.58383826045457987</v>
      </c>
      <c r="G107">
        <f t="shared" si="15"/>
        <v>0.67288647126296541</v>
      </c>
      <c r="H107">
        <f t="shared" si="12"/>
        <v>0.72995722338714031</v>
      </c>
      <c r="I107">
        <f t="shared" si="13"/>
        <v>0.75288927664585337</v>
      </c>
      <c r="K107">
        <f t="shared" si="14"/>
        <v>176.3507059268766</v>
      </c>
      <c r="L107">
        <f t="shared" si="8"/>
        <v>176.43975413768499</v>
      </c>
      <c r="M107">
        <f t="shared" si="9"/>
        <v>176.49682488980918</v>
      </c>
      <c r="N107">
        <f t="shared" si="10"/>
        <v>176.51975694306788</v>
      </c>
      <c r="P107">
        <f>(Honeywell2020!$C107-K107)^2</f>
        <v>4.1644888428169606</v>
      </c>
      <c r="Q107">
        <f>(Honeywell2020!$C107-L107)^2</f>
        <v>4.5358612060068371</v>
      </c>
      <c r="R107">
        <f>(Honeywell2020!$C107-M107)^2</f>
        <v>4.7822118459924416</v>
      </c>
      <c r="S107">
        <f>(Honeywell2020!$C107-N107)^2</f>
        <v>4.8830345864684217</v>
      </c>
    </row>
    <row r="108" spans="2:19" x14ac:dyDescent="0.3">
      <c r="B108">
        <f>0.75*Honeywell2020!$C107+(1-0.75)*'Q1'!B107</f>
        <v>174.46496528317431</v>
      </c>
      <c r="D108">
        <v>1.757244806965861E-2</v>
      </c>
      <c r="F108">
        <f t="shared" si="11"/>
        <v>0.30097716389923462</v>
      </c>
      <c r="G108">
        <f t="shared" si="15"/>
        <v>0.17918925763529359</v>
      </c>
      <c r="H108">
        <f t="shared" si="12"/>
        <v>-0.18437959959854755</v>
      </c>
      <c r="I108">
        <f t="shared" si="13"/>
        <v>-0.99368363426368544</v>
      </c>
      <c r="K108">
        <f t="shared" si="14"/>
        <v>174.76594244707354</v>
      </c>
      <c r="L108">
        <f t="shared" si="8"/>
        <v>174.64415454080961</v>
      </c>
      <c r="M108">
        <f t="shared" si="9"/>
        <v>174.28058568357577</v>
      </c>
      <c r="N108">
        <f t="shared" si="10"/>
        <v>173.47128164891063</v>
      </c>
      <c r="P108">
        <f>(Honeywell2020!$C108-K108)^2</f>
        <v>2.4317734915386722E-2</v>
      </c>
      <c r="Q108">
        <f>(Honeywell2020!$C108-L108)^2</f>
        <v>1.1664643498328672E-3</v>
      </c>
      <c r="R108">
        <f>(Honeywell2020!$C108-M108)^2</f>
        <v>0.10851445069488606</v>
      </c>
      <c r="S108">
        <f>(Honeywell2020!$C108-N108)^2</f>
        <v>1.2966817605454142</v>
      </c>
    </row>
    <row r="109" spans="2:19" x14ac:dyDescent="0.3">
      <c r="B109">
        <f>0.75*Honeywell2020!$C108+(1-0.75)*'Q1'!B108</f>
        <v>174.63572898406329</v>
      </c>
      <c r="D109">
        <v>0.49440484380885058</v>
      </c>
      <c r="F109">
        <f t="shared" si="11"/>
        <v>0.28144514444769692</v>
      </c>
      <c r="G109">
        <f t="shared" si="15"/>
        <v>0.17708286844871601</v>
      </c>
      <c r="H109">
        <f t="shared" si="12"/>
        <v>-2.4565114379158676E-2</v>
      </c>
      <c r="I109">
        <f t="shared" si="13"/>
        <v>-3.9033993839170666E-3</v>
      </c>
      <c r="K109">
        <f t="shared" si="14"/>
        <v>174.91717412851099</v>
      </c>
      <c r="L109">
        <f t="shared" si="8"/>
        <v>174.812811852512</v>
      </c>
      <c r="M109">
        <f t="shared" si="9"/>
        <v>174.61116386968413</v>
      </c>
      <c r="N109">
        <f t="shared" si="10"/>
        <v>174.63182558467938</v>
      </c>
      <c r="P109">
        <f>(Honeywell2020!$C109-K109)^2</f>
        <v>0.95486536873871919</v>
      </c>
      <c r="Q109">
        <f>(Honeywell2020!$C109-L109)^2</f>
        <v>0.76179703864202974</v>
      </c>
      <c r="R109">
        <f>(Honeywell2020!$C109-M109)^2</f>
        <v>0.45045825531791223</v>
      </c>
      <c r="S109">
        <f>(Honeywell2020!$C109-N109)^2</f>
        <v>0.47861987231863201</v>
      </c>
    </row>
    <row r="110" spans="2:19" x14ac:dyDescent="0.3">
      <c r="B110">
        <f>0.75*Honeywell2020!$C109+(1-0.75)*'Q1'!B109</f>
        <v>174.12422493964112</v>
      </c>
      <c r="D110">
        <v>0.27645598578491581</v>
      </c>
      <c r="F110">
        <f t="shared" si="11"/>
        <v>0.16250276611721723</v>
      </c>
      <c r="G110">
        <f t="shared" si="15"/>
        <v>4.9361402309950897E-3</v>
      </c>
      <c r="H110">
        <f t="shared" si="12"/>
        <v>-0.24368763289851275</v>
      </c>
      <c r="I110">
        <f t="shared" si="13"/>
        <v>-0.43536394766643005</v>
      </c>
      <c r="K110">
        <f t="shared" si="14"/>
        <v>174.28672770575835</v>
      </c>
      <c r="L110">
        <f t="shared" si="8"/>
        <v>174.12916107987212</v>
      </c>
      <c r="M110">
        <f t="shared" si="9"/>
        <v>173.88053730674261</v>
      </c>
      <c r="N110">
        <f t="shared" si="10"/>
        <v>173.68886099197471</v>
      </c>
      <c r="P110">
        <f>(Honeywell2020!$C110-K110)^2</f>
        <v>0.4854350698089242</v>
      </c>
      <c r="Q110">
        <f>(Honeywell2020!$C110-L110)^2</f>
        <v>0.29069898335349437</v>
      </c>
      <c r="R110">
        <f>(Honeywell2020!$C110-M110)^2</f>
        <v>8.4414250923695741E-2</v>
      </c>
      <c r="S110">
        <f>(Honeywell2020!$C110-N110)^2</f>
        <v>9.774286638156179E-3</v>
      </c>
    </row>
    <row r="111" spans="2:19" x14ac:dyDescent="0.3">
      <c r="B111">
        <f>0.75*Honeywell2020!$C110+(1-0.75)*'Q1'!B110</f>
        <v>173.79724241076673</v>
      </c>
      <c r="D111">
        <v>1.4054646684230003E-2</v>
      </c>
      <c r="F111">
        <f t="shared" si="11"/>
        <v>8.9079971868475272E-2</v>
      </c>
      <c r="G111">
        <f t="shared" si="15"/>
        <v>-7.8043527045352667E-2</v>
      </c>
      <c r="H111">
        <f t="shared" si="12"/>
        <v>-0.28117033608766018</v>
      </c>
      <c r="I111">
        <f t="shared" si="13"/>
        <v>-0.34323974169320109</v>
      </c>
      <c r="K111">
        <f t="shared" si="14"/>
        <v>173.8863223826352</v>
      </c>
      <c r="L111">
        <f t="shared" si="8"/>
        <v>173.71919888372136</v>
      </c>
      <c r="M111">
        <f t="shared" si="9"/>
        <v>173.51607207467907</v>
      </c>
      <c r="N111">
        <f t="shared" si="10"/>
        <v>173.45400266907353</v>
      </c>
      <c r="P111">
        <f>(Honeywell2020!$C111-K111)^2</f>
        <v>2.1461337280616901E-3</v>
      </c>
      <c r="Q111">
        <f>(Honeywell2020!$C111-L111)^2</f>
        <v>1.4591943301238192E-2</v>
      </c>
      <c r="R111">
        <f>(Honeywell2020!$C111-M111)^2</f>
        <v>0.10492670939532624</v>
      </c>
      <c r="S111">
        <f>(Honeywell2020!$C111-N111)^2</f>
        <v>0.1489908515197205</v>
      </c>
    </row>
    <row r="112" spans="2:19" x14ac:dyDescent="0.3">
      <c r="B112">
        <f>0.75*Honeywell2020!$C111+(1-0.75)*'Q1'!B111</f>
        <v>173.91220616699837</v>
      </c>
      <c r="D112">
        <v>0.60783552609728142</v>
      </c>
      <c r="F112">
        <f t="shared" si="11"/>
        <v>9.2962539522950832E-2</v>
      </c>
      <c r="G112">
        <f t="shared" si="15"/>
        <v>-2.9791706226103082E-2</v>
      </c>
      <c r="H112">
        <f t="shared" si="12"/>
        <v>-0.10290999454397257</v>
      </c>
      <c r="I112">
        <f t="shared" si="13"/>
        <v>4.6233231542918647E-2</v>
      </c>
      <c r="K112">
        <f t="shared" si="14"/>
        <v>174.00516870652132</v>
      </c>
      <c r="L112">
        <f t="shared" si="8"/>
        <v>173.88241446077228</v>
      </c>
      <c r="M112">
        <f t="shared" si="9"/>
        <v>173.8092961724544</v>
      </c>
      <c r="N112">
        <f t="shared" si="10"/>
        <v>173.95843939854129</v>
      </c>
      <c r="P112">
        <f>(Honeywell2020!$C112-K112)^2</f>
        <v>0.3420229631976171</v>
      </c>
      <c r="Q112">
        <f>(Honeywell2020!$C112-L112)^2</f>
        <v>0.50067163465588649</v>
      </c>
      <c r="R112">
        <f>(Honeywell2020!$C112-M112)^2</f>
        <v>0.60949222072975784</v>
      </c>
      <c r="S112">
        <f>(Honeywell2020!$C112-N112)^2</f>
        <v>0.39886374084609627</v>
      </c>
    </row>
    <row r="113" spans="2:19" x14ac:dyDescent="0.3">
      <c r="B113">
        <f>0.75*Honeywell2020!$C112+(1-0.75)*'Q1'!B112</f>
        <v>174.44943260854896</v>
      </c>
      <c r="D113">
        <v>5.8317976419260003</v>
      </c>
      <c r="F113">
        <f t="shared" si="11"/>
        <v>0.15960212482709624</v>
      </c>
      <c r="G113">
        <f t="shared" si="15"/>
        <v>0.11196283071806937</v>
      </c>
      <c r="H113">
        <f t="shared" si="12"/>
        <v>0.18515140169857913</v>
      </c>
      <c r="I113">
        <f t="shared" si="13"/>
        <v>0.46357746004943651</v>
      </c>
      <c r="K113">
        <f t="shared" si="14"/>
        <v>174.60903473337606</v>
      </c>
      <c r="L113">
        <f t="shared" si="8"/>
        <v>174.56139543926702</v>
      </c>
      <c r="M113">
        <f t="shared" si="9"/>
        <v>174.63458401024755</v>
      </c>
      <c r="N113">
        <f t="shared" si="10"/>
        <v>174.9130100685984</v>
      </c>
      <c r="P113">
        <f>(Honeywell2020!$C113-K113)^2</f>
        <v>4.844239301027943</v>
      </c>
      <c r="Q113">
        <f>(Honeywell2020!$C113-L113)^2</f>
        <v>5.0562134761349631</v>
      </c>
      <c r="R113">
        <f>(Honeywell2020!$C113-M113)^2</f>
        <v>4.7324260268107015</v>
      </c>
      <c r="S113">
        <f>(Honeywell2020!$C113-N113)^2</f>
        <v>3.5985632118833637</v>
      </c>
    </row>
    <row r="114" spans="2:19" x14ac:dyDescent="0.3">
      <c r="B114">
        <f>0.75*Honeywell2020!$C113+(1-0.75)*'Q1'!B113</f>
        <v>176.16363129555685</v>
      </c>
      <c r="D114">
        <v>0.1711682760096386</v>
      </c>
      <c r="F114">
        <f t="shared" si="11"/>
        <v>0.39279160915421585</v>
      </c>
      <c r="G114">
        <f t="shared" si="15"/>
        <v>0.51252179479052551</v>
      </c>
      <c r="H114">
        <f t="shared" si="12"/>
        <v>0.87322268008777082</v>
      </c>
      <c r="I114">
        <f t="shared" si="13"/>
        <v>1.5266055029641252</v>
      </c>
      <c r="K114">
        <f t="shared" si="14"/>
        <v>176.55642290471107</v>
      </c>
      <c r="L114">
        <f t="shared" si="8"/>
        <v>176.67615309034738</v>
      </c>
      <c r="M114">
        <f t="shared" si="9"/>
        <v>177.03685397564462</v>
      </c>
      <c r="N114">
        <f t="shared" si="10"/>
        <v>177.69023679852097</v>
      </c>
      <c r="P114">
        <f>(Honeywell2020!$C114-K114)^2</f>
        <v>4.0414112994233611E-3</v>
      </c>
      <c r="Q114">
        <f>(Honeywell2020!$C114-L114)^2</f>
        <v>3.1537311114662103E-3</v>
      </c>
      <c r="R114">
        <f>(Honeywell2020!$C114-M114)^2</f>
        <v>0.17377140557548978</v>
      </c>
      <c r="S114">
        <f>(Honeywell2020!$C114-N114)^2</f>
        <v>1.1454175073014263</v>
      </c>
    </row>
    <row r="115" spans="2:19" x14ac:dyDescent="0.3">
      <c r="B115">
        <f>0.75*Honeywell2020!$C114+(1-0.75)*'Q1'!B114</f>
        <v>176.24735739211192</v>
      </c>
      <c r="D115">
        <v>3.5473093932435602</v>
      </c>
      <c r="F115">
        <f t="shared" si="11"/>
        <v>0.34643178226434368</v>
      </c>
      <c r="G115">
        <f t="shared" si="15"/>
        <v>0.40532287023166125</v>
      </c>
      <c r="H115">
        <f t="shared" si="12"/>
        <v>0.51794921749805478</v>
      </c>
      <c r="I115">
        <f t="shared" si="13"/>
        <v>0.30015800751642691</v>
      </c>
      <c r="K115">
        <f t="shared" si="14"/>
        <v>176.59378917437627</v>
      </c>
      <c r="L115">
        <f t="shared" si="8"/>
        <v>176.65268026234358</v>
      </c>
      <c r="M115">
        <f t="shared" si="9"/>
        <v>176.76530660960998</v>
      </c>
      <c r="N115">
        <f t="shared" si="10"/>
        <v>176.54751539962834</v>
      </c>
      <c r="P115">
        <f>(Honeywell2020!$C115-K115)^2</f>
        <v>3.2623758721064249</v>
      </c>
      <c r="Q115">
        <f>(Honeywell2020!$C115-L115)^2</f>
        <v>3.0531052978028224</v>
      </c>
      <c r="R115">
        <f>(Honeywell2020!$C115-M115)^2</f>
        <v>2.6722028643001114</v>
      </c>
      <c r="S115">
        <f>(Honeywell2020!$C115-N115)^2</f>
        <v>3.431676964834923</v>
      </c>
    </row>
    <row r="116" spans="2:19" x14ac:dyDescent="0.3">
      <c r="B116">
        <f>0.75*Honeywell2020!$C115+(1-0.75)*'Q1'!B115</f>
        <v>177.71277980487275</v>
      </c>
      <c r="D116">
        <v>1.7932971314997246</v>
      </c>
      <c r="F116">
        <f t="shared" si="11"/>
        <v>0.51428037683881667</v>
      </c>
      <c r="G116">
        <f t="shared" si="15"/>
        <v>0.67034775586395345</v>
      </c>
      <c r="H116">
        <f t="shared" si="12"/>
        <v>0.94431215536630364</v>
      </c>
      <c r="I116">
        <f t="shared" si="13"/>
        <v>1.2906327519741698</v>
      </c>
      <c r="K116">
        <f t="shared" si="14"/>
        <v>178.22706018171158</v>
      </c>
      <c r="L116">
        <f t="shared" si="8"/>
        <v>178.38312756073671</v>
      </c>
      <c r="M116">
        <f t="shared" si="9"/>
        <v>178.65709196023906</v>
      </c>
      <c r="N116">
        <f t="shared" si="10"/>
        <v>179.00341255684691</v>
      </c>
      <c r="P116">
        <f>(Honeywell2020!$C116-K116)^2</f>
        <v>2.6799791350429572</v>
      </c>
      <c r="Q116">
        <f>(Honeywell2020!$C116-L116)^2</f>
        <v>3.2153207941100224</v>
      </c>
      <c r="R116">
        <f>(Honeywell2020!$C116-M116)^2</f>
        <v>4.2728857088365748</v>
      </c>
      <c r="S116">
        <f>(Honeywell2020!$C116-N116)^2</f>
        <v>5.8245794768627333</v>
      </c>
    </row>
    <row r="117" spans="2:19" x14ac:dyDescent="0.3">
      <c r="B117">
        <f>0.75*Honeywell2020!$C116+(1-0.75)*'Q1'!B116</f>
        <v>176.59580627316728</v>
      </c>
      <c r="D117">
        <v>1.5744806562934739</v>
      </c>
      <c r="F117">
        <f t="shared" si="11"/>
        <v>0.26959229055717382</v>
      </c>
      <c r="G117">
        <f t="shared" si="15"/>
        <v>0.22351743397159796</v>
      </c>
      <c r="H117">
        <f t="shared" si="12"/>
        <v>1.673359618400605E-2</v>
      </c>
      <c r="I117">
        <f t="shared" si="13"/>
        <v>-0.75583258915352292</v>
      </c>
      <c r="K117">
        <f t="shared" si="14"/>
        <v>176.86539856372445</v>
      </c>
      <c r="L117">
        <f t="shared" si="8"/>
        <v>176.81932370713889</v>
      </c>
      <c r="M117">
        <f t="shared" si="9"/>
        <v>176.61253986935128</v>
      </c>
      <c r="N117">
        <f t="shared" si="10"/>
        <v>175.83997368401376</v>
      </c>
      <c r="P117">
        <f>(Honeywell2020!$C117-K117)^2</f>
        <v>1.4289825077527616</v>
      </c>
      <c r="Q117">
        <f>(Honeywell2020!$C117-L117)^2</f>
        <v>1.3209495810903316</v>
      </c>
      <c r="R117">
        <f>(Honeywell2020!$C117-M117)^2</f>
        <v>0.88838517548022078</v>
      </c>
      <c r="S117">
        <f>(Honeywell2020!$C117-N117)^2</f>
        <v>2.8891733155946894E-2</v>
      </c>
    </row>
    <row r="118" spans="2:19" x14ac:dyDescent="0.3">
      <c r="B118">
        <f>0.75*Honeywell2020!$C117+(1-0.75)*'Q1'!B117</f>
        <v>175.90377417755874</v>
      </c>
      <c r="D118">
        <v>0.21500821004920689</v>
      </c>
      <c r="F118">
        <f t="shared" si="11"/>
        <v>0.12534863263231688</v>
      </c>
      <c r="G118">
        <f t="shared" si="15"/>
        <v>-5.3699484234362993E-3</v>
      </c>
      <c r="H118">
        <f t="shared" si="12"/>
        <v>-0.30221096512263923</v>
      </c>
      <c r="I118">
        <f t="shared" si="13"/>
        <v>-0.70160216964028665</v>
      </c>
      <c r="K118">
        <f t="shared" si="14"/>
        <v>176.02912281019107</v>
      </c>
      <c r="L118">
        <f t="shared" si="8"/>
        <v>175.89840422913531</v>
      </c>
      <c r="M118">
        <f t="shared" si="9"/>
        <v>175.6015632124361</v>
      </c>
      <c r="N118">
        <f t="shared" si="10"/>
        <v>175.20217200791845</v>
      </c>
      <c r="P118">
        <f>(Honeywell2020!$C118-K118)^2</f>
        <v>0.25920196289036962</v>
      </c>
      <c r="Q118">
        <f>(Honeywell2020!$C118-L118)^2</f>
        <v>0.14318673340965438</v>
      </c>
      <c r="R118">
        <f>(Honeywell2020!$C118-M118)^2</f>
        <v>6.6519051331976461E-3</v>
      </c>
      <c r="S118">
        <f>(Honeywell2020!$C118-N118)^2</f>
        <v>0.10101717519052716</v>
      </c>
    </row>
    <row r="119" spans="2:19" x14ac:dyDescent="0.3">
      <c r="B119">
        <f>0.75*Honeywell2020!$C118+(1-0.75)*'Q1'!B118</f>
        <v>175.70945701541319</v>
      </c>
      <c r="D119">
        <v>1.3827865398438577</v>
      </c>
      <c r="F119">
        <f t="shared" si="11"/>
        <v>7.7398763415636548E-2</v>
      </c>
      <c r="G119">
        <f t="shared" si="15"/>
        <v>-5.2606751853965211E-2</v>
      </c>
      <c r="H119">
        <f t="shared" si="12"/>
        <v>-0.25365875378295</v>
      </c>
      <c r="I119">
        <f t="shared" si="13"/>
        <v>-0.27040991326976216</v>
      </c>
      <c r="K119">
        <f t="shared" si="14"/>
        <v>175.78685577882882</v>
      </c>
      <c r="L119">
        <f t="shared" si="8"/>
        <v>175.65685026355922</v>
      </c>
      <c r="M119">
        <f t="shared" si="9"/>
        <v>175.45579826163024</v>
      </c>
      <c r="N119">
        <f t="shared" si="10"/>
        <v>175.43904710214343</v>
      </c>
      <c r="P119">
        <f>(Honeywell2020!$C119-K119)^2</f>
        <v>1.7605276818795643</v>
      </c>
      <c r="Q119">
        <f>(Honeywell2020!$C119-L119)^2</f>
        <v>1.4324337975271104</v>
      </c>
      <c r="R119">
        <f>(Honeywell2020!$C119-M119)^2</f>
        <v>0.99160023673915532</v>
      </c>
      <c r="S119">
        <f>(Honeywell2020!$C119-N119)^2</f>
        <v>0.95851952160504406</v>
      </c>
    </row>
    <row r="120" spans="2:19" x14ac:dyDescent="0.3">
      <c r="B120">
        <f>0.75*Honeywell2020!$C119+(1-0.75)*'Q1'!B119</f>
        <v>174.84815071001856</v>
      </c>
      <c r="D120">
        <v>4.5793372594200417E-2</v>
      </c>
      <c r="F120">
        <f t="shared" si="11"/>
        <v>-6.340699690590415E-2</v>
      </c>
      <c r="G120">
        <f t="shared" si="15"/>
        <v>-0.25478164023913263</v>
      </c>
      <c r="H120">
        <f t="shared" si="12"/>
        <v>-0.52710015200820814</v>
      </c>
      <c r="I120">
        <f t="shared" si="13"/>
        <v>-0.77267184657590393</v>
      </c>
      <c r="K120">
        <f t="shared" si="14"/>
        <v>174.78474371311265</v>
      </c>
      <c r="L120">
        <f t="shared" si="8"/>
        <v>174.59336906977941</v>
      </c>
      <c r="M120">
        <f t="shared" si="9"/>
        <v>174.32105055801034</v>
      </c>
      <c r="N120">
        <f t="shared" si="10"/>
        <v>174.07547886344264</v>
      </c>
      <c r="P120">
        <f>(Honeywell2020!$C120-K120)^2</f>
        <v>5.9902911569144429E-2</v>
      </c>
      <c r="Q120">
        <f>(Honeywell2020!$C120-L120)^2</f>
        <v>2.8490048250957708E-3</v>
      </c>
      <c r="R120">
        <f>(Honeywell2020!$C120-M120)^2</f>
        <v>4.7935792904399213E-2</v>
      </c>
      <c r="S120">
        <f>(Honeywell2020!$C120-N120)^2</f>
        <v>0.21577338306163832</v>
      </c>
    </row>
    <row r="121" spans="2:19" x14ac:dyDescent="0.3">
      <c r="B121">
        <f>0.75*Honeywell2020!$C120+(1-0.75)*'Q1'!B120</f>
        <v>174.77228991151208</v>
      </c>
      <c r="D121">
        <v>6.4847006243940184</v>
      </c>
      <c r="F121">
        <f t="shared" si="11"/>
        <v>-6.5275067145990948E-2</v>
      </c>
      <c r="G121">
        <f t="shared" si="15"/>
        <v>-0.21005142980597016</v>
      </c>
      <c r="H121">
        <f t="shared" si="12"/>
        <v>-0.32404244293243173</v>
      </c>
      <c r="I121">
        <f t="shared" si="13"/>
        <v>-0.18038245571689593</v>
      </c>
      <c r="K121">
        <f t="shared" si="14"/>
        <v>174.70701484436609</v>
      </c>
      <c r="L121">
        <f t="shared" si="8"/>
        <v>174.56223848170612</v>
      </c>
      <c r="M121">
        <f t="shared" si="9"/>
        <v>174.44824746857964</v>
      </c>
      <c r="N121">
        <f t="shared" si="10"/>
        <v>174.59190745579517</v>
      </c>
      <c r="P121">
        <f>(Honeywell2020!$C121-K121)^2</f>
        <v>5.9194119015656179</v>
      </c>
      <c r="Q121">
        <f>(Honeywell2020!$C121-L121)^2</f>
        <v>6.6448492896746885</v>
      </c>
      <c r="R121">
        <f>(Honeywell2020!$C121-M121)^2</f>
        <v>7.2455263069038063</v>
      </c>
      <c r="S121">
        <f>(Honeywell2020!$C121-N121)^2</f>
        <v>6.4927705176481192</v>
      </c>
    </row>
    <row r="122" spans="2:19" x14ac:dyDescent="0.3">
      <c r="B122">
        <f>0.75*Honeywell2020!$C121+(1-0.75)*'Q1'!B121</f>
        <v>176.64099049248284</v>
      </c>
      <c r="D122">
        <v>2.23017521154698</v>
      </c>
      <c r="F122">
        <f t="shared" si="11"/>
        <v>0.22482128007152272</v>
      </c>
      <c r="G122">
        <f t="shared" si="15"/>
        <v>0.30963657288821411</v>
      </c>
      <c r="H122">
        <f t="shared" si="12"/>
        <v>0.66269191782400783</v>
      </c>
      <c r="I122">
        <f t="shared" si="13"/>
        <v>1.5613381254676175</v>
      </c>
      <c r="K122">
        <f t="shared" si="14"/>
        <v>176.86581177255437</v>
      </c>
      <c r="L122">
        <f t="shared" si="8"/>
        <v>176.95062706537107</v>
      </c>
      <c r="M122">
        <f t="shared" si="9"/>
        <v>177.30368241030686</v>
      </c>
      <c r="N122">
        <f t="shared" si="10"/>
        <v>178.20232861795046</v>
      </c>
      <c r="P122">
        <f>(Honeywell2020!$C122-K122)^2</f>
        <v>3.4440558932940908</v>
      </c>
      <c r="Q122">
        <f>(Honeywell2020!$C122-L122)^2</f>
        <v>3.7660528131463549</v>
      </c>
      <c r="R122">
        <f>(Honeywell2020!$C122-M122)^2</f>
        <v>5.2610019362001852</v>
      </c>
      <c r="S122">
        <f>(Honeywell2020!$C122-N122)^2</f>
        <v>10.19099392829663</v>
      </c>
    </row>
    <row r="123" spans="2:19" x14ac:dyDescent="0.3">
      <c r="B123">
        <f>0.75*Honeywell2020!$C122+(1-0.75)*'Q1'!B122</f>
        <v>175.21814047011384</v>
      </c>
      <c r="D123">
        <v>0.36401949236021358</v>
      </c>
      <c r="F123">
        <f t="shared" si="11"/>
        <v>-2.2329415294556398E-2</v>
      </c>
      <c r="G123">
        <f t="shared" si="15"/>
        <v>-0.12348507592609062</v>
      </c>
      <c r="H123">
        <f t="shared" si="12"/>
        <v>-0.27580195526284784</v>
      </c>
      <c r="I123">
        <f t="shared" si="13"/>
        <v>-0.97522180019351135</v>
      </c>
      <c r="K123">
        <f t="shared" si="14"/>
        <v>175.19581105481927</v>
      </c>
      <c r="L123">
        <f t="shared" si="8"/>
        <v>175.09465539418775</v>
      </c>
      <c r="M123">
        <f t="shared" si="9"/>
        <v>174.942338514851</v>
      </c>
      <c r="N123">
        <f t="shared" si="10"/>
        <v>174.24291866992033</v>
      </c>
      <c r="P123">
        <f>(Honeywell2020!$C123-K123)^2</f>
        <v>0.17289966493302347</v>
      </c>
      <c r="Q123">
        <f>(Honeywell2020!$C123-L123)^2</f>
        <v>9.900864640323688E-2</v>
      </c>
      <c r="R123">
        <f>(Honeywell2020!$C123-M123)^2</f>
        <v>2.6354118082057565E-2</v>
      </c>
      <c r="S123">
        <f>(Honeywell2020!$C123-N123)^2</f>
        <v>0.28845528095849282</v>
      </c>
    </row>
    <row r="124" spans="2:19" x14ac:dyDescent="0.3">
      <c r="B124">
        <f>0.75*Honeywell2020!$C123+(1-0.75)*'Q1'!B123</f>
        <v>174.97279255557402</v>
      </c>
      <c r="D124">
        <v>39.826689764535445</v>
      </c>
      <c r="F124">
        <f t="shared" si="11"/>
        <v>-5.5782190181346017E-2</v>
      </c>
      <c r="G124">
        <f t="shared" si="15"/>
        <v>-0.1539507855795231</v>
      </c>
      <c r="H124">
        <f t="shared" si="12"/>
        <v>-0.26209763693748556</v>
      </c>
      <c r="I124">
        <f t="shared" si="13"/>
        <v>-0.35482899738787416</v>
      </c>
      <c r="K124">
        <f t="shared" si="14"/>
        <v>174.91701036539268</v>
      </c>
      <c r="L124">
        <f t="shared" si="8"/>
        <v>174.81884176999449</v>
      </c>
      <c r="M124">
        <f t="shared" si="9"/>
        <v>174.71069491863653</v>
      </c>
      <c r="N124">
        <f t="shared" si="10"/>
        <v>174.61796355818615</v>
      </c>
      <c r="P124">
        <f>(Honeywell2020!$C124-K124)^2</f>
        <v>39.652402511991703</v>
      </c>
      <c r="Q124">
        <f>(Honeywell2020!$C124-L124)^2</f>
        <v>38.425701277871291</v>
      </c>
      <c r="R124">
        <f>(Honeywell2020!$C124-M124)^2</f>
        <v>37.09662549887922</v>
      </c>
      <c r="S124">
        <f>(Honeywell2020!$C124-N124)^2</f>
        <v>35.975626824989746</v>
      </c>
    </row>
    <row r="125" spans="2:19" x14ac:dyDescent="0.3">
      <c r="B125">
        <f>0.75*Honeywell2020!$C124+(1-0.75)*'Q1'!B124</f>
        <v>170.28531181112308</v>
      </c>
      <c r="D125">
        <v>13.559335002693294</v>
      </c>
      <c r="F125">
        <f t="shared" si="11"/>
        <v>-0.75053697332178471</v>
      </c>
      <c r="G125">
        <f t="shared" si="15"/>
        <v>-1.2873332752973767</v>
      </c>
      <c r="H125">
        <f t="shared" si="12"/>
        <v>-2.2535200353185392</v>
      </c>
      <c r="I125">
        <f t="shared" si="13"/>
        <v>-4.0375829823914779</v>
      </c>
      <c r="K125">
        <f t="shared" si="14"/>
        <v>169.53477483780131</v>
      </c>
      <c r="L125">
        <f t="shared" si="8"/>
        <v>168.99797853582569</v>
      </c>
      <c r="M125">
        <f t="shared" si="9"/>
        <v>168.03179177580455</v>
      </c>
      <c r="N125">
        <f t="shared" si="10"/>
        <v>166.2477288287316</v>
      </c>
      <c r="P125">
        <f>(Honeywell2020!$C125-K125)^2</f>
        <v>18.881025162481368</v>
      </c>
      <c r="Q125">
        <f>(Honeywell2020!$C125-L125)^2</f>
        <v>23.834182396898377</v>
      </c>
      <c r="R125">
        <f>(Honeywell2020!$C125-M125)^2</f>
        <v>34.201597915654673</v>
      </c>
      <c r="S125">
        <f>(Honeywell2020!$C125-N125)^2</f>
        <v>58.251639554511662</v>
      </c>
    </row>
    <row r="126" spans="2:19" x14ac:dyDescent="0.3">
      <c r="B126">
        <f>0.75*Honeywell2020!$C125+(1-0.75)*'Q1'!B125</f>
        <v>173.64745842723002</v>
      </c>
      <c r="D126">
        <v>9.3483418022539423E-4</v>
      </c>
      <c r="F126">
        <f t="shared" si="11"/>
        <v>-0.13363443490747595</v>
      </c>
      <c r="G126">
        <f t="shared" si="15"/>
        <v>-0.12496330244629739</v>
      </c>
      <c r="H126">
        <f t="shared" si="12"/>
        <v>0.27352995782292688</v>
      </c>
      <c r="I126">
        <f t="shared" si="13"/>
        <v>2.2521871763321775</v>
      </c>
      <c r="K126">
        <f t="shared" si="14"/>
        <v>173.51382399232256</v>
      </c>
      <c r="L126">
        <f t="shared" si="8"/>
        <v>173.52249512478372</v>
      </c>
      <c r="M126">
        <f t="shared" si="9"/>
        <v>173.92098838505294</v>
      </c>
      <c r="N126">
        <f t="shared" si="10"/>
        <v>175.89964560356219</v>
      </c>
      <c r="P126">
        <f>(Honeywell2020!$C126-K126)^2</f>
        <v>0.27438633671782264</v>
      </c>
      <c r="Q126">
        <f>(Honeywell2020!$C126-L126)^2</f>
        <v>0.28354573299218211</v>
      </c>
      <c r="R126">
        <f>(Honeywell2020!$C126-M126)^2</f>
        <v>0.86673006324463087</v>
      </c>
      <c r="S126">
        <f>(Honeywell2020!$C126-N126)^2</f>
        <v>8.4660084418977757</v>
      </c>
    </row>
    <row r="127" spans="2:19" x14ac:dyDescent="0.3">
      <c r="B127">
        <f>0.75*Honeywell2020!$C126+(1-0.75)*'Q1'!B126</f>
        <v>173.06134972769951</v>
      </c>
      <c r="D127">
        <v>0.35717448343379343</v>
      </c>
      <c r="F127">
        <f t="shared" si="11"/>
        <v>-0.20150557460093149</v>
      </c>
      <c r="G127">
        <f t="shared" si="15"/>
        <v>-0.24024965171735127</v>
      </c>
      <c r="H127">
        <f t="shared" si="12"/>
        <v>-0.113307437986121</v>
      </c>
      <c r="I127">
        <f t="shared" si="13"/>
        <v>-0.1603643181511093</v>
      </c>
      <c r="K127">
        <f t="shared" si="14"/>
        <v>172.85984415309858</v>
      </c>
      <c r="L127">
        <f t="shared" si="8"/>
        <v>172.82110007598214</v>
      </c>
      <c r="M127">
        <f t="shared" si="9"/>
        <v>172.94804228971338</v>
      </c>
      <c r="N127">
        <f t="shared" si="10"/>
        <v>172.90098540954841</v>
      </c>
      <c r="P127">
        <f>(Honeywell2020!$C127-K127)^2</f>
        <v>0.51862732445370263</v>
      </c>
      <c r="Q127">
        <f>(Honeywell2020!$C127-L127)^2</f>
        <v>0.57593213027801426</v>
      </c>
      <c r="R127">
        <f>(Honeywell2020!$C127-M127)^2</f>
        <v>0.39937307542555195</v>
      </c>
      <c r="S127">
        <f>(Honeywell2020!$C127-N127)^2</f>
        <v>0.46106353010851031</v>
      </c>
    </row>
    <row r="128" spans="2:19" x14ac:dyDescent="0.3">
      <c r="B128">
        <f>0.75*Honeywell2020!$C127+(1-0.75)*'Q1'!B127</f>
        <v>173.47887682300467</v>
      </c>
      <c r="D128">
        <v>2.0432106356975406</v>
      </c>
      <c r="F128">
        <f t="shared" si="11"/>
        <v>-0.10865067411501765</v>
      </c>
      <c r="G128">
        <f t="shared" si="15"/>
        <v>-7.5805464961723246E-2</v>
      </c>
      <c r="H128">
        <f t="shared" si="12"/>
        <v>0.12556810199495583</v>
      </c>
      <c r="I128">
        <f t="shared" si="13"/>
        <v>0.33084338328672031</v>
      </c>
      <c r="K128">
        <f t="shared" si="14"/>
        <v>173.37022614888966</v>
      </c>
      <c r="L128">
        <f t="shared" si="8"/>
        <v>173.40307135804295</v>
      </c>
      <c r="M128">
        <f t="shared" si="9"/>
        <v>173.60444492499963</v>
      </c>
      <c r="N128">
        <f t="shared" si="10"/>
        <v>173.80972020629139</v>
      </c>
      <c r="P128">
        <f>(Honeywell2020!$C128-K128)^2</f>
        <v>2.2194291070008783</v>
      </c>
      <c r="Q128">
        <f>(Honeywell2020!$C128-L128)^2</f>
        <v>2.1226439816131286</v>
      </c>
      <c r="R128">
        <f>(Honeywell2020!$C128-M128)^2</f>
        <v>1.5764210574703721</v>
      </c>
      <c r="S128">
        <f>(Honeywell2020!$C128-N128)^2</f>
        <v>1.1030897456332154</v>
      </c>
    </row>
    <row r="129" spans="2:19" x14ac:dyDescent="0.3">
      <c r="B129">
        <f>0.75*Honeywell2020!$C128+(1-0.75)*'Q1'!B128</f>
        <v>174.47426988495306</v>
      </c>
      <c r="D129">
        <v>0.29446001698452839</v>
      </c>
      <c r="F129">
        <f t="shared" si="11"/>
        <v>5.6955886294493677E-2</v>
      </c>
      <c r="G129">
        <f t="shared" si="15"/>
        <v>0.19199416676580539</v>
      </c>
      <c r="H129">
        <f t="shared" si="12"/>
        <v>0.51698933397400182</v>
      </c>
      <c r="I129">
        <f t="shared" si="13"/>
        <v>0.89571061014914055</v>
      </c>
      <c r="K129">
        <f t="shared" si="14"/>
        <v>174.53122577124756</v>
      </c>
      <c r="L129">
        <f t="shared" si="8"/>
        <v>174.66626405171885</v>
      </c>
      <c r="M129">
        <f t="shared" si="9"/>
        <v>174.99125921892707</v>
      </c>
      <c r="N129">
        <f t="shared" si="10"/>
        <v>175.3699804951022</v>
      </c>
      <c r="P129">
        <f>(Honeywell2020!$C129-K129)^2</f>
        <v>0.32629088462558653</v>
      </c>
      <c r="Q129">
        <f>(Honeywell2020!$C129-L129)^2</f>
        <v>0.49879902310262308</v>
      </c>
      <c r="R129">
        <f>(Honeywell2020!$C129-M129)^2</f>
        <v>1.0634811390420249</v>
      </c>
      <c r="S129">
        <f>(Honeywell2020!$C129-N129)^2</f>
        <v>1.9880252568907337</v>
      </c>
    </row>
    <row r="130" spans="2:19" x14ac:dyDescent="0.3">
      <c r="B130">
        <f>0.75*Honeywell2020!$C129+(1-0.75)*'Q1'!B129</f>
        <v>173.93428027521946</v>
      </c>
      <c r="D130">
        <v>0.10605666674364761</v>
      </c>
      <c r="F130">
        <f t="shared" si="11"/>
        <v>-3.2585938109719693E-2</v>
      </c>
      <c r="G130">
        <f t="shared" si="15"/>
        <v>8.998222640955178E-3</v>
      </c>
      <c r="H130">
        <f t="shared" si="12"/>
        <v>4.1348809305583101E-2</v>
      </c>
      <c r="I130">
        <f t="shared" si="13"/>
        <v>-0.32463457675118501</v>
      </c>
      <c r="K130">
        <f t="shared" si="14"/>
        <v>173.90169433710975</v>
      </c>
      <c r="L130">
        <f t="shared" si="8"/>
        <v>173.94327849786043</v>
      </c>
      <c r="M130">
        <f t="shared" si="9"/>
        <v>173.97562908452505</v>
      </c>
      <c r="N130">
        <f t="shared" si="10"/>
        <v>173.60964569846828</v>
      </c>
      <c r="P130">
        <f>(Honeywell2020!$C130-K130)^2</f>
        <v>1.7342344888078363E-2</v>
      </c>
      <c r="Q130">
        <f>(Honeywell2020!$C130-L130)^2</f>
        <v>3.0024051608785209E-2</v>
      </c>
      <c r="R130">
        <f>(Honeywell2020!$C130-M130)^2</f>
        <v>4.228167538593524E-2</v>
      </c>
      <c r="S130">
        <f>(Honeywell2020!$C130-N130)^2</f>
        <v>2.571478487013662E-2</v>
      </c>
    </row>
    <row r="131" spans="2:19" x14ac:dyDescent="0.3">
      <c r="B131">
        <f>0.75*Honeywell2020!$C130+(1-0.75)*'Q1'!B130</f>
        <v>173.80078237889268</v>
      </c>
      <c r="D131">
        <v>5.8283064219941061E-2</v>
      </c>
      <c r="F131">
        <f t="shared" si="11"/>
        <v>-4.772273184227982E-2</v>
      </c>
      <c r="G131">
        <f t="shared" si="15"/>
        <v>-2.662580710098042E-2</v>
      </c>
      <c r="H131">
        <f t="shared" si="12"/>
        <v>-3.7332208228983546E-2</v>
      </c>
      <c r="I131">
        <f t="shared" si="13"/>
        <v>-0.16216839839044689</v>
      </c>
      <c r="K131">
        <f t="shared" si="14"/>
        <v>173.75305964705041</v>
      </c>
      <c r="L131">
        <f t="shared" ref="L131:L194" si="16">$B131+G131</f>
        <v>173.77415657179171</v>
      </c>
      <c r="M131">
        <f t="shared" ref="M131:M194" si="17">$B131+H131</f>
        <v>173.7634501706637</v>
      </c>
      <c r="N131">
        <f t="shared" ref="N131:N194" si="18">$B131+I131</f>
        <v>173.63861398050224</v>
      </c>
      <c r="P131">
        <f>(Honeywell2020!$C131-K131)^2</f>
        <v>2.0465776495889602E-2</v>
      </c>
      <c r="Q131">
        <f>(Honeywell2020!$C131-L131)^2</f>
        <v>2.6947051750258601E-2</v>
      </c>
      <c r="R131">
        <f>(Honeywell2020!$C131-M131)^2</f>
        <v>2.3546647977374675E-2</v>
      </c>
      <c r="S131">
        <f>(Honeywell2020!$C131-N131)^2</f>
        <v>8.1870265322106658E-4</v>
      </c>
    </row>
    <row r="132" spans="2:19" x14ac:dyDescent="0.3">
      <c r="B132">
        <f>0.75*Honeywell2020!$C131+(1-0.75)*'Q1'!B131</f>
        <v>173.67000769628024</v>
      </c>
      <c r="D132">
        <v>0.73898657899789488</v>
      </c>
      <c r="F132">
        <f t="shared" ref="F132:F195" si="19">0.15*($B132-$B131)+(1-0.15)*F131</f>
        <v>-6.0180524457803856E-2</v>
      </c>
      <c r="G132">
        <f t="shared" si="15"/>
        <v>-5.2663025978845333E-2</v>
      </c>
      <c r="H132">
        <f t="shared" si="12"/>
        <v>-7.9381321701538984E-2</v>
      </c>
      <c r="I132">
        <f t="shared" si="13"/>
        <v>-0.13548373997914109</v>
      </c>
      <c r="K132">
        <f t="shared" si="14"/>
        <v>173.60982717182245</v>
      </c>
      <c r="L132">
        <f t="shared" si="16"/>
        <v>173.61734467030138</v>
      </c>
      <c r="M132">
        <f t="shared" si="17"/>
        <v>173.5906263745787</v>
      </c>
      <c r="N132">
        <f t="shared" si="18"/>
        <v>173.53452395630109</v>
      </c>
      <c r="P132">
        <f>(Honeywell2020!$C132-K132)^2</f>
        <v>0.84671619337163007</v>
      </c>
      <c r="Q132">
        <f>(Honeywell2020!$C132-L132)^2</f>
        <v>0.83293792551764756</v>
      </c>
      <c r="R132">
        <f>(Honeywell2020!$C132-M132)^2</f>
        <v>0.88242092939090466</v>
      </c>
      <c r="S132">
        <f>(Honeywell2020!$C132-N132)^2</f>
        <v>0.99097056262736127</v>
      </c>
    </row>
    <row r="133" spans="2:19" x14ac:dyDescent="0.3">
      <c r="B133">
        <f>0.75*Honeywell2020!$C132+(1-0.75)*'Q1'!B132</f>
        <v>174.33900385258215</v>
      </c>
      <c r="D133">
        <v>0.1640931916907111</v>
      </c>
      <c r="F133">
        <f t="shared" si="19"/>
        <v>4.9195977656154022E-2</v>
      </c>
      <c r="G133">
        <f t="shared" si="15"/>
        <v>0.12775176959134482</v>
      </c>
      <c r="H133">
        <f t="shared" ref="H133:H196" si="20">0.45*($B133-$B132)+(1-0.45)*H132</f>
        <v>0.25738854340001543</v>
      </c>
      <c r="I133">
        <f t="shared" ref="I133:I196" si="21">0.85*($B133-$B132)+(1-0.85)*I132</f>
        <v>0.5483241718597569</v>
      </c>
      <c r="K133">
        <f t="shared" ref="K133:K196" si="22">$B133+F133</f>
        <v>174.38819983023831</v>
      </c>
      <c r="L133">
        <f t="shared" si="16"/>
        <v>174.46675562217351</v>
      </c>
      <c r="M133">
        <f t="shared" si="17"/>
        <v>174.59639239598218</v>
      </c>
      <c r="N133">
        <f t="shared" si="18"/>
        <v>174.8873280244419</v>
      </c>
      <c r="P133">
        <f>(Honeywell2020!$C133-K133)^2</f>
        <v>0.22867125205731639</v>
      </c>
      <c r="Q133">
        <f>(Honeywell2020!$C133-L133)^2</f>
        <v>0.30997236879284801</v>
      </c>
      <c r="R133">
        <f>(Honeywell2020!$C133-M133)^2</f>
        <v>0.47112903013900631</v>
      </c>
      <c r="S133">
        <f>(Honeywell2020!$C133-N133)^2</f>
        <v>0.9551622487513366</v>
      </c>
    </row>
    <row r="134" spans="2:19" x14ac:dyDescent="0.3">
      <c r="B134">
        <f>0.75*Honeywell2020!$C133+(1-0.75)*'Q1'!B133</f>
        <v>173.94085590417839</v>
      </c>
      <c r="D134">
        <v>2.406432546293555</v>
      </c>
      <c r="F134">
        <f t="shared" si="19"/>
        <v>-1.790561125283318E-2</v>
      </c>
      <c r="G134">
        <f t="shared" ref="G134:G197" si="23">0.25*($B134-$B133)+(1-0.25)*G133</f>
        <v>-3.7231599074315502E-3</v>
      </c>
      <c r="H134">
        <f t="shared" si="20"/>
        <v>-3.7602877911683819E-2</v>
      </c>
      <c r="I134">
        <f t="shared" si="21"/>
        <v>-0.25617713036423295</v>
      </c>
      <c r="K134">
        <f t="shared" si="22"/>
        <v>173.92295029292555</v>
      </c>
      <c r="L134">
        <f t="shared" si="16"/>
        <v>173.93713274427097</v>
      </c>
      <c r="M134">
        <f t="shared" si="17"/>
        <v>173.9032530262667</v>
      </c>
      <c r="N134">
        <f t="shared" si="18"/>
        <v>173.68467877381417</v>
      </c>
      <c r="P134">
        <f>(Honeywell2020!$C134-K134)^2</f>
        <v>2.1402030783158765</v>
      </c>
      <c r="Q134">
        <f>(Honeywell2020!$C134-L134)^2</f>
        <v>2.1819004643880913</v>
      </c>
      <c r="R134">
        <f>(Honeywell2020!$C134-M134)^2</f>
        <v>2.0829590923346384</v>
      </c>
      <c r="S134">
        <f>(Honeywell2020!$C134-N134)^2</f>
        <v>1.4998209535771694</v>
      </c>
    </row>
    <row r="135" spans="2:19" x14ac:dyDescent="0.3">
      <c r="B135">
        <f>0.75*Honeywell2020!$C134+(1-0.75)*'Q1'!B134</f>
        <v>172.84255998771596</v>
      </c>
      <c r="D135">
        <v>10.875623421633438</v>
      </c>
      <c r="F135">
        <f t="shared" si="19"/>
        <v>-0.17996415703427318</v>
      </c>
      <c r="G135">
        <f t="shared" si="23"/>
        <v>-0.27736634904618196</v>
      </c>
      <c r="H135">
        <f t="shared" si="20"/>
        <v>-0.51491474525952108</v>
      </c>
      <c r="I135">
        <f t="shared" si="21"/>
        <v>-0.97197809854770323</v>
      </c>
      <c r="K135">
        <f t="shared" si="22"/>
        <v>172.66259583068168</v>
      </c>
      <c r="L135">
        <f t="shared" si="16"/>
        <v>172.56519363866977</v>
      </c>
      <c r="M135">
        <f t="shared" si="17"/>
        <v>172.32764524245644</v>
      </c>
      <c r="N135">
        <f t="shared" si="18"/>
        <v>171.87058188916825</v>
      </c>
      <c r="P135">
        <f>(Honeywell2020!$C135-K135)^2</f>
        <v>9.6882341296109775</v>
      </c>
      <c r="Q135">
        <f>(Honeywell2020!$C135-L135)^2</f>
        <v>9.0913745875217842</v>
      </c>
      <c r="R135">
        <f>(Honeywell2020!$C135-M135)^2</f>
        <v>7.7152964270784254</v>
      </c>
      <c r="S135">
        <f>(Honeywell2020!$C135-N135)^2</f>
        <v>5.3850863808533305</v>
      </c>
    </row>
    <row r="136" spans="2:19" x14ac:dyDescent="0.3">
      <c r="B136">
        <f>0.75*Honeywell2020!$C135+(1-0.75)*'Q1'!B135</f>
        <v>170.52616344201539</v>
      </c>
      <c r="D136">
        <v>5.5906864737916599</v>
      </c>
      <c r="F136">
        <f t="shared" si="19"/>
        <v>-0.50042901533421769</v>
      </c>
      <c r="G136">
        <f t="shared" si="23"/>
        <v>-0.78712389820977902</v>
      </c>
      <c r="H136">
        <f t="shared" si="20"/>
        <v>-1.3255815554579933</v>
      </c>
      <c r="I136">
        <f t="shared" si="21"/>
        <v>-2.1147337786276399</v>
      </c>
      <c r="K136">
        <f t="shared" si="22"/>
        <v>170.02573442668117</v>
      </c>
      <c r="L136">
        <f t="shared" si="16"/>
        <v>169.7390395438056</v>
      </c>
      <c r="M136">
        <f t="shared" si="17"/>
        <v>169.20058188655739</v>
      </c>
      <c r="N136">
        <f t="shared" si="18"/>
        <v>168.41142966338774</v>
      </c>
      <c r="P136">
        <f>(Honeywell2020!$C136-K136)^2</f>
        <v>4.0632054362769114</v>
      </c>
      <c r="Q136">
        <f>(Honeywell2020!$C136-L136)^2</f>
        <v>2.9895950344639144</v>
      </c>
      <c r="R136">
        <f>(Honeywell2020!$C136-M136)^2</f>
        <v>1.4174971344424043</v>
      </c>
      <c r="S136">
        <f>(Honeywell2020!$C136-N136)^2</f>
        <v>0.161149788969222</v>
      </c>
    </row>
    <row r="137" spans="2:19" x14ac:dyDescent="0.3">
      <c r="B137">
        <f>0.75*Honeywell2020!$C136+(1-0.75)*'Q1'!B136</f>
        <v>169.02950128730998</v>
      </c>
      <c r="D137">
        <v>43.442807662980137</v>
      </c>
      <c r="F137">
        <f t="shared" si="19"/>
        <v>-0.64986398623989572</v>
      </c>
      <c r="G137">
        <f t="shared" si="23"/>
        <v>-0.96450846233368548</v>
      </c>
      <c r="H137">
        <f t="shared" si="20"/>
        <v>-1.4025678251193285</v>
      </c>
      <c r="I137">
        <f t="shared" si="21"/>
        <v>-1.5893728982937398</v>
      </c>
      <c r="K137">
        <f t="shared" si="22"/>
        <v>168.37963730107009</v>
      </c>
      <c r="L137">
        <f t="shared" si="16"/>
        <v>168.06499282497629</v>
      </c>
      <c r="M137">
        <f t="shared" si="17"/>
        <v>167.62693346219066</v>
      </c>
      <c r="N137">
        <f t="shared" si="18"/>
        <v>167.44012838901625</v>
      </c>
      <c r="P137">
        <f>(Honeywell2020!$C137-K137)^2</f>
        <v>40.572343043581434</v>
      </c>
      <c r="Q137">
        <f>(Honeywell2020!$C137-L137)^2</f>
        <v>36.662998660467515</v>
      </c>
      <c r="R137">
        <f>(Honeywell2020!$C137-M137)^2</f>
        <v>31.549997688036779</v>
      </c>
      <c r="S137">
        <f>(Honeywell2020!$C137-N137)^2</f>
        <v>29.486348622509084</v>
      </c>
    </row>
    <row r="138" spans="2:19" x14ac:dyDescent="0.3">
      <c r="B138">
        <f>0.75*Honeywell2020!$C137+(1-0.75)*'Q1'!B137</f>
        <v>164.1726740867515</v>
      </c>
      <c r="D138">
        <v>0.74344065343342169</v>
      </c>
      <c r="F138">
        <f t="shared" si="19"/>
        <v>-1.2809084683876839</v>
      </c>
      <c r="G138">
        <f t="shared" si="23"/>
        <v>-1.9375881468898852</v>
      </c>
      <c r="H138">
        <f t="shared" si="20"/>
        <v>-2.9569845440669487</v>
      </c>
      <c r="I138">
        <f t="shared" si="21"/>
        <v>-4.3667090552187728</v>
      </c>
      <c r="K138">
        <f t="shared" si="22"/>
        <v>162.89176561836382</v>
      </c>
      <c r="L138">
        <f t="shared" si="16"/>
        <v>162.23508593986162</v>
      </c>
      <c r="M138">
        <f t="shared" si="17"/>
        <v>161.21568954268454</v>
      </c>
      <c r="N138">
        <f t="shared" si="18"/>
        <v>159.80596503153274</v>
      </c>
      <c r="P138">
        <f>(Honeywell2020!$C138-K138)^2</f>
        <v>2.6511602274332069</v>
      </c>
      <c r="Q138">
        <f>(Honeywell2020!$C138-L138)^2</f>
        <v>5.2208505415465405</v>
      </c>
      <c r="R138">
        <f>(Honeywell2020!$C138-M138)^2</f>
        <v>10.918494032823938</v>
      </c>
      <c r="S138">
        <f>(Honeywell2020!$C138-N138)^2</f>
        <v>22.222163396227909</v>
      </c>
    </row>
    <row r="139" spans="2:19" x14ac:dyDescent="0.3">
      <c r="B139">
        <f>0.75*Honeywell2020!$C138+(1-0.75)*'Q1'!B138</f>
        <v>165.29824315638848</v>
      </c>
      <c r="D139">
        <v>0.83621420890365894</v>
      </c>
      <c r="F139">
        <f t="shared" si="19"/>
        <v>-0.91993683768398415</v>
      </c>
      <c r="G139">
        <f t="shared" si="23"/>
        <v>-1.1717988427581687</v>
      </c>
      <c r="H139">
        <f t="shared" si="20"/>
        <v>-1.1198354179001804</v>
      </c>
      <c r="I139">
        <f t="shared" si="21"/>
        <v>0.30172735090861791</v>
      </c>
      <c r="K139">
        <f t="shared" si="22"/>
        <v>164.37830631870449</v>
      </c>
      <c r="L139">
        <f t="shared" si="16"/>
        <v>164.12644431363032</v>
      </c>
      <c r="M139">
        <f t="shared" si="17"/>
        <v>164.17840773848829</v>
      </c>
      <c r="N139">
        <f t="shared" si="18"/>
        <v>165.59997050729709</v>
      </c>
      <c r="P139">
        <f>(Honeywell2020!$C139-K139)^2</f>
        <v>0.97675135620487807</v>
      </c>
      <c r="Q139">
        <f>(Honeywell2020!$C139-L139)^2</f>
        <v>0.54235169996807042</v>
      </c>
      <c r="R139">
        <f>(Honeywell2020!$C139-M139)^2</f>
        <v>0.6215883389247131</v>
      </c>
      <c r="S139">
        <f>(Honeywell2020!$C139-N139)^2</f>
        <v>4.8839740630650077</v>
      </c>
    </row>
    <row r="140" spans="2:19" x14ac:dyDescent="0.3">
      <c r="B140">
        <f>0.75*Honeywell2020!$C139+(1-0.75)*'Q1'!B139</f>
        <v>164.17835570165249</v>
      </c>
      <c r="D140">
        <v>11.501486303099544</v>
      </c>
      <c r="F140">
        <f t="shared" si="19"/>
        <v>-0.94992943024178467</v>
      </c>
      <c r="G140">
        <f t="shared" si="23"/>
        <v>-1.1588209957526234</v>
      </c>
      <c r="H140">
        <f t="shared" si="20"/>
        <v>-1.1198588344762936</v>
      </c>
      <c r="I140">
        <f t="shared" si="21"/>
        <v>-0.90664523388929685</v>
      </c>
      <c r="K140">
        <f t="shared" si="22"/>
        <v>163.22842627141071</v>
      </c>
      <c r="L140">
        <f t="shared" si="16"/>
        <v>163.01953470589987</v>
      </c>
      <c r="M140">
        <f t="shared" si="17"/>
        <v>163.05849686717619</v>
      </c>
      <c r="N140">
        <f t="shared" si="18"/>
        <v>163.2717104677632</v>
      </c>
      <c r="P140">
        <f>(Honeywell2020!$C140-K140)^2</f>
        <v>14.300262049044434</v>
      </c>
      <c r="Q140">
        <f>(Honeywell2020!$C140-L140)^2</f>
        <v>15.923773358789708</v>
      </c>
      <c r="R140">
        <f>(Honeywell2020!$C140-M140)^2</f>
        <v>15.614337493710096</v>
      </c>
      <c r="S140">
        <f>(Honeywell2020!$C140-N140)^2</f>
        <v>13.974771243960941</v>
      </c>
    </row>
    <row r="141" spans="2:19" x14ac:dyDescent="0.3">
      <c r="B141">
        <f>0.75*Honeywell2020!$C140+(1-0.75)*'Q1'!B140</f>
        <v>166.61742785607413</v>
      </c>
      <c r="D141">
        <v>0.25791063928272107</v>
      </c>
      <c r="F141">
        <f t="shared" si="19"/>
        <v>-0.44157919254227129</v>
      </c>
      <c r="G141">
        <f t="shared" si="23"/>
        <v>-0.25934770820905817</v>
      </c>
      <c r="H141">
        <f t="shared" si="20"/>
        <v>0.48166011052777535</v>
      </c>
      <c r="I141">
        <f t="shared" si="21"/>
        <v>1.9372145461749974</v>
      </c>
      <c r="K141">
        <f t="shared" si="22"/>
        <v>166.17584866353187</v>
      </c>
      <c r="L141">
        <f t="shared" si="16"/>
        <v>166.35808014786508</v>
      </c>
      <c r="M141">
        <f t="shared" si="17"/>
        <v>167.0990879666019</v>
      </c>
      <c r="N141">
        <f t="shared" si="18"/>
        <v>168.55464240224913</v>
      </c>
      <c r="P141">
        <f>(Honeywell2020!$C141-K141)^2</f>
        <v>0.24418356673188962</v>
      </c>
      <c r="Q141">
        <f>(Honeywell2020!$C141-L141)^2</f>
        <v>9.7292746480456396E-2</v>
      </c>
      <c r="R141">
        <f>(Honeywell2020!$C141-M141)^2</f>
        <v>0.18411819943842586</v>
      </c>
      <c r="S141">
        <f>(Honeywell2020!$C141-N141)^2</f>
        <v>3.5518845229290066</v>
      </c>
    </row>
    <row r="142" spans="2:19" x14ac:dyDescent="0.3">
      <c r="B142">
        <f>0.75*Honeywell2020!$C141+(1-0.75)*'Q1'!B141</f>
        <v>166.49982860644818</v>
      </c>
      <c r="D142">
        <v>2.5059799980142428</v>
      </c>
      <c r="F142">
        <f t="shared" si="19"/>
        <v>-0.39298220110482368</v>
      </c>
      <c r="G142">
        <f t="shared" si="23"/>
        <v>-0.22391059356328211</v>
      </c>
      <c r="H142">
        <f t="shared" si="20"/>
        <v>0.21199339845859722</v>
      </c>
      <c r="I142">
        <f t="shared" si="21"/>
        <v>0.19062281974418888</v>
      </c>
      <c r="K142">
        <f t="shared" si="22"/>
        <v>166.10684640534336</v>
      </c>
      <c r="L142">
        <f t="shared" si="16"/>
        <v>166.27591801288489</v>
      </c>
      <c r="M142">
        <f t="shared" si="17"/>
        <v>166.71182200490676</v>
      </c>
      <c r="N142">
        <f t="shared" si="18"/>
        <v>166.69045142619237</v>
      </c>
      <c r="P142">
        <f>(Honeywell2020!$C142-K142)^2</f>
        <v>1.3152406216483374</v>
      </c>
      <c r="Q142">
        <f>(Honeywell2020!$C142-L142)^2</f>
        <v>1.7316217938317544</v>
      </c>
      <c r="R142">
        <f>(Honeywell2020!$C142-M142)^2</f>
        <v>3.0688558114165212</v>
      </c>
      <c r="S142">
        <f>(Honeywell2020!$C142-N142)^2</f>
        <v>2.9944379121402673</v>
      </c>
    </row>
    <row r="143" spans="2:19" x14ac:dyDescent="0.3">
      <c r="B143">
        <f>0.75*Honeywell2020!$C142+(1-0.75)*'Q1'!B142</f>
        <v>165.27689464419132</v>
      </c>
      <c r="D143">
        <v>6.8865926162274356</v>
      </c>
      <c r="F143">
        <f t="shared" si="19"/>
        <v>-0.51747496527762915</v>
      </c>
      <c r="G143">
        <f t="shared" si="23"/>
        <v>-0.47366643573667666</v>
      </c>
      <c r="H143">
        <f t="shared" si="20"/>
        <v>-0.43372391386335862</v>
      </c>
      <c r="I143">
        <f t="shared" si="21"/>
        <v>-1.0109004449567029</v>
      </c>
      <c r="K143">
        <f t="shared" si="22"/>
        <v>164.75941967891367</v>
      </c>
      <c r="L143">
        <f t="shared" si="16"/>
        <v>164.80322820845464</v>
      </c>
      <c r="M143">
        <f t="shared" si="17"/>
        <v>164.84317073032796</v>
      </c>
      <c r="N143">
        <f t="shared" si="18"/>
        <v>164.26599419923463</v>
      </c>
      <c r="P143">
        <f>(Honeywell2020!$C143-K143)^2</f>
        <v>10.372111839941939</v>
      </c>
      <c r="Q143">
        <f>(Honeywell2020!$C143-L143)^2</f>
        <v>10.091853601399977</v>
      </c>
      <c r="R143">
        <f>(Honeywell2020!$C143-M143)^2</f>
        <v>9.8396727724530955</v>
      </c>
      <c r="S143">
        <f>(Honeywell2020!$C143-N143)^2</f>
        <v>13.793809376088438</v>
      </c>
    </row>
    <row r="144" spans="2:19" x14ac:dyDescent="0.3">
      <c r="B144">
        <f>0.75*Honeywell2020!$C143+(1-0.75)*'Q1'!B143</f>
        <v>167.43097571872434</v>
      </c>
      <c r="D144">
        <v>10.784295067612831</v>
      </c>
      <c r="F144">
        <f t="shared" si="19"/>
        <v>-0.11674155930603103</v>
      </c>
      <c r="G144">
        <f t="shared" si="23"/>
        <v>0.1832704418307487</v>
      </c>
      <c r="H144">
        <f t="shared" si="20"/>
        <v>0.73078833091501383</v>
      </c>
      <c r="I144">
        <f t="shared" si="21"/>
        <v>1.6793338466095658</v>
      </c>
      <c r="K144">
        <f t="shared" si="22"/>
        <v>167.31423415941831</v>
      </c>
      <c r="L144">
        <f t="shared" si="16"/>
        <v>167.6142461605551</v>
      </c>
      <c r="M144">
        <f t="shared" si="17"/>
        <v>168.16176404963934</v>
      </c>
      <c r="N144">
        <f t="shared" si="18"/>
        <v>169.11030956533389</v>
      </c>
      <c r="P144">
        <f>(Honeywell2020!$C144-K144)^2</f>
        <v>10.720655170028863</v>
      </c>
      <c r="Q144">
        <f>(Honeywell2020!$C144-L144)^2</f>
        <v>12.775285655738037</v>
      </c>
      <c r="R144">
        <f>(Honeywell2020!$C144-M144)^2</f>
        <v>16.988996585644948</v>
      </c>
      <c r="S144">
        <f>(Honeywell2020!$C144-N144)^2</f>
        <v>25.708110072699181</v>
      </c>
    </row>
    <row r="145" spans="2:19" x14ac:dyDescent="0.3">
      <c r="B145">
        <f>0.75*Honeywell2020!$C144+(1-0.75)*'Q1'!B144</f>
        <v>164.66813056717086</v>
      </c>
      <c r="D145">
        <v>6.7131528061913421</v>
      </c>
      <c r="F145">
        <f t="shared" si="19"/>
        <v>-0.51365709814314797</v>
      </c>
      <c r="G145">
        <f t="shared" si="23"/>
        <v>-0.55325845651530792</v>
      </c>
      <c r="H145">
        <f t="shared" si="20"/>
        <v>-0.84134673619580735</v>
      </c>
      <c r="I145">
        <f t="shared" si="21"/>
        <v>-2.096518301829021</v>
      </c>
      <c r="K145">
        <f t="shared" si="22"/>
        <v>164.15447346902772</v>
      </c>
      <c r="L145">
        <f t="shared" si="16"/>
        <v>164.11487211065557</v>
      </c>
      <c r="M145">
        <f t="shared" si="17"/>
        <v>163.82678383097505</v>
      </c>
      <c r="N145">
        <f t="shared" si="18"/>
        <v>162.57161226534186</v>
      </c>
      <c r="P145">
        <f>(Honeywell2020!$C145-K145)^2</f>
        <v>3.55122517969762</v>
      </c>
      <c r="Q145">
        <f>(Honeywell2020!$C145-L145)^2</f>
        <v>3.4035383457138457</v>
      </c>
      <c r="R145">
        <f>(Honeywell2020!$C145-M145)^2</f>
        <v>2.4235634421306922</v>
      </c>
      <c r="S145">
        <f>(Honeywell2020!$C145-N145)^2</f>
        <v>9.096754572252283E-2</v>
      </c>
    </row>
    <row r="146" spans="2:19" x14ac:dyDescent="0.3">
      <c r="B146">
        <f>0.75*Honeywell2020!$C145+(1-0.75)*'Q1'!B145</f>
        <v>163.12079066866104</v>
      </c>
      <c r="D146">
        <v>4.4616050668506384</v>
      </c>
      <c r="F146">
        <f t="shared" si="19"/>
        <v>-0.66870951819814861</v>
      </c>
      <c r="G146">
        <f t="shared" si="23"/>
        <v>-0.80177881701393561</v>
      </c>
      <c r="H146">
        <f t="shared" si="20"/>
        <v>-1.1590436592371125</v>
      </c>
      <c r="I146">
        <f t="shared" si="21"/>
        <v>-1.629716659007699</v>
      </c>
      <c r="K146">
        <f t="shared" si="22"/>
        <v>162.4520811504629</v>
      </c>
      <c r="L146">
        <f t="shared" si="16"/>
        <v>162.3190118516471</v>
      </c>
      <c r="M146">
        <f t="shared" si="17"/>
        <v>161.96174700942393</v>
      </c>
      <c r="N146">
        <f t="shared" si="18"/>
        <v>161.49107400965335</v>
      </c>
      <c r="P146">
        <f>(Honeywell2020!$C146-K146)^2</f>
        <v>6.6456604389619933</v>
      </c>
      <c r="Q146">
        <f>(Honeywell2020!$C146-L146)^2</f>
        <v>7.3494513185345838</v>
      </c>
      <c r="R146">
        <f>(Honeywell2020!$C146-M146)^2</f>
        <v>9.4141702776740335</v>
      </c>
      <c r="S146">
        <f>(Honeywell2020!$C146-N146)^2</f>
        <v>12.523990087300092</v>
      </c>
    </row>
    <row r="147" spans="2:19" x14ac:dyDescent="0.3">
      <c r="B147">
        <f>0.75*Honeywell2020!$C146+(1-0.75)*'Q1'!B146</f>
        <v>164.89301158462968</v>
      </c>
      <c r="D147">
        <v>1.8443399905429925</v>
      </c>
      <c r="F147">
        <f t="shared" si="19"/>
        <v>-0.30256995307313156</v>
      </c>
      <c r="G147">
        <f t="shared" si="23"/>
        <v>-0.1582788837682938</v>
      </c>
      <c r="H147">
        <f t="shared" si="20"/>
        <v>0.16002539960547224</v>
      </c>
      <c r="I147">
        <f t="shared" si="21"/>
        <v>1.2619302797221819</v>
      </c>
      <c r="K147">
        <f t="shared" si="22"/>
        <v>164.59044163155656</v>
      </c>
      <c r="L147">
        <f t="shared" si="16"/>
        <v>164.73473270086137</v>
      </c>
      <c r="M147">
        <f t="shared" si="17"/>
        <v>165.05303698423515</v>
      </c>
      <c r="N147">
        <f t="shared" si="18"/>
        <v>166.15494186435185</v>
      </c>
      <c r="P147">
        <f>(Honeywell2020!$C147-K147)^2</f>
        <v>1.6117809900025386</v>
      </c>
      <c r="Q147">
        <f>(Honeywell2020!$C147-L147)^2</f>
        <v>1.2662287450463663</v>
      </c>
      <c r="R147">
        <f>(Honeywell2020!$C147-M147)^2</f>
        <v>0.65119092273935264</v>
      </c>
      <c r="S147">
        <f>(Honeywell2020!$C147-N147)^2</f>
        <v>8.6990113464612759E-2</v>
      </c>
    </row>
    <row r="148" spans="2:19" x14ac:dyDescent="0.3">
      <c r="B148">
        <f>0.75*Honeywell2020!$C147+(1-0.75)*'Q1'!B147</f>
        <v>165.56345868000932</v>
      </c>
      <c r="D148">
        <v>4.2044838180092556</v>
      </c>
      <c r="F148">
        <f t="shared" si="19"/>
        <v>-0.15661739580521539</v>
      </c>
      <c r="G148">
        <f t="shared" si="23"/>
        <v>4.8902611018690423E-2</v>
      </c>
      <c r="H148">
        <f t="shared" si="20"/>
        <v>0.38971516270384915</v>
      </c>
      <c r="I148">
        <f t="shared" si="21"/>
        <v>0.75916957303102395</v>
      </c>
      <c r="K148">
        <f t="shared" si="22"/>
        <v>165.40684128420409</v>
      </c>
      <c r="L148">
        <f t="shared" si="16"/>
        <v>165.61236129102801</v>
      </c>
      <c r="M148">
        <f t="shared" si="17"/>
        <v>165.95317384271317</v>
      </c>
      <c r="N148">
        <f t="shared" si="18"/>
        <v>166.32262825304034</v>
      </c>
      <c r="P148">
        <f>(Honeywell2020!$C148-K148)^2</f>
        <v>3.7513502865157995</v>
      </c>
      <c r="Q148">
        <f>(Honeywell2020!$C148-L148)^2</f>
        <v>4.5897076165736301</v>
      </c>
      <c r="R148">
        <f>(Honeywell2020!$C148-M148)^2</f>
        <v>6.1661473667882234</v>
      </c>
      <c r="S148">
        <f>(Honeywell2020!$C148-N148)^2</f>
        <v>8.1374822447884707</v>
      </c>
    </row>
    <row r="149" spans="2:19" x14ac:dyDescent="0.3">
      <c r="B149">
        <f>0.75*Honeywell2020!$C148+(1-0.75)*'Q1'!B148</f>
        <v>163.87474849200603</v>
      </c>
      <c r="D149">
        <v>3.7105912470791445E-2</v>
      </c>
      <c r="F149">
        <f t="shared" si="19"/>
        <v>-0.38643131463492575</v>
      </c>
      <c r="G149">
        <f t="shared" si="23"/>
        <v>-0.38550058873680326</v>
      </c>
      <c r="H149">
        <f t="shared" si="20"/>
        <v>-0.54557624511436098</v>
      </c>
      <c r="I149">
        <f t="shared" si="21"/>
        <v>-1.3215282238481381</v>
      </c>
      <c r="K149">
        <f t="shared" si="22"/>
        <v>163.4883171773711</v>
      </c>
      <c r="L149">
        <f t="shared" si="16"/>
        <v>163.48924790326924</v>
      </c>
      <c r="M149">
        <f t="shared" si="17"/>
        <v>163.32917224689169</v>
      </c>
      <c r="N149">
        <f t="shared" si="18"/>
        <v>162.5532202681579</v>
      </c>
      <c r="P149">
        <f>(Honeywell2020!$C149-K149)^2</f>
        <v>9.1008301958828641E-2</v>
      </c>
      <c r="Q149">
        <f>(Honeywell2020!$C149-L149)^2</f>
        <v>9.0447613207597061E-2</v>
      </c>
      <c r="R149">
        <f>(Honeywell2020!$C149-M149)^2</f>
        <v>0.2123557664953214</v>
      </c>
      <c r="S149">
        <f>(Honeywell2020!$C149-N149)^2</f>
        <v>1.5296067902281929</v>
      </c>
    </row>
    <row r="150" spans="2:19" x14ac:dyDescent="0.3">
      <c r="B150">
        <f>0.75*Honeywell2020!$C149+(1-0.75)*'Q1'!B149</f>
        <v>163.97308086980394</v>
      </c>
      <c r="D150">
        <v>0.88013712607307071</v>
      </c>
      <c r="F150">
        <f t="shared" si="19"/>
        <v>-0.31371676077000149</v>
      </c>
      <c r="G150">
        <f t="shared" si="23"/>
        <v>-0.26454234710312685</v>
      </c>
      <c r="H150">
        <f t="shared" si="20"/>
        <v>-0.25581736480384254</v>
      </c>
      <c r="I150">
        <f t="shared" si="21"/>
        <v>-0.11464671244900372</v>
      </c>
      <c r="K150">
        <f t="shared" si="22"/>
        <v>163.65936410903393</v>
      </c>
      <c r="L150">
        <f t="shared" si="16"/>
        <v>163.70853852270082</v>
      </c>
      <c r="M150">
        <f t="shared" si="17"/>
        <v>163.71726350500009</v>
      </c>
      <c r="N150">
        <f t="shared" si="18"/>
        <v>163.85843415735494</v>
      </c>
      <c r="P150">
        <f>(Honeywell2020!$C150-K150)^2</f>
        <v>0.57664296249421487</v>
      </c>
      <c r="Q150">
        <f>(Honeywell2020!$C150-L150)^2</f>
        <v>0.65374424518950958</v>
      </c>
      <c r="R150">
        <f>(Honeywell2020!$C150-M150)^2</f>
        <v>0.66792944380310559</v>
      </c>
      <c r="S150">
        <f>(Honeywell2020!$C150-N150)^2</f>
        <v>0.91860753523056748</v>
      </c>
    </row>
    <row r="151" spans="2:19" x14ac:dyDescent="0.3">
      <c r="B151">
        <f>0.75*Honeywell2020!$C150+(1-0.75)*'Q1'!B150</f>
        <v>163.24150086537256</v>
      </c>
      <c r="D151">
        <v>44.14975313202158</v>
      </c>
      <c r="F151">
        <f t="shared" si="19"/>
        <v>-0.37639624731920807</v>
      </c>
      <c r="G151">
        <f t="shared" si="23"/>
        <v>-0.3813017614351899</v>
      </c>
      <c r="H151">
        <f t="shared" si="20"/>
        <v>-0.46991055263623394</v>
      </c>
      <c r="I151">
        <f t="shared" si="21"/>
        <v>-0.63904001063402271</v>
      </c>
      <c r="K151">
        <f t="shared" si="22"/>
        <v>162.86510461805335</v>
      </c>
      <c r="L151">
        <f t="shared" si="16"/>
        <v>162.86019910393736</v>
      </c>
      <c r="M151">
        <f t="shared" si="17"/>
        <v>162.77159031273632</v>
      </c>
      <c r="N151">
        <f t="shared" si="18"/>
        <v>162.60246085473852</v>
      </c>
      <c r="P151">
        <f>(Honeywell2020!$C151-K151)^2</f>
        <v>40.641895140104033</v>
      </c>
      <c r="Q151">
        <f>(Honeywell2020!$C151-L151)^2</f>
        <v>40.57937292183837</v>
      </c>
      <c r="R151">
        <f>(Honeywell2020!$C151-M151)^2</f>
        <v>39.458314041184721</v>
      </c>
      <c r="S151">
        <f>(Honeywell2020!$C151-N151)^2</f>
        <v>37.362116576127306</v>
      </c>
    </row>
    <row r="152" spans="2:19" x14ac:dyDescent="0.3">
      <c r="B152">
        <f>0.75*Honeywell2020!$C151+(1-0.75)*'Q1'!B151</f>
        <v>158.31448171249215</v>
      </c>
      <c r="D152">
        <v>1.5404111605444946</v>
      </c>
      <c r="F152">
        <f t="shared" si="19"/>
        <v>-1.0589896831533876</v>
      </c>
      <c r="G152">
        <f t="shared" si="23"/>
        <v>-1.5177311092964936</v>
      </c>
      <c r="H152">
        <f t="shared" si="20"/>
        <v>-2.475609422746111</v>
      </c>
      <c r="I152">
        <f t="shared" si="21"/>
        <v>-4.283822281543447</v>
      </c>
      <c r="K152">
        <f t="shared" si="22"/>
        <v>157.25549202933877</v>
      </c>
      <c r="L152">
        <f t="shared" si="16"/>
        <v>156.79675060319565</v>
      </c>
      <c r="M152">
        <f t="shared" si="17"/>
        <v>155.83887228974604</v>
      </c>
      <c r="N152">
        <f t="shared" si="18"/>
        <v>154.0306594309487</v>
      </c>
      <c r="P152">
        <f>(Honeywell2020!$C152-K152)^2</f>
        <v>0.11936197841639484</v>
      </c>
      <c r="Q152">
        <f>(Honeywell2020!$C152-L152)^2</f>
        <v>1.2826331887721061E-2</v>
      </c>
      <c r="R152">
        <f>(Honeywell2020!$C152-M152)^2</f>
        <v>1.1473231407115541</v>
      </c>
      <c r="S152">
        <f>(Honeywell2020!$C152-N152)^2</f>
        <v>8.2906251473251249</v>
      </c>
    </row>
    <row r="153" spans="2:19" x14ac:dyDescent="0.3">
      <c r="B153">
        <f>0.75*Honeywell2020!$C152+(1-0.75)*'Q1'!B152</f>
        <v>157.99091411311991</v>
      </c>
      <c r="D153">
        <v>6.7448632898542943E-2</v>
      </c>
      <c r="F153">
        <f t="shared" si="19"/>
        <v>-0.94867637058621535</v>
      </c>
      <c r="G153">
        <f t="shared" si="23"/>
        <v>-1.2191902318154302</v>
      </c>
      <c r="H153">
        <f t="shared" si="20"/>
        <v>-1.5071906022278689</v>
      </c>
      <c r="I153">
        <f t="shared" si="21"/>
        <v>-0.91760580169792072</v>
      </c>
      <c r="K153">
        <f t="shared" si="22"/>
        <v>157.0422377425337</v>
      </c>
      <c r="L153">
        <f t="shared" si="16"/>
        <v>156.7717238813045</v>
      </c>
      <c r="M153">
        <f t="shared" si="17"/>
        <v>156.48372351089205</v>
      </c>
      <c r="N153">
        <f t="shared" si="18"/>
        <v>157.07330831142198</v>
      </c>
      <c r="P153">
        <f>(Honeywell2020!$C153-K153)^2</f>
        <v>0.19163229197993095</v>
      </c>
      <c r="Q153">
        <f>(Honeywell2020!$C153-L153)^2</f>
        <v>0.50164939412141829</v>
      </c>
      <c r="R153">
        <f>(Honeywell2020!$C153-M153)^2</f>
        <v>0.99255887255335384</v>
      </c>
      <c r="S153">
        <f>(Honeywell2020!$C153-N153)^2</f>
        <v>0.16539487604093056</v>
      </c>
    </row>
    <row r="154" spans="2:19" x14ac:dyDescent="0.3">
      <c r="B154">
        <f>0.75*Honeywell2020!$C153+(1-0.75)*'Q1'!B153</f>
        <v>158.04008957352792</v>
      </c>
      <c r="D154">
        <v>4.5579439809939535</v>
      </c>
      <c r="F154">
        <f t="shared" si="19"/>
        <v>-0.79899859593708178</v>
      </c>
      <c r="G154">
        <f t="shared" si="23"/>
        <v>-0.90209880875957049</v>
      </c>
      <c r="H154">
        <f t="shared" si="20"/>
        <v>-0.80682587404172412</v>
      </c>
      <c r="I154">
        <f t="shared" si="21"/>
        <v>-9.5841728907880841E-2</v>
      </c>
      <c r="K154">
        <f t="shared" si="22"/>
        <v>157.24109097759083</v>
      </c>
      <c r="L154">
        <f t="shared" si="16"/>
        <v>157.13799076476835</v>
      </c>
      <c r="M154">
        <f t="shared" si="17"/>
        <v>157.2332636994862</v>
      </c>
      <c r="N154">
        <f t="shared" si="18"/>
        <v>157.94424784462004</v>
      </c>
      <c r="P154">
        <f>(Honeywell2020!$C154-K154)^2</f>
        <v>5.3310747272256238</v>
      </c>
      <c r="Q154">
        <f>(Honeywell2020!$C154-L154)^2</f>
        <v>5.8178030229072144</v>
      </c>
      <c r="R154">
        <f>(Honeywell2020!$C154-M154)^2</f>
        <v>5.3672809865451825</v>
      </c>
      <c r="S154">
        <f>(Honeywell2020!$C154-N154)^2</f>
        <v>2.5784496190293416</v>
      </c>
    </row>
    <row r="155" spans="2:19" x14ac:dyDescent="0.3">
      <c r="B155">
        <f>0.75*Honeywell2020!$C154+(1-0.75)*'Q1'!B154</f>
        <v>159.39656207279316</v>
      </c>
      <c r="D155">
        <v>21.010640729030918</v>
      </c>
      <c r="F155">
        <f t="shared" si="19"/>
        <v>-0.475677931656734</v>
      </c>
      <c r="G155">
        <f t="shared" si="23"/>
        <v>-0.33745598175336855</v>
      </c>
      <c r="H155">
        <f t="shared" si="20"/>
        <v>0.16665839394640847</v>
      </c>
      <c r="I155">
        <f t="shared" si="21"/>
        <v>1.1386253650392697</v>
      </c>
      <c r="K155">
        <f t="shared" si="22"/>
        <v>158.92088414113641</v>
      </c>
      <c r="L155">
        <f t="shared" si="16"/>
        <v>159.05910609103978</v>
      </c>
      <c r="M155">
        <f t="shared" si="17"/>
        <v>159.56322046673958</v>
      </c>
      <c r="N155">
        <f t="shared" si="18"/>
        <v>160.53518743783243</v>
      </c>
      <c r="P155">
        <f>(Honeywell2020!$C155-K155)^2</f>
        <v>21.894181370095112</v>
      </c>
      <c r="Q155">
        <f>(Honeywell2020!$C155-L155)^2</f>
        <v>20.619771983195005</v>
      </c>
      <c r="R155">
        <f>(Honeywell2020!$C155-M155)^2</f>
        <v>16.295637441540677</v>
      </c>
      <c r="S155">
        <f>(Honeywell2020!$C155-N155)^2</f>
        <v>9.3931128190069142</v>
      </c>
    </row>
    <row r="156" spans="2:19" x14ac:dyDescent="0.3">
      <c r="B156">
        <f>0.75*Honeywell2020!$C155+(1-0.75)*'Q1'!B155</f>
        <v>162.48776864731556</v>
      </c>
      <c r="D156">
        <v>4.6912230339222249</v>
      </c>
      <c r="F156">
        <f t="shared" si="19"/>
        <v>5.9354744270136484E-2</v>
      </c>
      <c r="G156">
        <f t="shared" si="23"/>
        <v>0.51970965731557428</v>
      </c>
      <c r="H156">
        <f t="shared" si="20"/>
        <v>1.4827050752056059</v>
      </c>
      <c r="I156">
        <f t="shared" si="21"/>
        <v>2.7983193930999328</v>
      </c>
      <c r="K156">
        <f t="shared" si="22"/>
        <v>162.5471233915857</v>
      </c>
      <c r="L156">
        <f t="shared" si="16"/>
        <v>163.00747830463115</v>
      </c>
      <c r="M156">
        <f t="shared" si="17"/>
        <v>163.97047372252118</v>
      </c>
      <c r="N156">
        <f t="shared" si="18"/>
        <v>165.28608804041551</v>
      </c>
      <c r="P156">
        <f>(Honeywell2020!$C156-K156)^2</f>
        <v>4.2967967049700411</v>
      </c>
      <c r="Q156">
        <f>(Honeywell2020!$C156-L156)^2</f>
        <v>2.6002100928432417</v>
      </c>
      <c r="R156">
        <f>(Honeywell2020!$C156-M156)^2</f>
        <v>0.42187788989770725</v>
      </c>
      <c r="S156">
        <f>(Honeywell2020!$C156-N156)^2</f>
        <v>0.44367993848998899</v>
      </c>
    </row>
    <row r="157" spans="2:19" x14ac:dyDescent="0.3">
      <c r="B157">
        <f>0.75*Honeywell2020!$C156+(1-0.75)*'Q1'!B156</f>
        <v>163.64204347075508</v>
      </c>
      <c r="D157">
        <v>0.30086894200227859</v>
      </c>
      <c r="F157">
        <f t="shared" si="19"/>
        <v>0.2235927561455443</v>
      </c>
      <c r="G157">
        <f t="shared" si="23"/>
        <v>0.67835094884656122</v>
      </c>
      <c r="H157">
        <f t="shared" si="20"/>
        <v>1.3349114619108682</v>
      </c>
      <c r="I157">
        <f t="shared" si="21"/>
        <v>1.4008815088885835</v>
      </c>
      <c r="K157">
        <f t="shared" si="22"/>
        <v>163.86563622690062</v>
      </c>
      <c r="L157">
        <f t="shared" si="16"/>
        <v>164.32039441960166</v>
      </c>
      <c r="M157">
        <f t="shared" si="17"/>
        <v>164.97695493266596</v>
      </c>
      <c r="N157">
        <f t="shared" si="18"/>
        <v>165.04292497964366</v>
      </c>
      <c r="P157">
        <f>(Honeywell2020!$C157-K157)^2</f>
        <v>0.11265234808153546</v>
      </c>
      <c r="Q157">
        <f>(Honeywell2020!$C157-L157)^2</f>
        <v>0.62472491932727059</v>
      </c>
      <c r="R157">
        <f>(Honeywell2020!$C157-M157)^2</f>
        <v>2.0936814710772116</v>
      </c>
      <c r="S157">
        <f>(Honeywell2020!$C157-N157)^2</f>
        <v>2.2889450198807109</v>
      </c>
    </row>
    <row r="158" spans="2:19" x14ac:dyDescent="0.3">
      <c r="B158">
        <f>0.75*Honeywell2020!$C157+(1-0.75)*'Q1'!B157</f>
        <v>163.16682950599085</v>
      </c>
      <c r="D158">
        <v>12.060834344293307</v>
      </c>
      <c r="F158">
        <f t="shared" si="19"/>
        <v>0.11877174800907715</v>
      </c>
      <c r="G158">
        <f t="shared" si="23"/>
        <v>0.38995972044386173</v>
      </c>
      <c r="H158">
        <f t="shared" si="20"/>
        <v>0.52035501990707111</v>
      </c>
      <c r="I158">
        <f t="shared" si="21"/>
        <v>-0.19379964371631356</v>
      </c>
      <c r="K158">
        <f t="shared" si="22"/>
        <v>163.28560125399991</v>
      </c>
      <c r="L158">
        <f t="shared" si="16"/>
        <v>163.55678922643472</v>
      </c>
      <c r="M158">
        <f t="shared" si="17"/>
        <v>163.68718452589792</v>
      </c>
      <c r="N158">
        <f t="shared" si="18"/>
        <v>162.97302986227453</v>
      </c>
      <c r="P158">
        <f>(Honeywell2020!$C158-K158)^2</f>
        <v>14.856381984370456</v>
      </c>
      <c r="Q158">
        <f>(Honeywell2020!$C158-L158)^2</f>
        <v>12.839392281373691</v>
      </c>
      <c r="R158">
        <f>(Honeywell2020!$C158-M158)^2</f>
        <v>11.921927792568752</v>
      </c>
      <c r="S158">
        <f>(Honeywell2020!$C158-N158)^2</f>
        <v>17.363631794756458</v>
      </c>
    </row>
    <row r="159" spans="2:19" x14ac:dyDescent="0.3">
      <c r="B159">
        <f>0.75*Honeywell2020!$C158+(1-0.75)*'Q1'!B158</f>
        <v>166.00143882889404</v>
      </c>
      <c r="D159">
        <v>16.795356342398634</v>
      </c>
      <c r="F159">
        <f t="shared" si="19"/>
        <v>0.52614738424319418</v>
      </c>
      <c r="G159">
        <f t="shared" si="23"/>
        <v>1.001122121058694</v>
      </c>
      <c r="H159">
        <f t="shared" si="20"/>
        <v>1.561769456255325</v>
      </c>
      <c r="I159">
        <f t="shared" si="21"/>
        <v>2.3803479779102652</v>
      </c>
      <c r="K159">
        <f t="shared" si="22"/>
        <v>166.52758621313723</v>
      </c>
      <c r="L159">
        <f t="shared" si="16"/>
        <v>167.00256094995274</v>
      </c>
      <c r="M159">
        <f t="shared" si="17"/>
        <v>167.56320828514936</v>
      </c>
      <c r="N159">
        <f t="shared" si="18"/>
        <v>168.38178680680431</v>
      </c>
      <c r="P159">
        <f>(Honeywell2020!$C159-K159)^2</f>
        <v>14.764105285360165</v>
      </c>
      <c r="Q159">
        <f>(Honeywell2020!$C159-L159)^2</f>
        <v>11.339612081417632</v>
      </c>
      <c r="R159">
        <f>(Honeywell2020!$C159-M159)^2</f>
        <v>7.8780516626619965</v>
      </c>
      <c r="S159">
        <f>(Honeywell2020!$C159-N159)^2</f>
        <v>3.9529718194904095</v>
      </c>
    </row>
    <row r="160" spans="2:19" x14ac:dyDescent="0.3">
      <c r="B160">
        <f>0.75*Honeywell2020!$C159+(1-0.75)*'Q1'!B159</f>
        <v>168.8224318887811</v>
      </c>
      <c r="D160">
        <v>3.2926368840520541</v>
      </c>
      <c r="F160">
        <f t="shared" si="19"/>
        <v>0.87037423558977378</v>
      </c>
      <c r="G160">
        <f t="shared" si="23"/>
        <v>1.4560898557657851</v>
      </c>
      <c r="H160">
        <f t="shared" si="20"/>
        <v>2.1284200778896052</v>
      </c>
      <c r="I160">
        <f t="shared" si="21"/>
        <v>2.7548962975905393</v>
      </c>
      <c r="K160">
        <f t="shared" si="22"/>
        <v>169.69280612437086</v>
      </c>
      <c r="L160">
        <f t="shared" si="16"/>
        <v>170.27852174454688</v>
      </c>
      <c r="M160">
        <f t="shared" si="17"/>
        <v>170.95085196667071</v>
      </c>
      <c r="N160">
        <f t="shared" si="18"/>
        <v>171.57732818637163</v>
      </c>
      <c r="P160">
        <f>(Honeywell2020!$C160-K160)^2</f>
        <v>2.1526696062506181</v>
      </c>
      <c r="Q160">
        <f>(Honeywell2020!$C160-L160)^2</f>
        <v>0.77701096667869773</v>
      </c>
      <c r="R160">
        <f>(Honeywell2020!$C160-M160)^2</f>
        <v>4.3744573045770119E-2</v>
      </c>
      <c r="S160">
        <f>(Honeywell2020!$C160-N160)^2</f>
        <v>0.17415947653075478</v>
      </c>
    </row>
    <row r="161" spans="2:19" x14ac:dyDescent="0.3">
      <c r="B161">
        <f>0.75*Honeywell2020!$C160+(1-0.75)*'Q1'!B160</f>
        <v>169.95658572770773</v>
      </c>
      <c r="D161">
        <v>1.0948679679388396</v>
      </c>
      <c r="F161">
        <f t="shared" si="19"/>
        <v>0.90994117609030312</v>
      </c>
      <c r="G161">
        <f t="shared" si="23"/>
        <v>1.3756058515559979</v>
      </c>
      <c r="H161">
        <f t="shared" si="20"/>
        <v>1.6810002703562694</v>
      </c>
      <c r="I161">
        <f t="shared" si="21"/>
        <v>1.3772652077262215</v>
      </c>
      <c r="K161">
        <f t="shared" si="22"/>
        <v>170.86652690379805</v>
      </c>
      <c r="L161">
        <f t="shared" si="16"/>
        <v>171.33219157926374</v>
      </c>
      <c r="M161">
        <f t="shared" si="17"/>
        <v>171.637585998064</v>
      </c>
      <c r="N161">
        <f t="shared" si="18"/>
        <v>171.33385093543396</v>
      </c>
      <c r="P161">
        <f>(Honeywell2020!$C161-K161)^2</f>
        <v>1.4556975173893028</v>
      </c>
      <c r="Q161">
        <f>(Honeywell2020!$C161-L161)^2</f>
        <v>2.7962113002439573</v>
      </c>
      <c r="R161">
        <f>(Honeywell2020!$C161-M161)^2</f>
        <v>3.9108305590668451</v>
      </c>
      <c r="S161">
        <f>(Honeywell2020!$C161-N161)^2</f>
        <v>2.8017635632616975</v>
      </c>
    </row>
    <row r="162" spans="2:19" x14ac:dyDescent="0.3">
      <c r="B162">
        <f>0.75*Honeywell2020!$C161+(1-0.75)*'Q1'!B161</f>
        <v>169.25278212301004</v>
      </c>
      <c r="D162">
        <v>9.7090102233294492E-2</v>
      </c>
      <c r="F162">
        <f t="shared" si="19"/>
        <v>0.6678794589721031</v>
      </c>
      <c r="G162">
        <f t="shared" si="23"/>
        <v>0.85575348749257429</v>
      </c>
      <c r="H162">
        <f t="shared" si="20"/>
        <v>0.60783852658198456</v>
      </c>
      <c r="I162">
        <f t="shared" si="21"/>
        <v>-0.39164328283410921</v>
      </c>
      <c r="K162">
        <f t="shared" si="22"/>
        <v>169.92066158198213</v>
      </c>
      <c r="L162">
        <f t="shared" si="16"/>
        <v>170.1085356105026</v>
      </c>
      <c r="M162">
        <f t="shared" si="17"/>
        <v>169.86062064959202</v>
      </c>
      <c r="N162">
        <f t="shared" si="18"/>
        <v>168.86113884017593</v>
      </c>
      <c r="P162">
        <f>(Honeywell2020!$C162-K162)^2</f>
        <v>9.650999719746936E-2</v>
      </c>
      <c r="Q162">
        <f>(Honeywell2020!$C162-L162)^2</f>
        <v>0.24853675786896742</v>
      </c>
      <c r="R162">
        <f>(Honeywell2020!$C162-M162)^2</f>
        <v>6.2810208761622272E-2</v>
      </c>
      <c r="S162">
        <f>(Honeywell2020!$C162-N162)^2</f>
        <v>0.56079453441639404</v>
      </c>
    </row>
    <row r="163" spans="2:19" x14ac:dyDescent="0.3">
      <c r="B163">
        <f>0.75*Honeywell2020!$C162+(1-0.75)*'Q1'!B162</f>
        <v>169.35780752995652</v>
      </c>
      <c r="D163">
        <v>2.5347817358328797</v>
      </c>
      <c r="F163">
        <f t="shared" si="19"/>
        <v>0.58345135116825975</v>
      </c>
      <c r="G163">
        <f t="shared" si="23"/>
        <v>0.66807146735605105</v>
      </c>
      <c r="H163">
        <f t="shared" si="20"/>
        <v>0.38157262274600812</v>
      </c>
      <c r="I163">
        <f t="shared" si="21"/>
        <v>3.0525103479392739E-2</v>
      </c>
      <c r="K163">
        <f t="shared" si="22"/>
        <v>169.94125888112478</v>
      </c>
      <c r="L163">
        <f t="shared" si="16"/>
        <v>170.02587899731256</v>
      </c>
      <c r="M163">
        <f t="shared" si="17"/>
        <v>169.73938015270252</v>
      </c>
      <c r="N163">
        <f t="shared" si="18"/>
        <v>169.38833263343591</v>
      </c>
      <c r="P163">
        <f>(Honeywell2020!$C163-K163)^2</f>
        <v>1.7922251058860439</v>
      </c>
      <c r="Q163">
        <f>(Honeywell2020!$C163-L163)^2</f>
        <v>1.5728169811407533</v>
      </c>
      <c r="R163">
        <f>(Honeywell2020!$C163-M163)^2</f>
        <v>2.3735064326482171</v>
      </c>
      <c r="S163">
        <f>(Honeywell2020!$C163-N163)^2</f>
        <v>3.5784016423898066</v>
      </c>
    </row>
    <row r="164" spans="2:19" x14ac:dyDescent="0.3">
      <c r="B164">
        <f>0.75*Honeywell2020!$C163+(1-0.75)*'Q1'!B163</f>
        <v>170.69857374447173</v>
      </c>
      <c r="D164">
        <v>5.071364615357421</v>
      </c>
      <c r="F164">
        <f t="shared" si="19"/>
        <v>0.69704858067030273</v>
      </c>
      <c r="G164">
        <f t="shared" si="23"/>
        <v>0.83624515414584155</v>
      </c>
      <c r="H164">
        <f t="shared" si="20"/>
        <v>0.81320973904215044</v>
      </c>
      <c r="I164">
        <f t="shared" si="21"/>
        <v>1.1442300478598399</v>
      </c>
      <c r="K164">
        <f t="shared" si="22"/>
        <v>171.39562232514203</v>
      </c>
      <c r="L164">
        <f t="shared" si="16"/>
        <v>171.53481889861757</v>
      </c>
      <c r="M164">
        <f t="shared" si="17"/>
        <v>171.51178348351388</v>
      </c>
      <c r="N164">
        <f t="shared" si="18"/>
        <v>171.84280379233158</v>
      </c>
      <c r="P164">
        <f>(Honeywell2020!$C164-K164)^2</f>
        <v>7.6486391891256851</v>
      </c>
      <c r="Q164">
        <f>(Honeywell2020!$C164-L164)^2</f>
        <v>8.4379437856017567</v>
      </c>
      <c r="R164">
        <f>(Honeywell2020!$C164-M164)^2</f>
        <v>8.304647228043498</v>
      </c>
      <c r="S164">
        <f>(Honeywell2020!$C164-N164)^2</f>
        <v>10.322076080007186</v>
      </c>
    </row>
    <row r="165" spans="2:19" x14ac:dyDescent="0.3">
      <c r="B165">
        <f>0.75*Honeywell2020!$C164+(1-0.75)*'Q1'!B164</f>
        <v>168.91457708390664</v>
      </c>
      <c r="D165">
        <v>2.1992601208429736</v>
      </c>
      <c r="F165">
        <f t="shared" si="19"/>
        <v>0.32489179448499311</v>
      </c>
      <c r="G165">
        <f t="shared" si="23"/>
        <v>0.18118470046810753</v>
      </c>
      <c r="H165">
        <f t="shared" si="20"/>
        <v>-0.35553314078110965</v>
      </c>
      <c r="I165">
        <f t="shared" si="21"/>
        <v>-1.3447626543013542</v>
      </c>
      <c r="K165">
        <f t="shared" si="22"/>
        <v>169.23946887839162</v>
      </c>
      <c r="L165">
        <f t="shared" si="16"/>
        <v>169.09576178437473</v>
      </c>
      <c r="M165">
        <f t="shared" si="17"/>
        <v>168.55904394312552</v>
      </c>
      <c r="N165">
        <f t="shared" si="18"/>
        <v>167.56981442960529</v>
      </c>
      <c r="P165">
        <f>(Honeywell2020!$C165-K165)^2</f>
        <v>2.3392536374532509</v>
      </c>
      <c r="Q165">
        <f>(Honeywell2020!$C165-L165)^2</f>
        <v>1.9203163224174815</v>
      </c>
      <c r="R165">
        <f>(Honeywell2020!$C165-M165)^2</f>
        <v>0.72086373079193766</v>
      </c>
      <c r="S165">
        <f>(Honeywell2020!$C165-N165)^2</f>
        <v>1.9653956793873727E-2</v>
      </c>
    </row>
    <row r="166" spans="2:19" x14ac:dyDescent="0.3">
      <c r="B166">
        <f>0.75*Honeywell2020!$C165+(1-0.75)*'Q1'!B165</f>
        <v>168.12497835453928</v>
      </c>
      <c r="D166">
        <v>3.4996964549771525</v>
      </c>
      <c r="F166">
        <f t="shared" si="19"/>
        <v>0.1577182159071408</v>
      </c>
      <c r="G166">
        <f t="shared" si="23"/>
        <v>-6.1511156990758264E-2</v>
      </c>
      <c r="H166">
        <f t="shared" si="20"/>
        <v>-0.55086265564492032</v>
      </c>
      <c r="I166">
        <f t="shared" si="21"/>
        <v>-0.8728733181074555</v>
      </c>
      <c r="K166">
        <f t="shared" si="22"/>
        <v>168.28269657044643</v>
      </c>
      <c r="L166">
        <f t="shared" si="16"/>
        <v>168.06346719754853</v>
      </c>
      <c r="M166">
        <f t="shared" si="17"/>
        <v>167.57411569889436</v>
      </c>
      <c r="N166">
        <f t="shared" si="18"/>
        <v>167.25210503643183</v>
      </c>
      <c r="P166">
        <f>(Honeywell2020!$C166-K166)^2</f>
        <v>4.2960420554374581</v>
      </c>
      <c r="Q166">
        <f>(Honeywell2020!$C166-L166)^2</f>
        <v>3.435314703896684</v>
      </c>
      <c r="R166">
        <f>(Honeywell2020!$C166-M166)^2</f>
        <v>1.8607925423992904</v>
      </c>
      <c r="S166">
        <f>(Honeywell2020!$C166-N166)^2</f>
        <v>1.0859683175350927</v>
      </c>
    </row>
    <row r="167" spans="2:19" x14ac:dyDescent="0.3">
      <c r="B167">
        <f>0.75*Honeywell2020!$C166+(1-0.75)*'Q1'!B166</f>
        <v>166.85473838045053</v>
      </c>
      <c r="D167">
        <v>4.7387582710042876E-2</v>
      </c>
      <c r="F167">
        <f t="shared" si="19"/>
        <v>-5.647551259224326E-2</v>
      </c>
      <c r="G167">
        <f t="shared" si="23"/>
        <v>-0.36369336126525692</v>
      </c>
      <c r="H167">
        <f t="shared" si="20"/>
        <v>-0.87458244894464499</v>
      </c>
      <c r="I167">
        <f t="shared" si="21"/>
        <v>-1.2106349756915582</v>
      </c>
      <c r="K167">
        <f t="shared" si="22"/>
        <v>166.79826286785828</v>
      </c>
      <c r="L167">
        <f t="shared" si="16"/>
        <v>166.49104501918526</v>
      </c>
      <c r="M167">
        <f t="shared" si="17"/>
        <v>165.98015593150589</v>
      </c>
      <c r="N167">
        <f t="shared" si="18"/>
        <v>165.64410340475897</v>
      </c>
      <c r="P167">
        <f>(Honeywell2020!$C167-K167)^2</f>
        <v>0.11441703214056756</v>
      </c>
      <c r="Q167">
        <f>(Honeywell2020!$C167-L167)^2</f>
        <v>9.6335863494546045E-4</v>
      </c>
      <c r="R167">
        <f>(Honeywell2020!$C167-M167)^2</f>
        <v>0.23025704793492879</v>
      </c>
      <c r="S167">
        <f>(Honeywell2020!$C167-N167)^2</f>
        <v>0.66569867672723027</v>
      </c>
    </row>
    <row r="168" spans="2:19" x14ac:dyDescent="0.3">
      <c r="B168">
        <f>0.75*Honeywell2020!$C167+(1-0.75)*'Q1'!B167</f>
        <v>166.81658239729285</v>
      </c>
      <c r="D168">
        <v>2.1186906539698165</v>
      </c>
      <c r="F168">
        <f t="shared" si="19"/>
        <v>-5.3727583177058683E-2</v>
      </c>
      <c r="G168">
        <f t="shared" si="23"/>
        <v>-0.28230901673836256</v>
      </c>
      <c r="H168">
        <f t="shared" si="20"/>
        <v>-0.4981905393405105</v>
      </c>
      <c r="I168">
        <f t="shared" si="21"/>
        <v>-0.21402783203776127</v>
      </c>
      <c r="K168">
        <f t="shared" si="22"/>
        <v>166.7628548141158</v>
      </c>
      <c r="L168">
        <f t="shared" si="16"/>
        <v>166.53427338055448</v>
      </c>
      <c r="M168">
        <f t="shared" si="17"/>
        <v>166.31839185795235</v>
      </c>
      <c r="N168">
        <f t="shared" si="18"/>
        <v>166.60255456525508</v>
      </c>
      <c r="P168">
        <f>(Honeywell2020!$C168-K168)^2</f>
        <v>1.4572019140947681</v>
      </c>
      <c r="Q168">
        <f>(Honeywell2020!$C168-L168)^2</f>
        <v>2.0613137972386864</v>
      </c>
      <c r="R168">
        <f>(Honeywell2020!$C168-M168)^2</f>
        <v>2.7278127580953648</v>
      </c>
      <c r="S168">
        <f>(Honeywell2020!$C168-N168)^2</f>
        <v>1.8699097518965935</v>
      </c>
    </row>
    <row r="169" spans="2:19" x14ac:dyDescent="0.3">
      <c r="B169">
        <f>0.75*Honeywell2020!$C168+(1-0.75)*'Q1'!B168</f>
        <v>167.82427650824036</v>
      </c>
      <c r="D169">
        <v>0.69906978295828215</v>
      </c>
      <c r="F169">
        <f t="shared" si="19"/>
        <v>0.10548567094162684</v>
      </c>
      <c r="G169">
        <f t="shared" si="23"/>
        <v>4.0191765183105965E-2</v>
      </c>
      <c r="H169">
        <f t="shared" si="20"/>
        <v>0.1794575532890994</v>
      </c>
      <c r="I169">
        <f t="shared" si="21"/>
        <v>0.82443581949972056</v>
      </c>
      <c r="K169">
        <f t="shared" si="22"/>
        <v>167.92976217918198</v>
      </c>
      <c r="L169">
        <f t="shared" si="16"/>
        <v>167.86446827342346</v>
      </c>
      <c r="M169">
        <f t="shared" si="17"/>
        <v>168.00373406152946</v>
      </c>
      <c r="N169">
        <f t="shared" si="18"/>
        <v>168.64871232774007</v>
      </c>
      <c r="P169">
        <f>(Honeywell2020!$C169-K169)^2</f>
        <v>1.3450390341794964</v>
      </c>
      <c r="Q169">
        <f>(Honeywell2020!$C169-L169)^2</f>
        <v>1.197852045800331</v>
      </c>
      <c r="R169">
        <f>(Honeywell2020!$C169-M169)^2</f>
        <v>1.5220898647214769</v>
      </c>
      <c r="S169">
        <f>(Honeywell2020!$C169-N169)^2</f>
        <v>3.5295449807198946</v>
      </c>
    </row>
    <row r="170" spans="2:19" x14ac:dyDescent="0.3">
      <c r="B170">
        <f>0.75*Honeywell2020!$C169+(1-0.75)*'Q1'!B169</f>
        <v>166.97528233035624</v>
      </c>
      <c r="D170">
        <v>1.7714758631316163</v>
      </c>
      <c r="F170">
        <f t="shared" si="19"/>
        <v>-3.7686306382235607E-2</v>
      </c>
      <c r="G170">
        <f t="shared" si="23"/>
        <v>-0.18210472058370122</v>
      </c>
      <c r="H170">
        <f t="shared" si="20"/>
        <v>-0.28334572573885058</v>
      </c>
      <c r="I170">
        <f t="shared" si="21"/>
        <v>-0.5979796782765463</v>
      </c>
      <c r="K170">
        <f t="shared" si="22"/>
        <v>166.93759602397401</v>
      </c>
      <c r="L170">
        <f t="shared" si="16"/>
        <v>166.79317760977253</v>
      </c>
      <c r="M170">
        <f t="shared" si="17"/>
        <v>166.69193660461738</v>
      </c>
      <c r="N170">
        <f t="shared" si="18"/>
        <v>166.37730265207969</v>
      </c>
      <c r="P170">
        <f>(Honeywell2020!$C170-K170)^2</f>
        <v>1.8834871838000633</v>
      </c>
      <c r="Q170">
        <f>(Honeywell2020!$C170-L170)^2</f>
        <v>2.300744096209844</v>
      </c>
      <c r="R170">
        <f>(Honeywell2020!$C170-M170)^2</f>
        <v>2.6181226792275685</v>
      </c>
      <c r="S170">
        <f>(Honeywell2020!$C170-N170)^2</f>
        <v>3.7353113078728293</v>
      </c>
    </row>
    <row r="171" spans="2:19" x14ac:dyDescent="0.3">
      <c r="B171">
        <f>0.75*Honeywell2020!$C170+(1-0.75)*'Q1'!B170</f>
        <v>168.05843041473156</v>
      </c>
      <c r="D171">
        <v>0.70099927679793161</v>
      </c>
      <c r="F171">
        <f t="shared" si="19"/>
        <v>0.13043885223139834</v>
      </c>
      <c r="G171">
        <f t="shared" si="23"/>
        <v>0.13420848065605509</v>
      </c>
      <c r="H171">
        <f t="shared" si="20"/>
        <v>0.33157648881252799</v>
      </c>
      <c r="I171">
        <f t="shared" si="21"/>
        <v>0.83097891997754347</v>
      </c>
      <c r="K171">
        <f t="shared" si="22"/>
        <v>168.18886926696297</v>
      </c>
      <c r="L171">
        <f t="shared" si="16"/>
        <v>168.1926388953876</v>
      </c>
      <c r="M171">
        <f t="shared" si="17"/>
        <v>168.39000690354408</v>
      </c>
      <c r="N171">
        <f t="shared" si="18"/>
        <v>168.88940933470911</v>
      </c>
      <c r="P171">
        <f>(Honeywell2020!$C171-K171)^2</f>
        <v>1.1001288369189903</v>
      </c>
      <c r="Q171">
        <f>(Honeywell2020!$C171-L171)^2</f>
        <v>1.1080507493616467</v>
      </c>
      <c r="R171">
        <f>(Honeywell2020!$C171-M171)^2</f>
        <v>1.5625197589226851</v>
      </c>
      <c r="S171">
        <f>(Honeywell2020!$C171-N171)^2</f>
        <v>3.0604365191870944</v>
      </c>
    </row>
    <row r="172" spans="2:19" x14ac:dyDescent="0.3">
      <c r="B172">
        <f>0.75*Honeywell2020!$C171+(1-0.75)*'Q1'!B171</f>
        <v>167.26897981957549</v>
      </c>
      <c r="D172">
        <v>2.5259324963419867</v>
      </c>
      <c r="F172">
        <f t="shared" si="19"/>
        <v>-7.5445648767217405E-3</v>
      </c>
      <c r="G172">
        <f t="shared" si="23"/>
        <v>-9.670628829697589E-2</v>
      </c>
      <c r="H172">
        <f t="shared" si="20"/>
        <v>-0.17288569897334061</v>
      </c>
      <c r="I172">
        <f t="shared" si="21"/>
        <v>-0.5463861678860269</v>
      </c>
      <c r="K172">
        <f t="shared" si="22"/>
        <v>167.26143525469877</v>
      </c>
      <c r="L172">
        <f t="shared" si="16"/>
        <v>167.17227353127851</v>
      </c>
      <c r="M172">
        <f t="shared" si="17"/>
        <v>167.09609412060215</v>
      </c>
      <c r="N172">
        <f t="shared" si="18"/>
        <v>166.72259365168946</v>
      </c>
      <c r="P172">
        <f>(Honeywell2020!$C172-K172)^2</f>
        <v>2.2543228384298892</v>
      </c>
      <c r="Q172">
        <f>(Honeywell2020!$C172-L172)^2</f>
        <v>1.9945306499101647</v>
      </c>
      <c r="R172">
        <f>(Honeywell2020!$C172-M172)^2</f>
        <v>1.7851608600738182</v>
      </c>
      <c r="S172">
        <f>(Honeywell2020!$C172-N172)^2</f>
        <v>0.92659616423436897</v>
      </c>
    </row>
    <row r="173" spans="2:19" x14ac:dyDescent="0.3">
      <c r="B173">
        <f>0.75*Honeywell2020!$C172+(1-0.75)*'Q1'!B172</f>
        <v>166.18883353272409</v>
      </c>
      <c r="D173">
        <v>0.59701651472693318</v>
      </c>
      <c r="F173">
        <f t="shared" si="19"/>
        <v>-0.16843482317292383</v>
      </c>
      <c r="G173">
        <f t="shared" si="23"/>
        <v>-0.34256628793558247</v>
      </c>
      <c r="H173">
        <f t="shared" si="20"/>
        <v>-0.58115296351846835</v>
      </c>
      <c r="I173">
        <f t="shared" si="21"/>
        <v>-1.000082269006596</v>
      </c>
      <c r="K173">
        <f t="shared" si="22"/>
        <v>166.02039870955116</v>
      </c>
      <c r="L173">
        <f t="shared" si="16"/>
        <v>165.84626724478852</v>
      </c>
      <c r="M173">
        <f t="shared" si="17"/>
        <v>165.60768056920563</v>
      </c>
      <c r="N173">
        <f t="shared" si="18"/>
        <v>165.18875126371751</v>
      </c>
      <c r="P173">
        <f>(Honeywell2020!$C173-K173)^2</f>
        <v>0.82736177321712279</v>
      </c>
      <c r="Q173">
        <f>(Honeywell2020!$C173-L173)^2</f>
        <v>1.1744615125086817</v>
      </c>
      <c r="R173">
        <f>(Honeywell2020!$C173-M173)^2</f>
        <v>1.7485101646333134</v>
      </c>
      <c r="S173">
        <f>(Honeywell2020!$C173-N173)^2</f>
        <v>3.0319227841720595</v>
      </c>
    </row>
    <row r="174" spans="2:19" x14ac:dyDescent="0.3">
      <c r="B174">
        <f>0.75*Honeywell2020!$C173+(1-0.75)*'Q1'!B173</f>
        <v>166.91623854627065</v>
      </c>
      <c r="D174">
        <v>8.5950472100287639E-2</v>
      </c>
      <c r="F174">
        <f t="shared" si="19"/>
        <v>-3.405884766500146E-2</v>
      </c>
      <c r="G174">
        <f t="shared" si="23"/>
        <v>-7.5073462565047211E-2</v>
      </c>
      <c r="H174">
        <f t="shared" si="20"/>
        <v>7.6981261607937945E-3</v>
      </c>
      <c r="I174">
        <f t="shared" si="21"/>
        <v>0.46828192116358536</v>
      </c>
      <c r="K174">
        <f t="shared" si="22"/>
        <v>166.88217969860565</v>
      </c>
      <c r="L174">
        <f t="shared" si="16"/>
        <v>166.84116508370559</v>
      </c>
      <c r="M174">
        <f t="shared" si="17"/>
        <v>166.92393667243144</v>
      </c>
      <c r="N174">
        <f t="shared" si="18"/>
        <v>167.38452046743424</v>
      </c>
      <c r="P174">
        <f>(Honeywell2020!$C174-K174)^2</f>
        <v>2.1850545864713571E-2</v>
      </c>
      <c r="Q174">
        <f>(Honeywell2020!$C174-L174)^2</f>
        <v>3.5658247943085558E-2</v>
      </c>
      <c r="R174">
        <f>(Honeywell2020!$C174-M174)^2</f>
        <v>1.1249217329261733E-2</v>
      </c>
      <c r="S174">
        <f>(Honeywell2020!$C174-N174)^2</f>
        <v>0.12568547087172616</v>
      </c>
    </row>
    <row r="175" spans="2:19" x14ac:dyDescent="0.3">
      <c r="B175">
        <f>0.75*Honeywell2020!$C174+(1-0.75)*'Q1'!B174</f>
        <v>166.99605710507592</v>
      </c>
      <c r="D175">
        <v>1.1735113252914582</v>
      </c>
      <c r="F175">
        <f t="shared" si="19"/>
        <v>-1.6977236694460475E-2</v>
      </c>
      <c r="G175">
        <f t="shared" si="23"/>
        <v>-3.6350457222467464E-2</v>
      </c>
      <c r="H175">
        <f t="shared" si="20"/>
        <v>4.0152320850808887E-2</v>
      </c>
      <c r="I175">
        <f t="shared" si="21"/>
        <v>0.13808806315901884</v>
      </c>
      <c r="K175">
        <f t="shared" si="22"/>
        <v>166.97907986838146</v>
      </c>
      <c r="L175">
        <f t="shared" si="16"/>
        <v>166.95970664785347</v>
      </c>
      <c r="M175">
        <f t="shared" si="17"/>
        <v>167.03620942592673</v>
      </c>
      <c r="N175">
        <f t="shared" si="18"/>
        <v>167.13414516823494</v>
      </c>
      <c r="P175">
        <f>(Honeywell2020!$C175-K175)^2</f>
        <v>1.125536672840675</v>
      </c>
      <c r="Q175">
        <f>(Honeywell2020!$C175-L175)^2</f>
        <v>1.167018602634087</v>
      </c>
      <c r="R175">
        <f>(Honeywell2020!$C175-M175)^2</f>
        <v>1.0075814635793314</v>
      </c>
      <c r="S175">
        <f>(Honeywell2020!$C175-N175)^2</f>
        <v>0.82056029431348299</v>
      </c>
    </row>
    <row r="176" spans="2:19" x14ac:dyDescent="0.3">
      <c r="B176">
        <f>0.75*Honeywell2020!$C175+(1-0.75)*'Q1'!B175</f>
        <v>167.76543226829938</v>
      </c>
      <c r="D176">
        <v>2.047262525290432</v>
      </c>
      <c r="F176">
        <f t="shared" si="19"/>
        <v>0.10097562329322729</v>
      </c>
      <c r="G176">
        <f t="shared" si="23"/>
        <v>0.1650809478890139</v>
      </c>
      <c r="H176">
        <f t="shared" si="20"/>
        <v>0.36830259991850101</v>
      </c>
      <c r="I176">
        <f t="shared" si="21"/>
        <v>0.6746820982137921</v>
      </c>
      <c r="K176">
        <f t="shared" si="22"/>
        <v>167.86640789159262</v>
      </c>
      <c r="L176">
        <f t="shared" si="16"/>
        <v>167.93051321618839</v>
      </c>
      <c r="M176">
        <f t="shared" si="17"/>
        <v>168.13373486821789</v>
      </c>
      <c r="N176">
        <f t="shared" si="18"/>
        <v>168.44011436651317</v>
      </c>
      <c r="P176">
        <f>(Honeywell2020!$C176-K176)^2</f>
        <v>1.7784599100627927</v>
      </c>
      <c r="Q176">
        <f>(Honeywell2020!$C176-L176)^2</f>
        <v>1.6115890773606392</v>
      </c>
      <c r="R176">
        <f>(Honeywell2020!$C176-M176)^2</f>
        <v>1.136914933672531</v>
      </c>
      <c r="S176">
        <f>(Honeywell2020!$C176-N176)^2</f>
        <v>0.57742161667487235</v>
      </c>
    </row>
    <row r="177" spans="2:19" x14ac:dyDescent="0.3">
      <c r="B177">
        <f>0.75*Honeywell2020!$C176+(1-0.75)*'Q1'!B176</f>
        <v>168.73153152439457</v>
      </c>
      <c r="D177">
        <v>21.643788707473139</v>
      </c>
      <c r="F177">
        <f t="shared" si="19"/>
        <v>0.23074416821352184</v>
      </c>
      <c r="G177">
        <f t="shared" si="23"/>
        <v>0.36533552494055821</v>
      </c>
      <c r="H177">
        <f t="shared" si="20"/>
        <v>0.63731109519801155</v>
      </c>
      <c r="I177">
        <f t="shared" si="21"/>
        <v>0.92238668241298127</v>
      </c>
      <c r="K177">
        <f t="shared" si="22"/>
        <v>168.9622756926081</v>
      </c>
      <c r="L177">
        <f t="shared" si="16"/>
        <v>169.09686704933512</v>
      </c>
      <c r="M177">
        <f t="shared" si="17"/>
        <v>169.36884261959258</v>
      </c>
      <c r="N177">
        <f t="shared" si="18"/>
        <v>169.65391820680756</v>
      </c>
      <c r="P177">
        <f>(Honeywell2020!$C177-K177)^2</f>
        <v>22.774596197159443</v>
      </c>
      <c r="Q177">
        <f>(Honeywell2020!$C177-L177)^2</f>
        <v>24.07732461238659</v>
      </c>
      <c r="R177">
        <f>(Honeywell2020!$C177-M177)^2</f>
        <v>26.820390163142179</v>
      </c>
      <c r="S177">
        <f>(Honeywell2020!$C177-N177)^2</f>
        <v>29.854380315014399</v>
      </c>
    </row>
    <row r="178" spans="2:19" x14ac:dyDescent="0.3">
      <c r="B178">
        <f>0.75*Honeywell2020!$C177+(1-0.75)*'Q1'!B177</f>
        <v>165.13799819085648</v>
      </c>
      <c r="D178">
        <v>18.259145481948526</v>
      </c>
      <c r="F178">
        <f t="shared" si="19"/>
        <v>-0.34289745704922003</v>
      </c>
      <c r="G178">
        <f t="shared" si="23"/>
        <v>-0.6243816896791039</v>
      </c>
      <c r="H178">
        <f t="shared" si="20"/>
        <v>-1.2665688977332343</v>
      </c>
      <c r="I178">
        <f t="shared" si="21"/>
        <v>-2.9161453311454295</v>
      </c>
      <c r="K178">
        <f t="shared" si="22"/>
        <v>164.79510073380726</v>
      </c>
      <c r="L178">
        <f t="shared" si="16"/>
        <v>164.51361650117738</v>
      </c>
      <c r="M178">
        <f t="shared" si="17"/>
        <v>163.87142929312324</v>
      </c>
      <c r="N178">
        <f t="shared" si="18"/>
        <v>162.22185285971105</v>
      </c>
      <c r="P178">
        <f>(Honeywell2020!$C178-K178)^2</f>
        <v>13.801958601936251</v>
      </c>
      <c r="Q178">
        <f>(Honeywell2020!$C178-L178)^2</f>
        <v>11.789708542695545</v>
      </c>
      <c r="R178">
        <f>(Honeywell2020!$C178-M178)^2</f>
        <v>7.7920663327933095</v>
      </c>
      <c r="S178">
        <f>(Honeywell2020!$C178-N178)^2</f>
        <v>1.3038233858228452</v>
      </c>
    </row>
    <row r="179" spans="2:19" x14ac:dyDescent="0.3">
      <c r="B179">
        <f>0.75*Honeywell2020!$C178+(1-0.75)*'Q1'!B178</f>
        <v>162.47369952405671</v>
      </c>
      <c r="D179">
        <v>0.3947182095695933</v>
      </c>
      <c r="F179">
        <f t="shared" si="19"/>
        <v>-0.6911076385118019</v>
      </c>
      <c r="G179">
        <f t="shared" si="23"/>
        <v>-1.1343609339592695</v>
      </c>
      <c r="H179">
        <f t="shared" si="20"/>
        <v>-1.8955472938131737</v>
      </c>
      <c r="I179">
        <f t="shared" si="21"/>
        <v>-2.7020756664516159</v>
      </c>
      <c r="K179">
        <f t="shared" si="22"/>
        <v>161.78259188554492</v>
      </c>
      <c r="L179">
        <f t="shared" si="16"/>
        <v>161.33933859009744</v>
      </c>
      <c r="M179">
        <f t="shared" si="17"/>
        <v>160.57815223024355</v>
      </c>
      <c r="N179">
        <f t="shared" si="18"/>
        <v>159.77162385760511</v>
      </c>
      <c r="P179">
        <f>(Honeywell2020!$C179-K179)^2</f>
        <v>6.8952397634950591E-2</v>
      </c>
      <c r="Q179">
        <f>(Honeywell2020!$C179-L179)^2</f>
        <v>3.2639990335259772E-2</v>
      </c>
      <c r="R179">
        <f>(Honeywell2020!$C179-M179)^2</f>
        <v>0.88708475619336424</v>
      </c>
      <c r="S179">
        <f>(Honeywell2020!$C179-N179)^2</f>
        <v>3.0568331223207874</v>
      </c>
    </row>
    <row r="180" spans="2:19" x14ac:dyDescent="0.3">
      <c r="B180">
        <f>0.75*Honeywell2020!$C179+(1-0.75)*'Q1'!B179</f>
        <v>162.31590689063688</v>
      </c>
      <c r="D180">
        <v>3.8139531280192145</v>
      </c>
      <c r="F180">
        <f t="shared" si="19"/>
        <v>-0.6111103877480063</v>
      </c>
      <c r="G180">
        <f t="shared" si="23"/>
        <v>-0.89021885882440988</v>
      </c>
      <c r="H180">
        <f t="shared" si="20"/>
        <v>-1.1135576966361695</v>
      </c>
      <c r="I180">
        <f t="shared" si="21"/>
        <v>-0.53943508837459875</v>
      </c>
      <c r="K180">
        <f t="shared" si="22"/>
        <v>161.70479650288888</v>
      </c>
      <c r="L180">
        <f t="shared" si="16"/>
        <v>161.42568803181248</v>
      </c>
      <c r="M180">
        <f t="shared" si="17"/>
        <v>161.2023491940007</v>
      </c>
      <c r="N180">
        <f t="shared" si="18"/>
        <v>161.77647180226228</v>
      </c>
      <c r="P180">
        <f>(Honeywell2020!$C180-K180)^2</f>
        <v>3.7064277573488909</v>
      </c>
      <c r="Q180">
        <f>(Honeywell2020!$C180-L180)^2</f>
        <v>4.8590132962394508</v>
      </c>
      <c r="R180">
        <f>(Honeywell2020!$C180-M180)^2</f>
        <v>5.8935127124021491</v>
      </c>
      <c r="S180">
        <f>(Honeywell2020!$C180-N180)^2</f>
        <v>3.4355853151158642</v>
      </c>
    </row>
    <row r="181" spans="2:19" x14ac:dyDescent="0.3">
      <c r="B181">
        <f>0.75*Honeywell2020!$C180+(1-0.75)*'Q1'!B180</f>
        <v>163.61984162891397</v>
      </c>
      <c r="D181">
        <v>1.4608924548488993E-3</v>
      </c>
      <c r="F181">
        <f t="shared" si="19"/>
        <v>-0.32385361884424146</v>
      </c>
      <c r="G181">
        <f t="shared" si="23"/>
        <v>-0.34168045954903425</v>
      </c>
      <c r="H181">
        <f t="shared" si="20"/>
        <v>-2.5686100925201627E-2</v>
      </c>
      <c r="I181">
        <f t="shared" si="21"/>
        <v>1.027429264279339</v>
      </c>
      <c r="K181">
        <f t="shared" si="22"/>
        <v>163.29598801006972</v>
      </c>
      <c r="L181">
        <f t="shared" si="16"/>
        <v>163.27816116936495</v>
      </c>
      <c r="M181">
        <f t="shared" si="17"/>
        <v>163.59415552798876</v>
      </c>
      <c r="N181">
        <f t="shared" si="18"/>
        <v>164.64727089319331</v>
      </c>
      <c r="P181">
        <f>(Honeywell2020!$C181-K181)^2</f>
        <v>1.3454842361075478E-2</v>
      </c>
      <c r="Q181">
        <f>(Honeywell2020!$C181-L181)^2</f>
        <v>9.6369894764661811E-3</v>
      </c>
      <c r="R181">
        <f>(Honeywell2020!$C181-M181)^2</f>
        <v>0.17153059959004444</v>
      </c>
      <c r="S181">
        <f>(Honeywell2020!$C181-N181)^2</f>
        <v>2.1529044158538055</v>
      </c>
    </row>
    <row r="182" spans="2:19" x14ac:dyDescent="0.3">
      <c r="B182">
        <f>0.75*Honeywell2020!$C181+(1-0.75)*'Q1'!B181</f>
        <v>163.28588980879408</v>
      </c>
      <c r="D182">
        <v>20.706527803859551</v>
      </c>
      <c r="F182">
        <f t="shared" si="19"/>
        <v>-0.32536834903558914</v>
      </c>
      <c r="G182">
        <f t="shared" si="23"/>
        <v>-0.33974829969174891</v>
      </c>
      <c r="H182">
        <f t="shared" si="20"/>
        <v>-0.16440567456281266</v>
      </c>
      <c r="I182">
        <f t="shared" si="21"/>
        <v>-0.12974465746000796</v>
      </c>
      <c r="K182">
        <f t="shared" si="22"/>
        <v>162.9605214597585</v>
      </c>
      <c r="L182">
        <f t="shared" si="16"/>
        <v>162.94614150910235</v>
      </c>
      <c r="M182">
        <f t="shared" si="17"/>
        <v>163.12148413423128</v>
      </c>
      <c r="N182">
        <f t="shared" si="18"/>
        <v>163.15614515133407</v>
      </c>
      <c r="P182">
        <f>(Honeywell2020!$C182-K182)^2</f>
        <v>18.840169947863721</v>
      </c>
      <c r="Q182">
        <f>(Honeywell2020!$C182-L182)^2</f>
        <v>18.715543618218518</v>
      </c>
      <c r="R182">
        <f>(Honeywell2020!$C182-M182)^2</f>
        <v>20.263404425602388</v>
      </c>
      <c r="S182">
        <f>(Honeywell2020!$C182-N182)^2</f>
        <v>20.576658195448232</v>
      </c>
    </row>
    <row r="183" spans="2:19" x14ac:dyDescent="0.3">
      <c r="B183">
        <f>0.75*Honeywell2020!$C182+(1-0.75)*'Q1'!B182</f>
        <v>159.82882742571613</v>
      </c>
      <c r="D183">
        <v>6.7881700086663988E-3</v>
      </c>
      <c r="F183">
        <f t="shared" si="19"/>
        <v>-0.79512245414194371</v>
      </c>
      <c r="G183">
        <f t="shared" si="23"/>
        <v>-1.1190768205383002</v>
      </c>
      <c r="H183">
        <f t="shared" si="20"/>
        <v>-1.6461011933946263</v>
      </c>
      <c r="I183">
        <f t="shared" si="21"/>
        <v>-2.9579647242352616</v>
      </c>
      <c r="K183">
        <f t="shared" si="22"/>
        <v>159.0337049715742</v>
      </c>
      <c r="L183">
        <f t="shared" si="16"/>
        <v>158.70975060517782</v>
      </c>
      <c r="M183">
        <f t="shared" si="17"/>
        <v>158.1827262323215</v>
      </c>
      <c r="N183">
        <f t="shared" si="18"/>
        <v>156.87086270148086</v>
      </c>
      <c r="P183">
        <f>(Honeywell2020!$C183-K183)^2</f>
        <v>0.65010522251996328</v>
      </c>
      <c r="Q183">
        <f>(Honeywell2020!$C183-L183)^2</f>
        <v>1.2774546525167831</v>
      </c>
      <c r="R183">
        <f>(Honeywell2020!$C183-M183)^2</f>
        <v>2.7465430828611956</v>
      </c>
      <c r="S183">
        <f>(Honeywell2020!$C183-N183)^2</f>
        <v>8.8157525443752291</v>
      </c>
    </row>
    <row r="184" spans="2:19" x14ac:dyDescent="0.3">
      <c r="B184">
        <f>0.75*Honeywell2020!$C183+(1-0.75)*'Q1'!B183</f>
        <v>160.32073682671552</v>
      </c>
      <c r="D184">
        <v>1.3238863151840299</v>
      </c>
      <c r="F184">
        <f t="shared" si="19"/>
        <v>-0.60206767587074361</v>
      </c>
      <c r="G184">
        <f t="shared" si="23"/>
        <v>-0.71633026515387765</v>
      </c>
      <c r="H184">
        <f t="shared" si="20"/>
        <v>-0.68399642591731902</v>
      </c>
      <c r="I184">
        <f t="shared" si="21"/>
        <v>-2.5571717785807968E-2</v>
      </c>
      <c r="K184">
        <f t="shared" si="22"/>
        <v>159.71866915084476</v>
      </c>
      <c r="L184">
        <f t="shared" si="16"/>
        <v>159.60440656156163</v>
      </c>
      <c r="M184">
        <f t="shared" si="17"/>
        <v>159.6367404007982</v>
      </c>
      <c r="N184">
        <f t="shared" si="18"/>
        <v>160.29516510892972</v>
      </c>
      <c r="P184">
        <f>(Honeywell2020!$C184-K184)^2</f>
        <v>1.5658313967102608</v>
      </c>
      <c r="Q184">
        <f>(Honeywell2020!$C184-L184)^2</f>
        <v>1.864848170293792</v>
      </c>
      <c r="R184">
        <f>(Honeywell2020!$C184-M184)^2</f>
        <v>1.7775838253839247</v>
      </c>
      <c r="S184">
        <f>(Honeywell2020!$C184-N184)^2</f>
        <v>0.45540347987660995</v>
      </c>
    </row>
    <row r="185" spans="2:19" x14ac:dyDescent="0.3">
      <c r="B185">
        <f>0.75*Honeywell2020!$C184+(1-0.75)*'Q1'!B184</f>
        <v>160.99998128736507</v>
      </c>
      <c r="D185">
        <v>8.1091028165579448</v>
      </c>
      <c r="F185">
        <f t="shared" si="19"/>
        <v>-0.40987085539269852</v>
      </c>
      <c r="G185">
        <f t="shared" si="23"/>
        <v>-0.36743658370301913</v>
      </c>
      <c r="H185">
        <f t="shared" si="20"/>
        <v>-7.0538026962225053E-2</v>
      </c>
      <c r="I185">
        <f t="shared" si="21"/>
        <v>0.57352203388425183</v>
      </c>
      <c r="K185">
        <f t="shared" si="22"/>
        <v>160.59011043197236</v>
      </c>
      <c r="L185">
        <f t="shared" si="16"/>
        <v>160.63254470366206</v>
      </c>
      <c r="M185">
        <f t="shared" si="17"/>
        <v>160.92944326040285</v>
      </c>
      <c r="N185">
        <f t="shared" si="18"/>
        <v>161.57350332124932</v>
      </c>
      <c r="P185">
        <f>(Honeywell2020!$C185-K185)^2</f>
        <v>8.6429447924196126</v>
      </c>
      <c r="Q185">
        <f>(Honeywell2020!$C185-L185)^2</f>
        <v>8.3952413993671904</v>
      </c>
      <c r="R185">
        <f>(Honeywell2020!$C185-M185)^2</f>
        <v>6.7628901547517062</v>
      </c>
      <c r="S185">
        <f>(Honeywell2020!$C185-N185)^2</f>
        <v>3.8278753409701012</v>
      </c>
    </row>
    <row r="186" spans="2:19" x14ac:dyDescent="0.3">
      <c r="B186">
        <f>0.75*Honeywell2020!$C185+(1-0.75)*'Q1'!B185</f>
        <v>162.90948668678732</v>
      </c>
      <c r="D186">
        <v>2.6214576655698825E-2</v>
      </c>
      <c r="F186">
        <f t="shared" si="19"/>
        <v>-6.1964417170457142E-2</v>
      </c>
      <c r="G186">
        <f t="shared" si="23"/>
        <v>0.20179891207829664</v>
      </c>
      <c r="H186">
        <f t="shared" si="20"/>
        <v>0.82048151491078603</v>
      </c>
      <c r="I186">
        <f t="shared" si="21"/>
        <v>1.7091078945915452</v>
      </c>
      <c r="K186">
        <f t="shared" si="22"/>
        <v>162.84752226961686</v>
      </c>
      <c r="L186">
        <f t="shared" si="16"/>
        <v>163.11128559886561</v>
      </c>
      <c r="M186">
        <f t="shared" si="17"/>
        <v>163.72996820169811</v>
      </c>
      <c r="N186">
        <f t="shared" si="18"/>
        <v>164.61859458137886</v>
      </c>
      <c r="P186">
        <f>(Honeywell2020!$C186-K186)^2</f>
        <v>1.754928924162482E-2</v>
      </c>
      <c r="Q186">
        <f>(Honeywell2020!$C186-L186)^2</f>
        <v>1.7236958770291903E-2</v>
      </c>
      <c r="R186">
        <f>(Honeywell2020!$C186-M186)^2</f>
        <v>0.56245830331991631</v>
      </c>
      <c r="S186">
        <f>(Honeywell2020!$C186-N186)^2</f>
        <v>2.6850053108968059</v>
      </c>
    </row>
    <row r="187" spans="2:19" x14ac:dyDescent="0.3">
      <c r="B187">
        <f>0.75*Honeywell2020!$C186+(1-0.75)*'Q1'!B186</f>
        <v>162.71416374641174</v>
      </c>
      <c r="D187">
        <v>0.4906726372882943</v>
      </c>
      <c r="F187">
        <f t="shared" si="19"/>
        <v>-8.1968195651224915E-2</v>
      </c>
      <c r="G187">
        <f t="shared" si="23"/>
        <v>0.10251844896482859</v>
      </c>
      <c r="H187">
        <f t="shared" si="20"/>
        <v>0.3633695100319233</v>
      </c>
      <c r="I187">
        <f t="shared" si="21"/>
        <v>9.0341684869492539E-2</v>
      </c>
      <c r="K187">
        <f t="shared" si="22"/>
        <v>162.63219555076051</v>
      </c>
      <c r="L187">
        <f t="shared" si="16"/>
        <v>162.81668219537656</v>
      </c>
      <c r="M187">
        <f t="shared" si="17"/>
        <v>163.07753325644367</v>
      </c>
      <c r="N187">
        <f t="shared" si="18"/>
        <v>162.80450543128123</v>
      </c>
      <c r="P187">
        <f>(Honeywell2020!$C187-K187)^2</f>
        <v>1.015667792298983</v>
      </c>
      <c r="Q187">
        <f>(Honeywell2020!$C187-L187)^2</f>
        <v>0.67785056077533712</v>
      </c>
      <c r="R187">
        <f>(Honeywell2020!$C187-M187)^2</f>
        <v>0.31636771267436004</v>
      </c>
      <c r="S187">
        <f>(Honeywell2020!$C187-N187)^2</f>
        <v>0.69804950337041027</v>
      </c>
    </row>
    <row r="188" spans="2:19" x14ac:dyDescent="0.3">
      <c r="B188">
        <f>0.75*Honeywell2020!$C187+(1-0.75)*'Q1'!B187</f>
        <v>163.30220728516764</v>
      </c>
      <c r="D188">
        <v>2.7266619855220685E-2</v>
      </c>
      <c r="F188">
        <f t="shared" si="19"/>
        <v>1.8533564509843448E-2</v>
      </c>
      <c r="G188">
        <f t="shared" si="23"/>
        <v>0.22389972141259584</v>
      </c>
      <c r="H188">
        <f t="shared" si="20"/>
        <v>0.46447282295771175</v>
      </c>
      <c r="I188">
        <f t="shared" si="21"/>
        <v>0.51338826067293675</v>
      </c>
      <c r="K188">
        <f t="shared" si="22"/>
        <v>163.32074084967749</v>
      </c>
      <c r="L188">
        <f t="shared" si="16"/>
        <v>163.52610700658025</v>
      </c>
      <c r="M188">
        <f t="shared" si="17"/>
        <v>163.76668010812534</v>
      </c>
      <c r="N188">
        <f t="shared" si="18"/>
        <v>163.81559554584058</v>
      </c>
      <c r="P188">
        <f>(Honeywell2020!$C188-K188)^2</f>
        <v>9.5644314674709949E-2</v>
      </c>
      <c r="Q188">
        <f>(Honeywell2020!$C188-L188)^2</f>
        <v>1.0794793036653351E-2</v>
      </c>
      <c r="R188">
        <f>(Honeywell2020!$C188-M188)^2</f>
        <v>1.8680085181070984E-2</v>
      </c>
      <c r="S188">
        <f>(Honeywell2020!$C188-N188)^2</f>
        <v>3.4443850705400222E-2</v>
      </c>
    </row>
    <row r="189" spans="2:19" x14ac:dyDescent="0.3">
      <c r="B189">
        <f>0.75*Honeywell2020!$C188+(1-0.75)*'Q1'!B188</f>
        <v>163.41293888535898</v>
      </c>
      <c r="D189">
        <v>15.45496651240297</v>
      </c>
      <c r="F189">
        <f t="shared" si="19"/>
        <v>3.236326986206841E-2</v>
      </c>
      <c r="G189">
        <f t="shared" si="23"/>
        <v>0.19560769110728268</v>
      </c>
      <c r="H189">
        <f t="shared" si="20"/>
        <v>0.30528927271284595</v>
      </c>
      <c r="I189">
        <f t="shared" si="21"/>
        <v>0.17113009926358225</v>
      </c>
      <c r="K189">
        <f t="shared" si="22"/>
        <v>163.44530215522104</v>
      </c>
      <c r="L189">
        <f t="shared" si="16"/>
        <v>163.60854657646627</v>
      </c>
      <c r="M189">
        <f t="shared" si="17"/>
        <v>163.71822815807184</v>
      </c>
      <c r="N189">
        <f t="shared" si="18"/>
        <v>163.58406898462258</v>
      </c>
      <c r="P189">
        <f>(Honeywell2020!$C189-K189)^2</f>
        <v>16.603195123845037</v>
      </c>
      <c r="Q189">
        <f>(Honeywell2020!$C189-L189)^2</f>
        <v>15.299499176117148</v>
      </c>
      <c r="R189">
        <f>(Honeywell2020!$C189-M189)^2</f>
        <v>14.453499552268585</v>
      </c>
      <c r="S189">
        <f>(Honeywell2020!$C189-N189)^2</f>
        <v>15.491584445274086</v>
      </c>
    </row>
    <row r="190" spans="2:19" x14ac:dyDescent="0.3">
      <c r="B190">
        <f>0.75*Honeywell2020!$C189+(1-0.75)*'Q1'!B189</f>
        <v>166.40641127548332</v>
      </c>
      <c r="D190">
        <v>0.93543109875655417</v>
      </c>
      <c r="F190">
        <f t="shared" si="19"/>
        <v>0.47652963790140895</v>
      </c>
      <c r="G190">
        <f t="shared" si="23"/>
        <v>0.89507386586154669</v>
      </c>
      <c r="H190">
        <f t="shared" si="20"/>
        <v>1.5149716755480178</v>
      </c>
      <c r="I190">
        <f t="shared" si="21"/>
        <v>2.5701210464952253</v>
      </c>
      <c r="K190">
        <f t="shared" si="22"/>
        <v>166.88294091338474</v>
      </c>
      <c r="L190">
        <f t="shared" si="16"/>
        <v>167.30148514134487</v>
      </c>
      <c r="M190">
        <f t="shared" si="17"/>
        <v>167.92138295103135</v>
      </c>
      <c r="N190">
        <f t="shared" si="18"/>
        <v>168.97653232197854</v>
      </c>
      <c r="P190">
        <f>(Honeywell2020!$C190-K190)^2</f>
        <v>1.7237954609157666</v>
      </c>
      <c r="Q190">
        <f>(Honeywell2020!$C190-L190)^2</f>
        <v>2.9980165539550705</v>
      </c>
      <c r="R190">
        <f>(Honeywell2020!$C190-M190)^2</f>
        <v>5.5289688630885552</v>
      </c>
      <c r="S190">
        <f>(Honeywell2020!$C190-N190)^2</f>
        <v>11.604414769280959</v>
      </c>
    </row>
    <row r="191" spans="2:19" x14ac:dyDescent="0.3">
      <c r="B191">
        <f>0.75*Honeywell2020!$C190+(1-0.75)*'Q1'!B190</f>
        <v>165.33367097906415</v>
      </c>
      <c r="D191">
        <v>9.7856401349110644</v>
      </c>
      <c r="F191">
        <f t="shared" si="19"/>
        <v>0.24413914775332216</v>
      </c>
      <c r="G191">
        <f t="shared" si="23"/>
        <v>0.40312032529136754</v>
      </c>
      <c r="H191">
        <f t="shared" si="20"/>
        <v>0.35050128816278353</v>
      </c>
      <c r="I191">
        <f t="shared" si="21"/>
        <v>-0.52631109498201023</v>
      </c>
      <c r="K191">
        <f t="shared" si="22"/>
        <v>165.57781012681747</v>
      </c>
      <c r="L191">
        <f t="shared" si="16"/>
        <v>165.73679130435551</v>
      </c>
      <c r="M191">
        <f t="shared" si="17"/>
        <v>165.68417226722693</v>
      </c>
      <c r="N191">
        <f t="shared" si="18"/>
        <v>164.80735988408213</v>
      </c>
      <c r="P191">
        <f>(Honeywell2020!$C191-K191)^2</f>
        <v>11.304334192094615</v>
      </c>
      <c r="Q191">
        <f>(Honeywell2020!$C191-L191)^2</f>
        <v>10.260558760691234</v>
      </c>
      <c r="R191">
        <f>(Honeywell2020!$C191-M191)^2</f>
        <v>10.600427248809131</v>
      </c>
      <c r="S191">
        <f>(Honeywell2020!$C191-N191)^2</f>
        <v>17.078730858258055</v>
      </c>
    </row>
    <row r="192" spans="2:19" x14ac:dyDescent="0.3">
      <c r="B192">
        <f>0.75*Honeywell2020!$C191+(1-0.75)*'Q1'!B191</f>
        <v>167.9438848363917</v>
      </c>
      <c r="D192">
        <v>0.61160250843194153</v>
      </c>
      <c r="F192">
        <f t="shared" si="19"/>
        <v>0.59905035418945651</v>
      </c>
      <c r="G192">
        <f t="shared" si="23"/>
        <v>0.95489370830041342</v>
      </c>
      <c r="H192">
        <f t="shared" si="20"/>
        <v>1.367371944286929</v>
      </c>
      <c r="I192">
        <f t="shared" si="21"/>
        <v>2.139735114481117</v>
      </c>
      <c r="K192">
        <f t="shared" si="22"/>
        <v>168.54293519058115</v>
      </c>
      <c r="L192">
        <f t="shared" si="16"/>
        <v>168.89877854469211</v>
      </c>
      <c r="M192">
        <f t="shared" si="17"/>
        <v>169.31125678067863</v>
      </c>
      <c r="N192">
        <f t="shared" si="18"/>
        <v>170.08361995087282</v>
      </c>
      <c r="P192">
        <f>(Honeywell2020!$C192-K192)^2</f>
        <v>0.15766205114206172</v>
      </c>
      <c r="Q192">
        <f>(Honeywell2020!$C192-L192)^2</f>
        <v>1.6993732675212802E-3</v>
      </c>
      <c r="R192">
        <f>(Honeywell2020!$C192-M192)^2</f>
        <v>0.13783011217674537</v>
      </c>
      <c r="S192">
        <f>(Honeywell2020!$C192-N192)^2</f>
        <v>1.3078620175585547</v>
      </c>
    </row>
    <row r="193" spans="2:19" x14ac:dyDescent="0.3">
      <c r="B193">
        <f>0.75*Honeywell2020!$C192+(1-0.75)*'Q1'!B192</f>
        <v>168.2925258436546</v>
      </c>
      <c r="D193">
        <v>1.2221668398896901</v>
      </c>
      <c r="F193">
        <f t="shared" si="19"/>
        <v>0.56148895215047279</v>
      </c>
      <c r="G193">
        <f t="shared" si="23"/>
        <v>0.80333053304103474</v>
      </c>
      <c r="H193">
        <f t="shared" si="20"/>
        <v>0.90894302262611537</v>
      </c>
      <c r="I193">
        <f t="shared" si="21"/>
        <v>0.61730512334563126</v>
      </c>
      <c r="K193">
        <f t="shared" si="22"/>
        <v>168.85401479580509</v>
      </c>
      <c r="L193">
        <f t="shared" si="16"/>
        <v>169.09585637669565</v>
      </c>
      <c r="M193">
        <f t="shared" si="17"/>
        <v>169.20146886628072</v>
      </c>
      <c r="N193">
        <f t="shared" si="18"/>
        <v>168.90983096700023</v>
      </c>
      <c r="P193">
        <f>(Honeywell2020!$C193-K193)^2</f>
        <v>0.99199847883365155</v>
      </c>
      <c r="Q193">
        <f>(Honeywell2020!$C193-L193)^2</f>
        <v>0.56874165433010415</v>
      </c>
      <c r="R193">
        <f>(Honeywell2020!$C193-M193)^2</f>
        <v>0.42060041381282881</v>
      </c>
      <c r="S193">
        <f>(Honeywell2020!$C193-N193)^2</f>
        <v>0.88392909267612862</v>
      </c>
    </row>
    <row r="194" spans="2:19" x14ac:dyDescent="0.3">
      <c r="B194">
        <f>0.75*Honeywell2020!$C193+(1-0.75)*'Q1'!B193</f>
        <v>169.20164549837551</v>
      </c>
      <c r="D194">
        <v>3.5584300221160055</v>
      </c>
      <c r="F194">
        <f t="shared" si="19"/>
        <v>0.61363355753603843</v>
      </c>
      <c r="G194">
        <f t="shared" si="23"/>
        <v>0.82977781346100377</v>
      </c>
      <c r="H194">
        <f t="shared" si="20"/>
        <v>0.90902250706877341</v>
      </c>
      <c r="I194">
        <f t="shared" si="21"/>
        <v>0.86534747501461884</v>
      </c>
      <c r="K194">
        <f t="shared" si="22"/>
        <v>169.81527905591156</v>
      </c>
      <c r="L194">
        <f t="shared" si="16"/>
        <v>170.03142331183651</v>
      </c>
      <c r="M194">
        <f t="shared" si="17"/>
        <v>170.1106680054443</v>
      </c>
      <c r="N194">
        <f t="shared" si="18"/>
        <v>170.06699297339014</v>
      </c>
      <c r="P194">
        <f>(Honeywell2020!$C194-K194)^2</f>
        <v>2.7051300100653544</v>
      </c>
      <c r="Q194">
        <f>(Honeywell2020!$C194-L194)^2</f>
        <v>2.0408513540867852</v>
      </c>
      <c r="R194">
        <f>(Honeywell2020!$C194-M194)^2</f>
        <v>1.8207157222285717</v>
      </c>
      <c r="S194">
        <f>(Honeywell2020!$C194-N194)^2</f>
        <v>1.9404880783317813</v>
      </c>
    </row>
    <row r="195" spans="2:19" x14ac:dyDescent="0.3">
      <c r="B195">
        <f>0.75*Honeywell2020!$C194+(1-0.75)*'Q1'!B194</f>
        <v>170.63607242394406</v>
      </c>
      <c r="D195">
        <v>0.41164162167026974</v>
      </c>
      <c r="F195">
        <f t="shared" si="19"/>
        <v>0.73675256274091439</v>
      </c>
      <c r="G195">
        <f t="shared" si="23"/>
        <v>0.98094009148788897</v>
      </c>
      <c r="H195">
        <f t="shared" si="20"/>
        <v>1.1454544953936705</v>
      </c>
      <c r="I195">
        <f t="shared" si="21"/>
        <v>1.3490650079854558</v>
      </c>
      <c r="K195">
        <f t="shared" si="22"/>
        <v>171.37282498668498</v>
      </c>
      <c r="L195">
        <f t="shared" ref="L195:L253" si="24">$B195+G195</f>
        <v>171.61701251543195</v>
      </c>
      <c r="M195">
        <f t="shared" ref="M195:M253" si="25">$B195+H195</f>
        <v>171.78152691933772</v>
      </c>
      <c r="N195">
        <f t="shared" ref="N195:N253" si="26">$B195+I195</f>
        <v>171.9851374319295</v>
      </c>
      <c r="P195">
        <f>(Honeywell2020!$C195-K195)^2</f>
        <v>6.614155924872217E-2</v>
      </c>
      <c r="Q195">
        <f>(Honeywell2020!$C195-L195)^2</f>
        <v>1.6880465525125453E-4</v>
      </c>
      <c r="R195">
        <f>(Honeywell2020!$C195-M195)^2</f>
        <v>2.2958892039783692E-2</v>
      </c>
      <c r="S195">
        <f>(Honeywell2020!$C195-N195)^2</f>
        <v>0.12611904420815429</v>
      </c>
    </row>
    <row r="196" spans="2:19" x14ac:dyDescent="0.3">
      <c r="B196">
        <f>0.75*Honeywell2020!$C195+(1-0.75)*'Q1'!B195</f>
        <v>171.05194802556366</v>
      </c>
      <c r="D196">
        <v>1.4650348949509007</v>
      </c>
      <c r="F196">
        <f t="shared" ref="F196:F253" si="27">0.15*($B196-$B195)+(1-0.15)*F195</f>
        <v>0.68862101857271774</v>
      </c>
      <c r="G196">
        <f t="shared" si="23"/>
        <v>0.8396739690208177</v>
      </c>
      <c r="H196">
        <f t="shared" si="20"/>
        <v>0.81714399319534048</v>
      </c>
      <c r="I196">
        <f t="shared" si="21"/>
        <v>0.55585401257448153</v>
      </c>
      <c r="K196">
        <f t="shared" si="22"/>
        <v>171.74056904413638</v>
      </c>
      <c r="L196">
        <f t="shared" si="24"/>
        <v>171.89162199458448</v>
      </c>
      <c r="M196">
        <f t="shared" si="25"/>
        <v>171.86909201875901</v>
      </c>
      <c r="N196">
        <f t="shared" si="26"/>
        <v>171.60780203813815</v>
      </c>
      <c r="P196">
        <f>(Honeywell2020!$C196-K196)^2</f>
        <v>0.88251736885044751</v>
      </c>
      <c r="Q196">
        <f>(Honeywell2020!$C196-L196)^2</f>
        <v>0.62152884217986692</v>
      </c>
      <c r="R196">
        <f>(Honeywell2020!$C196-M196)^2</f>
        <v>0.65756040137760186</v>
      </c>
      <c r="S196">
        <f>(Honeywell2020!$C196-N196)^2</f>
        <v>1.1495934586982384</v>
      </c>
    </row>
    <row r="197" spans="2:19" x14ac:dyDescent="0.3">
      <c r="B197">
        <f>0.75*Honeywell2020!$C196+(1-0.75)*'Q1'!B196</f>
        <v>172.04175896661638</v>
      </c>
      <c r="D197">
        <v>0.61247460023818445</v>
      </c>
      <c r="F197">
        <f t="shared" si="27"/>
        <v>0.73379950694471863</v>
      </c>
      <c r="G197">
        <f t="shared" si="23"/>
        <v>0.87720821202879429</v>
      </c>
      <c r="H197">
        <f t="shared" ref="H197:H253" si="28">0.45*($B197-$B196)+(1-0.45)*H196</f>
        <v>0.89484411973116318</v>
      </c>
      <c r="I197">
        <f t="shared" ref="I197:I253" si="29">0.85*($B197-$B196)+(1-0.85)*I196</f>
        <v>0.9247174017809876</v>
      </c>
      <c r="K197">
        <f t="shared" ref="K197:K253" si="30">$B197+F197</f>
        <v>172.77555847356109</v>
      </c>
      <c r="L197">
        <f t="shared" si="24"/>
        <v>172.91896717864518</v>
      </c>
      <c r="M197">
        <f t="shared" si="25"/>
        <v>172.93660308634756</v>
      </c>
      <c r="N197">
        <f t="shared" si="26"/>
        <v>172.96647636839737</v>
      </c>
      <c r="P197">
        <f>(Honeywell2020!$C197-K197)^2</f>
        <v>0.14779836279887951</v>
      </c>
      <c r="Q197">
        <f>(Honeywell2020!$C197-L197)^2</f>
        <v>5.8098749248831114E-2</v>
      </c>
      <c r="R197">
        <f>(Honeywell2020!$C197-M197)^2</f>
        <v>4.9907968220738889E-2</v>
      </c>
      <c r="S197">
        <f>(Honeywell2020!$C197-N197)^2</f>
        <v>3.745294419371957E-2</v>
      </c>
    </row>
    <row r="198" spans="2:19" x14ac:dyDescent="0.3">
      <c r="B198">
        <f>0.75*Honeywell2020!$C197+(1-0.75)*'Q1'!B197</f>
        <v>172.62514912830062</v>
      </c>
      <c r="D198">
        <v>2.6753636516702559</v>
      </c>
      <c r="F198">
        <f t="shared" si="27"/>
        <v>0.71123810515564612</v>
      </c>
      <c r="G198">
        <f t="shared" ref="G198:G253" si="31">0.25*($B198-$B197)+(1-0.25)*G197</f>
        <v>0.80375369944265462</v>
      </c>
      <c r="H198">
        <f t="shared" si="28"/>
        <v>0.75468983861004579</v>
      </c>
      <c r="I198">
        <f t="shared" si="29"/>
        <v>0.63458924769874825</v>
      </c>
      <c r="K198">
        <f t="shared" si="30"/>
        <v>173.33638723345626</v>
      </c>
      <c r="L198">
        <f t="shared" si="24"/>
        <v>173.42890282774329</v>
      </c>
      <c r="M198">
        <f t="shared" si="25"/>
        <v>173.37983896691065</v>
      </c>
      <c r="N198">
        <f t="shared" si="26"/>
        <v>173.25973837599938</v>
      </c>
      <c r="P198">
        <f>(Honeywell2020!$C198-K198)^2</f>
        <v>1.5967323871615311</v>
      </c>
      <c r="Q198">
        <f>(Honeywell2020!$C198-L198)^2</f>
        <v>1.371482640069756</v>
      </c>
      <c r="R198">
        <f>(Honeywell2020!$C198-M198)^2</f>
        <v>1.4888075886380754</v>
      </c>
      <c r="S198">
        <f>(Honeywell2020!$C198-N198)^2</f>
        <v>1.7963173039442981</v>
      </c>
    </row>
    <row r="199" spans="2:19" x14ac:dyDescent="0.3">
      <c r="B199">
        <f>0.75*Honeywell2020!$C198+(1-0.75)*'Q1'!B198</f>
        <v>173.89234983339543</v>
      </c>
      <c r="D199">
        <v>2.1348030618243841</v>
      </c>
      <c r="F199">
        <f t="shared" si="27"/>
        <v>0.79463249514652035</v>
      </c>
      <c r="G199">
        <f t="shared" si="31"/>
        <v>0.91961545085569307</v>
      </c>
      <c r="H199">
        <f t="shared" si="28"/>
        <v>0.98531972852818894</v>
      </c>
      <c r="I199">
        <f t="shared" si="29"/>
        <v>1.1723089864853993</v>
      </c>
      <c r="K199">
        <f t="shared" si="30"/>
        <v>174.68698232854194</v>
      </c>
      <c r="L199">
        <f t="shared" si="24"/>
        <v>174.81196528425113</v>
      </c>
      <c r="M199">
        <f t="shared" si="25"/>
        <v>174.87766956192362</v>
      </c>
      <c r="N199">
        <f t="shared" si="26"/>
        <v>175.06465881988083</v>
      </c>
      <c r="P199">
        <f>(Honeywell2020!$C199-K199)^2</f>
        <v>3.8297954901000795</v>
      </c>
      <c r="Q199">
        <f>(Honeywell2020!$C199-L199)^2</f>
        <v>4.3345961005651628</v>
      </c>
      <c r="R199">
        <f>(Honeywell2020!$C199-M199)^2</f>
        <v>4.6125017285857108</v>
      </c>
      <c r="S199">
        <f>(Honeywell2020!$C199-N199)^2</f>
        <v>5.4506504825339244</v>
      </c>
    </row>
    <row r="200" spans="2:19" x14ac:dyDescent="0.3">
      <c r="B200">
        <f>0.75*Honeywell2020!$C199+(1-0.75)*'Q1'!B199</f>
        <v>172.73752199170701</v>
      </c>
      <c r="D200">
        <v>9.1489605282926991</v>
      </c>
      <c r="F200">
        <f t="shared" si="27"/>
        <v>0.50221344462127993</v>
      </c>
      <c r="G200">
        <f t="shared" si="31"/>
        <v>0.40100462771966583</v>
      </c>
      <c r="H200">
        <f t="shared" si="28"/>
        <v>2.2253321930716718E-2</v>
      </c>
      <c r="I200">
        <f t="shared" si="29"/>
        <v>-0.80575731746234358</v>
      </c>
      <c r="K200">
        <f t="shared" si="30"/>
        <v>173.23973543632829</v>
      </c>
      <c r="L200">
        <f t="shared" si="24"/>
        <v>173.13852661942667</v>
      </c>
      <c r="M200">
        <f t="shared" si="25"/>
        <v>172.75977531363773</v>
      </c>
      <c r="N200">
        <f t="shared" si="26"/>
        <v>171.93176467424468</v>
      </c>
      <c r="P200">
        <f>(Honeywell2020!$C200-K200)^2</f>
        <v>8.2958951541222916</v>
      </c>
      <c r="Q200">
        <f>(Honeywell2020!$C200-L200)^2</f>
        <v>8.8891537043584847</v>
      </c>
      <c r="R200">
        <f>(Honeywell2020!$C200-M200)^2</f>
        <v>11.291076340616462</v>
      </c>
      <c r="S200">
        <f>(Honeywell2020!$C200-N200)^2</f>
        <v>17.541273261576457</v>
      </c>
    </row>
    <row r="201" spans="2:19" x14ac:dyDescent="0.3">
      <c r="B201">
        <f>0.75*Honeywell2020!$C200+(1-0.75)*'Q1'!B200</f>
        <v>175.27738714460955</v>
      </c>
      <c r="D201">
        <v>21.494222639158952</v>
      </c>
      <c r="F201">
        <f t="shared" si="27"/>
        <v>0.80786120086346824</v>
      </c>
      <c r="G201">
        <f t="shared" si="31"/>
        <v>0.93571975901538329</v>
      </c>
      <c r="H201">
        <f t="shared" si="28"/>
        <v>1.1551786458680353</v>
      </c>
      <c r="I201">
        <f t="shared" si="29"/>
        <v>2.0380217823478035</v>
      </c>
      <c r="K201">
        <f t="shared" si="30"/>
        <v>176.08524834547302</v>
      </c>
      <c r="L201">
        <f t="shared" si="24"/>
        <v>176.21310690362492</v>
      </c>
      <c r="M201">
        <f t="shared" si="25"/>
        <v>176.43256579047758</v>
      </c>
      <c r="N201">
        <f t="shared" si="26"/>
        <v>177.31540892695736</v>
      </c>
      <c r="P201">
        <f>(Honeywell2020!$C201-K201)^2</f>
        <v>15.325280516621735</v>
      </c>
      <c r="Q201">
        <f>(Honeywell2020!$C201-L201)^2</f>
        <v>14.340559323373251</v>
      </c>
      <c r="R201">
        <f>(Honeywell2020!$C201-M201)^2</f>
        <v>12.726586839270837</v>
      </c>
      <c r="S201">
        <f>(Honeywell2020!$C201-N201)^2</f>
        <v>7.2070292294602316</v>
      </c>
    </row>
    <row r="202" spans="2:19" x14ac:dyDescent="0.3">
      <c r="B202">
        <f>0.75*Honeywell2020!$C201+(1-0.75)*'Q1'!B201</f>
        <v>178.4823036439962</v>
      </c>
      <c r="D202">
        <v>3.3820664821414348</v>
      </c>
      <c r="F202">
        <f t="shared" si="27"/>
        <v>1.1674194956419464</v>
      </c>
      <c r="G202">
        <f t="shared" si="31"/>
        <v>1.5030189441082014</v>
      </c>
      <c r="H202">
        <f t="shared" si="28"/>
        <v>2.0775606799514144</v>
      </c>
      <c r="I202">
        <f t="shared" si="29"/>
        <v>3.0298822918308277</v>
      </c>
      <c r="K202">
        <f t="shared" si="30"/>
        <v>179.64972313963816</v>
      </c>
      <c r="L202">
        <f t="shared" si="24"/>
        <v>179.9853225881044</v>
      </c>
      <c r="M202">
        <f t="shared" si="25"/>
        <v>180.55986432394761</v>
      </c>
      <c r="N202">
        <f t="shared" si="26"/>
        <v>181.51218593582703</v>
      </c>
      <c r="P202">
        <f>(Honeywell2020!$C202-K202)^2</f>
        <v>1.0614559851700074</v>
      </c>
      <c r="Q202">
        <f>(Honeywell2020!$C202-L202)^2</f>
        <v>0.48256698116320346</v>
      </c>
      <c r="R202">
        <f>(Honeywell2020!$C202-M202)^2</f>
        <v>1.4430898810099705E-2</v>
      </c>
      <c r="S202">
        <f>(Honeywell2020!$C202-N202)^2</f>
        <v>0.69254508244042479</v>
      </c>
    </row>
    <row r="203" spans="2:19" x14ac:dyDescent="0.3">
      <c r="B203">
        <f>0.75*Honeywell2020!$C202+(1-0.75)*'Q1'!B202</f>
        <v>179.52349211859755</v>
      </c>
      <c r="D203">
        <v>0.34782262378477408</v>
      </c>
      <c r="F203">
        <f t="shared" si="27"/>
        <v>1.1484848424858556</v>
      </c>
      <c r="G203">
        <f t="shared" si="31"/>
        <v>1.3875613267314864</v>
      </c>
      <c r="H203">
        <f t="shared" si="28"/>
        <v>1.6111931875438816</v>
      </c>
      <c r="I203">
        <f t="shared" si="29"/>
        <v>1.3394925471857644</v>
      </c>
      <c r="K203">
        <f t="shared" si="30"/>
        <v>180.6719769610834</v>
      </c>
      <c r="L203">
        <f t="shared" si="24"/>
        <v>180.91105344532903</v>
      </c>
      <c r="M203">
        <f t="shared" si="25"/>
        <v>181.13468530614142</v>
      </c>
      <c r="N203">
        <f t="shared" si="26"/>
        <v>180.8629846657833</v>
      </c>
      <c r="P203">
        <f>(Honeywell2020!$C203-K203)^2</f>
        <v>1.9049807183619052E-2</v>
      </c>
      <c r="Q203">
        <f>(Honeywell2020!$C203-L203)^2</f>
        <v>1.0212203030647357E-2</v>
      </c>
      <c r="R203">
        <f>(Honeywell2020!$C203-M203)^2</f>
        <v>0.10542184676936797</v>
      </c>
      <c r="S203">
        <f>(Honeywell2020!$C203-N203)^2</f>
        <v>2.8075867508305023E-3</v>
      </c>
    </row>
    <row r="204" spans="2:19" x14ac:dyDescent="0.3">
      <c r="B204">
        <f>0.75*Honeywell2020!$C203+(1-0.75)*'Q1'!B203</f>
        <v>180.02577117708842</v>
      </c>
      <c r="D204">
        <v>1.0051120723921028</v>
      </c>
      <c r="F204">
        <f t="shared" si="27"/>
        <v>1.0515539748866078</v>
      </c>
      <c r="G204">
        <f t="shared" si="31"/>
        <v>1.1662407596713324</v>
      </c>
      <c r="H204">
        <f t="shared" si="28"/>
        <v>1.1121818294700268</v>
      </c>
      <c r="I204">
        <f t="shared" si="29"/>
        <v>0.62786108179510458</v>
      </c>
      <c r="K204">
        <f t="shared" si="30"/>
        <v>181.07732515197503</v>
      </c>
      <c r="L204">
        <f t="shared" si="24"/>
        <v>181.19201193675974</v>
      </c>
      <c r="M204">
        <f t="shared" si="25"/>
        <v>181.13795300655843</v>
      </c>
      <c r="N204">
        <f t="shared" si="26"/>
        <v>180.65363225888353</v>
      </c>
      <c r="P204">
        <f>(Honeywell2020!$C204-K204)^2</f>
        <v>2.0087992478358694</v>
      </c>
      <c r="Q204">
        <f>(Honeywell2020!$C204-L204)^2</f>
        <v>2.3470483182948794</v>
      </c>
      <c r="R204">
        <f>(Honeywell2020!$C204-M204)^2</f>
        <v>2.1843332659871</v>
      </c>
      <c r="S204">
        <f>(Honeywell2020!$C204-N204)^2</f>
        <v>0.98729711685194865</v>
      </c>
    </row>
    <row r="205" spans="2:19" x14ac:dyDescent="0.3">
      <c r="B205">
        <f>0.75*Honeywell2020!$C204+(1-0.75)*'Q1'!B204</f>
        <v>179.43775506510747</v>
      </c>
      <c r="D205">
        <v>1.6883488978638745</v>
      </c>
      <c r="F205">
        <f t="shared" si="27"/>
        <v>0.80561846185647434</v>
      </c>
      <c r="G205">
        <f t="shared" si="31"/>
        <v>0.72767654175826224</v>
      </c>
      <c r="H205">
        <f t="shared" si="28"/>
        <v>0.34709275581708782</v>
      </c>
      <c r="I205">
        <f t="shared" si="29"/>
        <v>-0.4056345329145406</v>
      </c>
      <c r="K205">
        <f t="shared" si="30"/>
        <v>180.24337352696395</v>
      </c>
      <c r="L205">
        <f t="shared" si="24"/>
        <v>180.16543160686572</v>
      </c>
      <c r="M205">
        <f t="shared" si="25"/>
        <v>179.78484782092457</v>
      </c>
      <c r="N205">
        <f t="shared" si="26"/>
        <v>179.03212053219292</v>
      </c>
      <c r="P205">
        <f>(Honeywell2020!$C205-K205)^2</f>
        <v>0.93438027119371747</v>
      </c>
      <c r="Q205">
        <f>(Honeywell2020!$C205-L205)^2</f>
        <v>1.0911377519416074</v>
      </c>
      <c r="R205">
        <f>(Honeywell2020!$C205-M205)^2</f>
        <v>2.0310786857029304</v>
      </c>
      <c r="S205">
        <f>(Honeywell2020!$C205-N205)^2</f>
        <v>4.7431894666571575</v>
      </c>
    </row>
    <row r="206" spans="2:19" x14ac:dyDescent="0.3">
      <c r="B206">
        <f>0.75*Honeywell2020!$C205+(1-0.75)*'Q1'!B205</f>
        <v>180.67804444231984</v>
      </c>
      <c r="D206">
        <v>3.0430446777630982E-3</v>
      </c>
      <c r="F206">
        <f t="shared" si="27"/>
        <v>0.87081909915985978</v>
      </c>
      <c r="G206">
        <f t="shared" si="31"/>
        <v>0.85582975062179112</v>
      </c>
      <c r="H206">
        <f t="shared" si="28"/>
        <v>0.74903123544496819</v>
      </c>
      <c r="I206">
        <f t="shared" si="29"/>
        <v>0.99340079069333986</v>
      </c>
      <c r="K206">
        <f t="shared" si="30"/>
        <v>181.5488635414797</v>
      </c>
      <c r="L206">
        <f t="shared" si="24"/>
        <v>181.53387419294162</v>
      </c>
      <c r="M206">
        <f t="shared" si="25"/>
        <v>181.4270756777648</v>
      </c>
      <c r="N206">
        <f t="shared" si="26"/>
        <v>181.67144523301317</v>
      </c>
      <c r="P206">
        <f>(Honeywell2020!$C206-K206)^2</f>
        <v>0.51676191581856623</v>
      </c>
      <c r="Q206">
        <f>(Honeywell2020!$C206-L206)^2</f>
        <v>0.49543606399644086</v>
      </c>
      <c r="R206">
        <f>(Honeywell2020!$C206-M206)^2</f>
        <v>0.3564969766795808</v>
      </c>
      <c r="S206">
        <f>(Honeywell2020!$C206-N206)^2</f>
        <v>0.70802671438364928</v>
      </c>
    </row>
    <row r="207" spans="2:19" x14ac:dyDescent="0.3">
      <c r="B207">
        <f>0.75*Honeywell2020!$C206+(1-0.75)*'Q1'!B206</f>
        <v>180.57922758750789</v>
      </c>
      <c r="D207">
        <v>1.360027222231118</v>
      </c>
      <c r="F207">
        <f t="shared" si="27"/>
        <v>0.72537370606408713</v>
      </c>
      <c r="G207">
        <f t="shared" si="31"/>
        <v>0.61716809926335392</v>
      </c>
      <c r="H207">
        <f t="shared" si="28"/>
        <v>0.36749959482935168</v>
      </c>
      <c r="I207">
        <f t="shared" si="29"/>
        <v>6.5015792013837184E-2</v>
      </c>
      <c r="K207">
        <f t="shared" si="30"/>
        <v>181.30460129357198</v>
      </c>
      <c r="L207">
        <f t="shared" si="24"/>
        <v>181.19639568677124</v>
      </c>
      <c r="M207">
        <f t="shared" si="25"/>
        <v>180.94672718233724</v>
      </c>
      <c r="N207">
        <f t="shared" si="26"/>
        <v>180.64424337952173</v>
      </c>
      <c r="P207">
        <f>(Honeywell2020!$C207-K207)^2</f>
        <v>0.49758028106826846</v>
      </c>
      <c r="Q207">
        <f>(Honeywell2020!$C207-L207)^2</f>
        <v>0.6619438424863161</v>
      </c>
      <c r="R207">
        <f>(Honeywell2020!$C207-M207)^2</f>
        <v>1.1305384520773327</v>
      </c>
      <c r="S207">
        <f>(Honeywell2020!$C207-N207)^2</f>
        <v>1.8652774888390424</v>
      </c>
    </row>
    <row r="208" spans="2:19" x14ac:dyDescent="0.3">
      <c r="B208">
        <f>0.75*Honeywell2020!$C207+(1-0.75)*'Q1'!B207</f>
        <v>181.55199338188015</v>
      </c>
      <c r="D208">
        <v>5.3616566085116356E-2</v>
      </c>
      <c r="F208">
        <f t="shared" si="27"/>
        <v>0.76248251931031374</v>
      </c>
      <c r="G208">
        <f t="shared" si="31"/>
        <v>0.70606752304058162</v>
      </c>
      <c r="H208">
        <f t="shared" si="28"/>
        <v>0.63986938462366261</v>
      </c>
      <c r="I208">
        <f t="shared" si="29"/>
        <v>0.83660329401850053</v>
      </c>
      <c r="K208">
        <f t="shared" si="30"/>
        <v>182.31447590119046</v>
      </c>
      <c r="L208">
        <f t="shared" si="24"/>
        <v>182.25806090492074</v>
      </c>
      <c r="M208">
        <f t="shared" si="25"/>
        <v>182.19186276650382</v>
      </c>
      <c r="N208">
        <f t="shared" si="26"/>
        <v>182.38859667589864</v>
      </c>
      <c r="P208">
        <f>(Honeywell2020!$C208-K208)^2</f>
        <v>0.13284486941300971</v>
      </c>
      <c r="Q208">
        <f>(Honeywell2020!$C208-L208)^2</f>
        <v>9.490336951501685E-2</v>
      </c>
      <c r="R208">
        <f>(Honeywell2020!$C208-M208)^2</f>
        <v>5.8499049006480897E-2</v>
      </c>
      <c r="S208">
        <f>(Honeywell2020!$C208-N208)^2</f>
        <v>0.19236967569839528</v>
      </c>
    </row>
    <row r="209" spans="2:19" x14ac:dyDescent="0.3">
      <c r="B209">
        <f>0.75*Honeywell2020!$C208+(1-0.75)*'Q1'!B208</f>
        <v>181.66729544822209</v>
      </c>
      <c r="D209">
        <v>5.0270790985862011</v>
      </c>
      <c r="F209">
        <f t="shared" si="27"/>
        <v>0.66540545136505758</v>
      </c>
      <c r="G209">
        <f t="shared" si="31"/>
        <v>0.55837615886592118</v>
      </c>
      <c r="H209">
        <f t="shared" si="28"/>
        <v>0.40381409139688734</v>
      </c>
      <c r="I209">
        <f t="shared" si="29"/>
        <v>0.22349725049342389</v>
      </c>
      <c r="K209">
        <f t="shared" si="30"/>
        <v>182.33270089958714</v>
      </c>
      <c r="L209">
        <f t="shared" si="24"/>
        <v>182.225671607088</v>
      </c>
      <c r="M209">
        <f t="shared" si="25"/>
        <v>182.07110953961899</v>
      </c>
      <c r="N209">
        <f t="shared" si="26"/>
        <v>181.89079269871553</v>
      </c>
      <c r="P209">
        <f>(Honeywell2020!$C209-K209)^2</f>
        <v>7.1969163090924759</v>
      </c>
      <c r="Q209">
        <f>(Honeywell2020!$C209-L209)^2</f>
        <v>6.6341151356546213</v>
      </c>
      <c r="R209">
        <f>(Honeywell2020!$C209-M209)^2</f>
        <v>5.8618004561845778</v>
      </c>
      <c r="S209">
        <f>(Honeywell2020!$C209-N209)^2</f>
        <v>5.0211788081652431</v>
      </c>
    </row>
    <row r="210" spans="2:19" x14ac:dyDescent="0.3">
      <c r="B210">
        <f>0.75*Honeywell2020!$C209+(1-0.75)*'Q1'!B209</f>
        <v>180.04123874134436</v>
      </c>
      <c r="D210">
        <v>2.3699903019070163</v>
      </c>
      <c r="F210">
        <f t="shared" si="27"/>
        <v>0.32168612762863891</v>
      </c>
      <c r="G210">
        <f t="shared" si="31"/>
        <v>1.2267942430007506E-2</v>
      </c>
      <c r="H210">
        <f t="shared" si="28"/>
        <v>-0.50962776782669206</v>
      </c>
      <c r="I210">
        <f t="shared" si="29"/>
        <v>-1.3486236132720597</v>
      </c>
      <c r="K210">
        <f t="shared" si="30"/>
        <v>180.36292486897301</v>
      </c>
      <c r="L210">
        <f t="shared" si="24"/>
        <v>180.05350668377437</v>
      </c>
      <c r="M210">
        <f t="shared" si="25"/>
        <v>179.53161097351767</v>
      </c>
      <c r="N210">
        <f t="shared" si="26"/>
        <v>178.6926151280723</v>
      </c>
      <c r="P210">
        <f>(Honeywell2020!$C210-K210)^2</f>
        <v>1.9239774191135401</v>
      </c>
      <c r="Q210">
        <f>(Honeywell2020!$C210-L210)^2</f>
        <v>2.8780895719982262</v>
      </c>
      <c r="R210">
        <f>(Honeywell2020!$C210-M210)^2</f>
        <v>4.9212498728172092</v>
      </c>
      <c r="S210">
        <f>(Honeywell2020!$C210-N210)^2</f>
        <v>9.3476022550923297</v>
      </c>
    </row>
    <row r="211" spans="2:19" x14ac:dyDescent="0.3">
      <c r="B211">
        <f>0.75*Honeywell2020!$C210+(1-0.75)*'Q1'!B210</f>
        <v>181.47930758187383</v>
      </c>
      <c r="D211">
        <v>2.4496246531083901</v>
      </c>
      <c r="F211">
        <f t="shared" si="27"/>
        <v>0.48914353456376319</v>
      </c>
      <c r="G211">
        <f t="shared" si="31"/>
        <v>0.36871816695487258</v>
      </c>
      <c r="H211">
        <f t="shared" si="28"/>
        <v>0.36683570593357984</v>
      </c>
      <c r="I211">
        <f t="shared" si="29"/>
        <v>1.0200649724592386</v>
      </c>
      <c r="K211">
        <f t="shared" si="30"/>
        <v>181.96845111643759</v>
      </c>
      <c r="L211">
        <f t="shared" si="24"/>
        <v>181.84802574882869</v>
      </c>
      <c r="M211">
        <f t="shared" si="25"/>
        <v>181.84614328780739</v>
      </c>
      <c r="N211">
        <f t="shared" si="26"/>
        <v>182.49937255433306</v>
      </c>
      <c r="P211">
        <f>(Honeywell2020!$C211-K211)^2</f>
        <v>4.702167233681724</v>
      </c>
      <c r="Q211">
        <f>(Honeywell2020!$C211-L211)^2</f>
        <v>4.1943971797198056</v>
      </c>
      <c r="R211">
        <f>(Honeywell2020!$C211-M211)^2</f>
        <v>4.1866900773885076</v>
      </c>
      <c r="S211">
        <f>(Honeywell2020!$C211-N211)^2</f>
        <v>7.2865959908602642</v>
      </c>
    </row>
    <row r="212" spans="2:19" x14ac:dyDescent="0.3">
      <c r="B212">
        <f>0.75*Honeywell2020!$C211+(1-0.75)*'Q1'!B211</f>
        <v>180.11155217821798</v>
      </c>
      <c r="D212">
        <v>5.0822526754596515E-3</v>
      </c>
      <c r="F212">
        <f t="shared" si="27"/>
        <v>0.21060869383082134</v>
      </c>
      <c r="G212">
        <f t="shared" si="31"/>
        <v>-6.540022569780779E-2</v>
      </c>
      <c r="H212">
        <f t="shared" si="28"/>
        <v>-0.41373029338166317</v>
      </c>
      <c r="I212">
        <f t="shared" si="29"/>
        <v>-1.0095823472385859</v>
      </c>
      <c r="K212">
        <f t="shared" si="30"/>
        <v>180.32216087204881</v>
      </c>
      <c r="L212">
        <f t="shared" si="24"/>
        <v>180.04615195252018</v>
      </c>
      <c r="M212">
        <f t="shared" si="25"/>
        <v>179.69782188483632</v>
      </c>
      <c r="N212">
        <f t="shared" si="26"/>
        <v>179.10196983097939</v>
      </c>
      <c r="P212">
        <f>(Honeywell2020!$C212-K212)^2</f>
        <v>4.0871039821261196E-2</v>
      </c>
      <c r="Q212">
        <f>(Honeywell2020!$C212-L212)^2</f>
        <v>5.4527956611057967E-3</v>
      </c>
      <c r="R212">
        <f>(Honeywell2020!$C212-M212)^2</f>
        <v>0.17823013916700006</v>
      </c>
      <c r="S212">
        <f>(Honeywell2020!$C212-N212)^2</f>
        <v>1.0363752447594283</v>
      </c>
    </row>
    <row r="213" spans="2:19" x14ac:dyDescent="0.3">
      <c r="B213">
        <f>0.75*Honeywell2020!$C212+(1-0.75)*'Q1'!B212</f>
        <v>180.24250396584168</v>
      </c>
      <c r="D213">
        <v>8.5136530107738224</v>
      </c>
      <c r="F213">
        <f t="shared" si="27"/>
        <v>0.19866015789975328</v>
      </c>
      <c r="G213">
        <f t="shared" si="31"/>
        <v>-1.6312222367430601E-2</v>
      </c>
      <c r="H213">
        <f t="shared" si="28"/>
        <v>-0.16862335692924932</v>
      </c>
      <c r="I213">
        <f t="shared" si="29"/>
        <v>-4.0128332605642081E-2</v>
      </c>
      <c r="K213">
        <f t="shared" si="30"/>
        <v>180.44116412374143</v>
      </c>
      <c r="L213">
        <f t="shared" si="24"/>
        <v>180.22619174347426</v>
      </c>
      <c r="M213">
        <f t="shared" si="25"/>
        <v>180.07388060891242</v>
      </c>
      <c r="N213">
        <f t="shared" si="26"/>
        <v>180.20237563323604</v>
      </c>
      <c r="P213">
        <f>(Honeywell2020!$C213-K213)^2</f>
        <v>10.375891869751671</v>
      </c>
      <c r="Q213">
        <f>(Honeywell2020!$C213-L213)^2</f>
        <v>9.0371827861503462</v>
      </c>
      <c r="R213">
        <f>(Honeywell2020!$C213-M213)^2</f>
        <v>8.1446288221661174</v>
      </c>
      <c r="S213">
        <f>(Honeywell2020!$C213-N213)^2</f>
        <v>8.8945584529698554</v>
      </c>
    </row>
    <row r="214" spans="2:19" x14ac:dyDescent="0.3">
      <c r="B214">
        <f>0.75*Honeywell2020!$C213+(1-0.75)*'Q1'!B213</f>
        <v>178.0246303277971</v>
      </c>
      <c r="D214">
        <v>2.0148556765828003</v>
      </c>
      <c r="F214">
        <f t="shared" si="27"/>
        <v>-0.16381991149189665</v>
      </c>
      <c r="G214">
        <f t="shared" si="31"/>
        <v>-0.56670257628671794</v>
      </c>
      <c r="H214">
        <f t="shared" si="28"/>
        <v>-1.0907859834311482</v>
      </c>
      <c r="I214">
        <f t="shared" si="29"/>
        <v>-1.8912118422287389</v>
      </c>
      <c r="K214">
        <f t="shared" si="30"/>
        <v>177.86081041630521</v>
      </c>
      <c r="L214">
        <f t="shared" si="24"/>
        <v>177.45792775151037</v>
      </c>
      <c r="M214">
        <f t="shared" si="25"/>
        <v>176.93384434436595</v>
      </c>
      <c r="N214">
        <f t="shared" si="26"/>
        <v>176.13341848556837</v>
      </c>
      <c r="P214">
        <f>(Honeywell2020!$C214-K214)^2</f>
        <v>1.7710590257682779</v>
      </c>
      <c r="Q214">
        <f>(Honeywell2020!$C214-L214)^2</f>
        <v>0.86105176787958415</v>
      </c>
      <c r="R214">
        <f>(Honeywell2020!$C214-M214)^2</f>
        <v>0.16309106216605093</v>
      </c>
      <c r="S214">
        <f>(Honeywell2020!$C214-N214)^2</f>
        <v>0.15727610442685902</v>
      </c>
    </row>
    <row r="215" spans="2:19" x14ac:dyDescent="0.3">
      <c r="B215">
        <f>0.75*Honeywell2020!$C214+(1-0.75)*'Q1'!B214</f>
        <v>177.22550856306813</v>
      </c>
      <c r="D215">
        <v>9.0003225918252709E-3</v>
      </c>
      <c r="F215">
        <f t="shared" si="27"/>
        <v>-0.25911518947745704</v>
      </c>
      <c r="G215">
        <f t="shared" si="31"/>
        <v>-0.62480737339727987</v>
      </c>
      <c r="H215">
        <f t="shared" si="28"/>
        <v>-0.9595370850151661</v>
      </c>
      <c r="I215">
        <f t="shared" si="29"/>
        <v>-0.96293527635393195</v>
      </c>
      <c r="K215">
        <f t="shared" si="30"/>
        <v>176.96639337359068</v>
      </c>
      <c r="L215">
        <f t="shared" si="24"/>
        <v>176.60070118967084</v>
      </c>
      <c r="M215">
        <f t="shared" si="25"/>
        <v>176.26597147805296</v>
      </c>
      <c r="N215">
        <f t="shared" si="26"/>
        <v>176.2625732867142</v>
      </c>
      <c r="P215">
        <f>(Honeywell2020!$C215-K215)^2</f>
        <v>3.1117091802926874E-2</v>
      </c>
      <c r="Q215">
        <f>(Honeywell2020!$C215-L215)^2</f>
        <v>3.5831389457693076E-2</v>
      </c>
      <c r="R215">
        <f>(Honeywell2020!$C215-M215)^2</f>
        <v>0.2745985554637011</v>
      </c>
      <c r="S215">
        <f>(Honeywell2020!$C215-N215)^2</f>
        <v>0.27817155396248516</v>
      </c>
    </row>
    <row r="216" spans="2:19" x14ac:dyDescent="0.3">
      <c r="B216">
        <f>0.75*Honeywell2020!$C215+(1-0.75)*'Q1'!B215</f>
        <v>177.17707571599431</v>
      </c>
      <c r="D216">
        <v>9.2243109495698625E-2</v>
      </c>
      <c r="F216">
        <f t="shared" si="27"/>
        <v>-0.22751283811691242</v>
      </c>
      <c r="G216">
        <f t="shared" si="31"/>
        <v>-0.48071374181641646</v>
      </c>
      <c r="H216">
        <f t="shared" si="28"/>
        <v>-0.54954017794156318</v>
      </c>
      <c r="I216">
        <f t="shared" si="29"/>
        <v>-0.18560821146584211</v>
      </c>
      <c r="K216">
        <f t="shared" si="30"/>
        <v>176.94956287787738</v>
      </c>
      <c r="L216">
        <f t="shared" si="24"/>
        <v>176.69636197417788</v>
      </c>
      <c r="M216">
        <f t="shared" si="25"/>
        <v>176.62753553805274</v>
      </c>
      <c r="N216">
        <f t="shared" si="26"/>
        <v>176.99146750452846</v>
      </c>
      <c r="P216">
        <f>(Honeywell2020!$C216-K216)^2</f>
        <v>0.19321991926162321</v>
      </c>
      <c r="Q216">
        <f>(Honeywell2020!$C216-L216)^2</f>
        <v>3.4732649064215679E-2</v>
      </c>
      <c r="R216">
        <f>(Honeywell2020!$C216-M216)^2</f>
        <v>1.3815778085726812E-2</v>
      </c>
      <c r="S216">
        <f>(Honeywell2020!$C216-N216)^2</f>
        <v>0.23181577261690284</v>
      </c>
    </row>
    <row r="217" spans="2:19" x14ac:dyDescent="0.3">
      <c r="B217">
        <f>0.75*Honeywell2020!$C216+(1-0.75)*'Q1'!B216</f>
        <v>176.83159826539628</v>
      </c>
      <c r="D217">
        <v>3.7406659226676542</v>
      </c>
      <c r="F217">
        <f t="shared" si="27"/>
        <v>-0.24520752998907935</v>
      </c>
      <c r="G217">
        <f t="shared" si="31"/>
        <v>-0.44690466901181869</v>
      </c>
      <c r="H217">
        <f t="shared" si="28"/>
        <v>-0.45771195063697118</v>
      </c>
      <c r="I217">
        <f t="shared" si="29"/>
        <v>-0.32149706472819783</v>
      </c>
      <c r="K217">
        <f t="shared" si="30"/>
        <v>176.58639073540721</v>
      </c>
      <c r="L217">
        <f t="shared" si="24"/>
        <v>176.38469359638447</v>
      </c>
      <c r="M217">
        <f t="shared" si="25"/>
        <v>176.37388631475932</v>
      </c>
      <c r="N217">
        <f t="shared" si="26"/>
        <v>176.51010120066809</v>
      </c>
      <c r="P217">
        <f>(Honeywell2020!$C217-K217)^2</f>
        <v>3.7388602570091996</v>
      </c>
      <c r="Q217">
        <f>(Honeywell2020!$C217-L217)^2</f>
        <v>4.5595505197887363</v>
      </c>
      <c r="R217">
        <f>(Honeywell2020!$C217-M217)^2</f>
        <v>4.6058211189028242</v>
      </c>
      <c r="S217">
        <f>(Honeywell2020!$C217-N217)^2</f>
        <v>4.0397092627622531</v>
      </c>
    </row>
    <row r="218" spans="2:19" x14ac:dyDescent="0.3">
      <c r="B218">
        <f>0.75*Honeywell2020!$C217+(1-0.75)*'Q1'!B217</f>
        <v>178.22654387250759</v>
      </c>
      <c r="D218">
        <v>1.9141110733686391</v>
      </c>
      <c r="F218">
        <f t="shared" si="27"/>
        <v>8.1544057597909836E-4</v>
      </c>
      <c r="G218">
        <f t="shared" si="31"/>
        <v>1.355790001896362E-2</v>
      </c>
      <c r="H218">
        <f t="shared" si="28"/>
        <v>0.37598395034975551</v>
      </c>
      <c r="I218">
        <f t="shared" si="29"/>
        <v>1.1374792063353842</v>
      </c>
      <c r="K218">
        <f t="shared" si="30"/>
        <v>178.22735931308358</v>
      </c>
      <c r="L218">
        <f t="shared" si="24"/>
        <v>178.24010177252654</v>
      </c>
      <c r="M218">
        <f t="shared" si="25"/>
        <v>178.60252782285735</v>
      </c>
      <c r="N218">
        <f t="shared" si="26"/>
        <v>179.36402307884296</v>
      </c>
      <c r="P218">
        <f>(Honeywell2020!$C218-K218)^2</f>
        <v>1.4223870375296999</v>
      </c>
      <c r="Q218">
        <f>(Honeywell2020!$C218-L218)^2</f>
        <v>1.3921551076060774</v>
      </c>
      <c r="R218">
        <f>(Honeywell2020!$C218-M218)^2</f>
        <v>0.66825749051761674</v>
      </c>
      <c r="S218">
        <f>(Honeywell2020!$C218-N218)^2</f>
        <v>3.1331917985357944E-3</v>
      </c>
    </row>
    <row r="219" spans="2:19" x14ac:dyDescent="0.3">
      <c r="B219">
        <f>0.75*Honeywell2020!$C218+(1-0.75)*'Q1'!B218</f>
        <v>179.00425041712992</v>
      </c>
      <c r="D219">
        <v>0.2746980975057523</v>
      </c>
      <c r="F219">
        <f t="shared" si="27"/>
        <v>0.11734910618293222</v>
      </c>
      <c r="G219">
        <f t="shared" si="31"/>
        <v>0.20459506116980603</v>
      </c>
      <c r="H219">
        <f t="shared" si="28"/>
        <v>0.55675911777241549</v>
      </c>
      <c r="I219">
        <f t="shared" si="29"/>
        <v>0.83167244387929085</v>
      </c>
      <c r="K219">
        <f t="shared" si="30"/>
        <v>179.12159952331285</v>
      </c>
      <c r="L219">
        <f t="shared" si="24"/>
        <v>179.20884547829974</v>
      </c>
      <c r="M219">
        <f t="shared" si="25"/>
        <v>179.56100953490235</v>
      </c>
      <c r="N219">
        <f t="shared" si="26"/>
        <v>179.83592286100921</v>
      </c>
      <c r="P219">
        <f>(Honeywell2020!$C219-K219)^2</f>
        <v>0.32672258546333588</v>
      </c>
      <c r="Q219">
        <f>(Honeywell2020!$C219-L219)^2</f>
        <v>0.43407341121213311</v>
      </c>
      <c r="R219">
        <f>(Honeywell2020!$C219-M219)^2</f>
        <v>1.0221342136152567</v>
      </c>
      <c r="S219">
        <f>(Honeywell2020!$C219-N219)^2</f>
        <v>1.6535898889379332</v>
      </c>
    </row>
    <row r="220" spans="2:19" x14ac:dyDescent="0.3">
      <c r="B220">
        <f>0.75*Honeywell2020!$C219+(1-0.75)*'Q1'!B219</f>
        <v>178.49726582113445</v>
      </c>
      <c r="D220">
        <v>19.018540124101442</v>
      </c>
      <c r="F220">
        <f t="shared" si="27"/>
        <v>2.3699050856170953E-2</v>
      </c>
      <c r="G220">
        <f t="shared" si="31"/>
        <v>2.6700146878485487E-2</v>
      </c>
      <c r="H220">
        <f t="shared" si="28"/>
        <v>7.807444657686427E-2</v>
      </c>
      <c r="I220">
        <f t="shared" si="29"/>
        <v>-0.30618604001426108</v>
      </c>
      <c r="K220">
        <f t="shared" si="30"/>
        <v>178.52096487199063</v>
      </c>
      <c r="L220">
        <f t="shared" si="24"/>
        <v>178.52396596801293</v>
      </c>
      <c r="M220">
        <f t="shared" si="25"/>
        <v>178.57534026771131</v>
      </c>
      <c r="N220">
        <f t="shared" si="26"/>
        <v>178.19107978112018</v>
      </c>
      <c r="P220">
        <f>(Honeywell2020!$C220-K220)^2</f>
        <v>17.648047042239995</v>
      </c>
      <c r="Q220">
        <f>(Honeywell2020!$C220-L220)^2</f>
        <v>17.673271004736311</v>
      </c>
      <c r="R220">
        <f>(Honeywell2020!$C220-M220)^2</f>
        <v>18.107861219290594</v>
      </c>
      <c r="S220">
        <f>(Honeywell2020!$C220-N220)^2</f>
        <v>14.985204476729496</v>
      </c>
    </row>
    <row r="221" spans="2:19" x14ac:dyDescent="0.3">
      <c r="B221">
        <f>0.75*Honeywell2020!$C220+(1-0.75)*'Q1'!B220</f>
        <v>175.34322683373739</v>
      </c>
      <c r="D221">
        <v>8.1810888737449883</v>
      </c>
      <c r="F221">
        <f t="shared" si="27"/>
        <v>-0.45296165488181339</v>
      </c>
      <c r="G221">
        <f t="shared" si="31"/>
        <v>-0.76848463669040046</v>
      </c>
      <c r="H221">
        <f t="shared" si="28"/>
        <v>-1.3763765987114009</v>
      </c>
      <c r="I221">
        <f t="shared" si="29"/>
        <v>-2.7268610452896387</v>
      </c>
      <c r="K221">
        <f t="shared" si="30"/>
        <v>174.89026517885557</v>
      </c>
      <c r="L221">
        <f t="shared" si="24"/>
        <v>174.57474219704699</v>
      </c>
      <c r="M221">
        <f t="shared" si="25"/>
        <v>173.96685023502599</v>
      </c>
      <c r="N221">
        <f t="shared" si="26"/>
        <v>172.61636578844775</v>
      </c>
      <c r="P221">
        <f>(Honeywell2020!$C221-K221)^2</f>
        <v>5.4768270657818094</v>
      </c>
      <c r="Q221">
        <f>(Honeywell2020!$C221-L221)^2</f>
        <v>4.0995688160584631</v>
      </c>
      <c r="R221">
        <f>(Honeywell2020!$C221-M221)^2</f>
        <v>2.0074560874007741</v>
      </c>
      <c r="S221">
        <f>(Honeywell2020!$C221-N221)^2</f>
        <v>4.4040196905605275E-3</v>
      </c>
    </row>
    <row r="222" spans="2:19" x14ac:dyDescent="0.3">
      <c r="B222">
        <f>0.75*Honeywell2020!$C221+(1-0.75)*'Q1'!B221</f>
        <v>173.6575968919293</v>
      </c>
      <c r="D222">
        <v>3.0317214507176952E-3</v>
      </c>
      <c r="F222">
        <f t="shared" si="27"/>
        <v>-0.63786189792075454</v>
      </c>
      <c r="G222">
        <f t="shared" si="31"/>
        <v>-0.99777096296982237</v>
      </c>
      <c r="H222">
        <f t="shared" si="28"/>
        <v>-1.5155406031049101</v>
      </c>
      <c r="I222">
        <f t="shared" si="29"/>
        <v>-1.8418146073303205</v>
      </c>
      <c r="K222">
        <f t="shared" si="30"/>
        <v>173.01973499400856</v>
      </c>
      <c r="L222">
        <f t="shared" si="24"/>
        <v>172.65982592895949</v>
      </c>
      <c r="M222">
        <f t="shared" si="25"/>
        <v>172.14205628882439</v>
      </c>
      <c r="N222">
        <f t="shared" si="26"/>
        <v>171.81578228459898</v>
      </c>
      <c r="P222">
        <f>(Honeywell2020!$C222-K222)^2</f>
        <v>3.6203436264003373E-2</v>
      </c>
      <c r="Q222">
        <f>(Honeywell2020!$C222-L222)^2</f>
        <v>0.30269921093126972</v>
      </c>
      <c r="R222">
        <f>(Honeywell2020!$C222-M222)^2</f>
        <v>1.1405187215004657</v>
      </c>
      <c r="S222">
        <f>(Honeywell2020!$C222-N222)^2</f>
        <v>1.9438625570350245</v>
      </c>
    </row>
    <row r="223" spans="2:19" x14ac:dyDescent="0.3">
      <c r="B223">
        <f>0.75*Honeywell2020!$C222+(1-0.75)*'Q1'!B222</f>
        <v>173.76494202975402</v>
      </c>
      <c r="D223">
        <v>0.61814618502422758</v>
      </c>
      <c r="F223">
        <f t="shared" si="27"/>
        <v>-0.52608084255893295</v>
      </c>
      <c r="G223">
        <f t="shared" si="31"/>
        <v>-0.72149193777118614</v>
      </c>
      <c r="H223">
        <f t="shared" si="28"/>
        <v>-0.78524201968657548</v>
      </c>
      <c r="I223">
        <f t="shared" si="29"/>
        <v>-0.18502882394853382</v>
      </c>
      <c r="K223">
        <f t="shared" si="30"/>
        <v>173.23886118719508</v>
      </c>
      <c r="L223">
        <f t="shared" si="24"/>
        <v>173.04345009198283</v>
      </c>
      <c r="M223">
        <f t="shared" si="25"/>
        <v>172.97970001006746</v>
      </c>
      <c r="N223">
        <f t="shared" si="26"/>
        <v>173.5799132058055</v>
      </c>
      <c r="P223">
        <f>(Honeywell2020!$C223-K223)^2</f>
        <v>0.59464735725105222</v>
      </c>
      <c r="Q223">
        <f>(Honeywell2020!$C223-L223)^2</f>
        <v>0.93420905921391917</v>
      </c>
      <c r="R223">
        <f>(Honeywell2020!$C223-M223)^2</f>
        <v>1.0615077662800982</v>
      </c>
      <c r="S223">
        <f>(Honeywell2020!$C223-N223)^2</f>
        <v>0.18497034969756626</v>
      </c>
    </row>
    <row r="224" spans="2:19" x14ac:dyDescent="0.3">
      <c r="B224">
        <f>0.75*Honeywell2020!$C223+(1-0.75)*'Q1'!B223</f>
        <v>174.17070576934015</v>
      </c>
      <c r="D224">
        <v>2.7111851350720371</v>
      </c>
      <c r="F224">
        <f t="shared" si="27"/>
        <v>-0.38630415523717493</v>
      </c>
      <c r="G224">
        <f t="shared" si="31"/>
        <v>-0.43967801843185939</v>
      </c>
      <c r="H224">
        <f t="shared" si="28"/>
        <v>-0.24928942801386225</v>
      </c>
      <c r="I224">
        <f t="shared" si="29"/>
        <v>0.31714485505592249</v>
      </c>
      <c r="K224">
        <f t="shared" si="30"/>
        <v>173.78440161410296</v>
      </c>
      <c r="L224">
        <f t="shared" si="24"/>
        <v>173.73102775090828</v>
      </c>
      <c r="M224">
        <f t="shared" si="25"/>
        <v>173.92141634132628</v>
      </c>
      <c r="N224">
        <f t="shared" si="26"/>
        <v>174.48785062439606</v>
      </c>
      <c r="P224">
        <f>(Honeywell2020!$C224-K224)^2</f>
        <v>2.8076534092471315</v>
      </c>
      <c r="Q224">
        <f>(Honeywell2020!$C224-L224)^2</f>
        <v>2.9893692437897266</v>
      </c>
      <c r="R224">
        <f>(Honeywell2020!$C224-M224)^2</f>
        <v>2.3672612149580075</v>
      </c>
      <c r="S224">
        <f>(Honeywell2020!$C224-N224)^2</f>
        <v>0.9450880186273698</v>
      </c>
    </row>
    <row r="225" spans="2:19" x14ac:dyDescent="0.3">
      <c r="B225">
        <f>0.75*Honeywell2020!$C224+(1-0.75)*'Q1'!B224</f>
        <v>175.20196600007108</v>
      </c>
      <c r="D225">
        <v>0.31176597806852641</v>
      </c>
      <c r="F225">
        <f t="shared" si="27"/>
        <v>-0.17366949734195827</v>
      </c>
      <c r="G225">
        <f t="shared" si="31"/>
        <v>-7.1943456141160489E-2</v>
      </c>
      <c r="H225">
        <f t="shared" si="28"/>
        <v>0.32695791842129707</v>
      </c>
      <c r="I225">
        <f t="shared" si="29"/>
        <v>0.92414292437968415</v>
      </c>
      <c r="K225">
        <f t="shared" si="30"/>
        <v>175.02829650272912</v>
      </c>
      <c r="L225">
        <f t="shared" si="24"/>
        <v>175.13002254392993</v>
      </c>
      <c r="M225">
        <f t="shared" si="25"/>
        <v>175.52892391849238</v>
      </c>
      <c r="N225">
        <f t="shared" si="26"/>
        <v>176.12610892445076</v>
      </c>
      <c r="P225">
        <f>(Honeywell2020!$C225-K225)^2</f>
        <v>0.28975774191037773</v>
      </c>
      <c r="Q225">
        <f>(Honeywell2020!$C225-L225)^2</f>
        <v>0.40962245653809853</v>
      </c>
      <c r="R225">
        <f>(Honeywell2020!$C225-M225)^2</f>
        <v>1.0793525192013871</v>
      </c>
      <c r="S225">
        <f>(Honeywell2020!$C225-N225)^2</f>
        <v>2.6768360516031948</v>
      </c>
    </row>
    <row r="226" spans="2:19" x14ac:dyDescent="0.3">
      <c r="B226">
        <f>0.75*Honeywell2020!$C225+(1-0.75)*'Q1'!B225</f>
        <v>174.5647788500462</v>
      </c>
      <c r="D226">
        <v>0.34763054175863789</v>
      </c>
      <c r="F226">
        <f t="shared" si="27"/>
        <v>-0.24319714524439739</v>
      </c>
      <c r="G226">
        <f t="shared" si="31"/>
        <v>-0.21325437961209182</v>
      </c>
      <c r="H226">
        <f t="shared" si="28"/>
        <v>-0.1069073623794852</v>
      </c>
      <c r="I226">
        <f t="shared" si="29"/>
        <v>-0.4029876388642003</v>
      </c>
      <c r="K226">
        <f t="shared" si="30"/>
        <v>174.32158170480179</v>
      </c>
      <c r="L226">
        <f t="shared" si="24"/>
        <v>174.3515244704341</v>
      </c>
      <c r="M226">
        <f t="shared" si="25"/>
        <v>174.45787148766672</v>
      </c>
      <c r="N226">
        <f t="shared" si="26"/>
        <v>174.16179121118199</v>
      </c>
      <c r="P226">
        <f>(Honeywell2020!$C226-K226)^2</f>
        <v>7.9292198671942371E-2</v>
      </c>
      <c r="Q226">
        <f>(Honeywell2020!$C226-L226)^2</f>
        <v>9.7051857070826517E-2</v>
      </c>
      <c r="R226">
        <f>(Honeywell2020!$C226-M226)^2</f>
        <v>0.17462243045461864</v>
      </c>
      <c r="S226">
        <f>(Honeywell2020!$C226-N226)^2</f>
        <v>1.4834804247130733E-2</v>
      </c>
    </row>
    <row r="227" spans="2:19" x14ac:dyDescent="0.3">
      <c r="B227">
        <f>0.75*Honeywell2020!$C226+(1-0.75)*'Q1'!B226</f>
        <v>174.20109900253004</v>
      </c>
      <c r="D227">
        <v>3.3218762097534502</v>
      </c>
      <c r="F227">
        <f t="shared" si="27"/>
        <v>-0.26126955058516066</v>
      </c>
      <c r="G227">
        <f t="shared" si="31"/>
        <v>-0.25086074658810703</v>
      </c>
      <c r="H227">
        <f t="shared" si="28"/>
        <v>-0.22245498069098557</v>
      </c>
      <c r="I227">
        <f t="shared" si="29"/>
        <v>-0.36957601621835978</v>
      </c>
      <c r="K227">
        <f t="shared" si="30"/>
        <v>173.93982945194489</v>
      </c>
      <c r="L227">
        <f t="shared" si="24"/>
        <v>173.95023825594194</v>
      </c>
      <c r="M227">
        <f t="shared" si="25"/>
        <v>173.97864402183905</v>
      </c>
      <c r="N227">
        <f t="shared" si="26"/>
        <v>173.83152298631168</v>
      </c>
      <c r="P227">
        <f>(Honeywell2020!$C227-K227)^2</f>
        <v>4.2855853963543362</v>
      </c>
      <c r="Q227">
        <f>(Honeywell2020!$C227-L227)^2</f>
        <v>4.242597844692674</v>
      </c>
      <c r="R227">
        <f>(Honeywell2020!$C227-M227)^2</f>
        <v>4.1263867964754821</v>
      </c>
      <c r="S227">
        <f>(Honeywell2020!$C227-N227)^2</f>
        <v>4.745740314423248</v>
      </c>
    </row>
    <row r="228" spans="2:19" x14ac:dyDescent="0.3">
      <c r="B228">
        <f>0.75*Honeywell2020!$C227+(1-0.75)*'Q1'!B227</f>
        <v>175.62221340164453</v>
      </c>
      <c r="D228">
        <v>3.3696269799120722</v>
      </c>
      <c r="F228">
        <f t="shared" si="27"/>
        <v>-8.9119581302135875E-3</v>
      </c>
      <c r="G228">
        <f t="shared" si="31"/>
        <v>0.16713303983754135</v>
      </c>
      <c r="H228">
        <f t="shared" si="28"/>
        <v>0.51715124022147685</v>
      </c>
      <c r="I228">
        <f t="shared" si="29"/>
        <v>1.1525108368145596</v>
      </c>
      <c r="K228">
        <f t="shared" si="30"/>
        <v>175.6133014435143</v>
      </c>
      <c r="L228">
        <f t="shared" si="24"/>
        <v>175.78934644148208</v>
      </c>
      <c r="M228">
        <f t="shared" si="25"/>
        <v>176.139364641866</v>
      </c>
      <c r="N228">
        <f t="shared" si="26"/>
        <v>176.7747242384591</v>
      </c>
      <c r="P228">
        <f>(Honeywell2020!$C228-K228)^2</f>
        <v>3.1566542072222088</v>
      </c>
      <c r="Q228">
        <f>(Honeywell2020!$C228-L228)^2</f>
        <v>2.5620886130899239</v>
      </c>
      <c r="R228">
        <f>(Honeywell2020!$C228-M228)^2</f>
        <v>1.5640862977452257</v>
      </c>
      <c r="S228">
        <f>(Honeywell2020!$C228-N228)^2</f>
        <v>0.37856303218919712</v>
      </c>
    </row>
    <row r="229" spans="2:19" x14ac:dyDescent="0.3">
      <c r="B229">
        <f>0.75*Honeywell2020!$C228+(1-0.75)*'Q1'!B228</f>
        <v>176.79293996106892</v>
      </c>
      <c r="D229">
        <v>2.3922461507070595E-3</v>
      </c>
      <c r="F229">
        <f t="shared" si="27"/>
        <v>0.16803381950297769</v>
      </c>
      <c r="G229">
        <f t="shared" si="31"/>
        <v>0.41803141973425473</v>
      </c>
      <c r="H229">
        <f t="shared" si="28"/>
        <v>0.81126013386279006</v>
      </c>
      <c r="I229">
        <f t="shared" si="29"/>
        <v>1.1679942010329196</v>
      </c>
      <c r="K229">
        <f t="shared" si="30"/>
        <v>176.96097378057189</v>
      </c>
      <c r="L229">
        <f t="shared" si="24"/>
        <v>177.21097138080319</v>
      </c>
      <c r="M229">
        <f t="shared" si="25"/>
        <v>177.60420009493171</v>
      </c>
      <c r="N229">
        <f t="shared" si="26"/>
        <v>177.96093416210184</v>
      </c>
      <c r="P229">
        <f>(Honeywell2020!$C229-K229)^2</f>
        <v>3.6184483197113169E-4</v>
      </c>
      <c r="Q229">
        <f>(Honeywell2020!$C229-L229)^2</f>
        <v>5.3349626537177307E-2</v>
      </c>
      <c r="R229">
        <f>(Honeywell2020!$C229-M229)^2</f>
        <v>0.38963075212951886</v>
      </c>
      <c r="S229">
        <f>(Honeywell2020!$C229-N229)^2</f>
        <v>0.96223967786772802</v>
      </c>
    </row>
    <row r="230" spans="2:19" x14ac:dyDescent="0.3">
      <c r="B230">
        <f>0.75*Honeywell2020!$C229+(1-0.75)*'Q1'!B229</f>
        <v>176.6944083746948</v>
      </c>
      <c r="D230">
        <v>0.32236771438005773</v>
      </c>
      <c r="F230">
        <f t="shared" si="27"/>
        <v>0.12804900862141272</v>
      </c>
      <c r="G230">
        <f t="shared" si="31"/>
        <v>0.28889066820716053</v>
      </c>
      <c r="H230">
        <f t="shared" si="28"/>
        <v>0.40185385975617965</v>
      </c>
      <c r="I230">
        <f t="shared" si="29"/>
        <v>9.1447281736934199E-2</v>
      </c>
      <c r="K230">
        <f t="shared" si="30"/>
        <v>176.82245738331622</v>
      </c>
      <c r="L230">
        <f t="shared" si="24"/>
        <v>176.98329904290196</v>
      </c>
      <c r="M230">
        <f t="shared" si="25"/>
        <v>177.09626223445099</v>
      </c>
      <c r="N230">
        <f t="shared" si="26"/>
        <v>176.78585565643175</v>
      </c>
      <c r="P230">
        <f>(Honeywell2020!$C230-K230)^2</f>
        <v>0.17847531024299354</v>
      </c>
      <c r="Q230">
        <f>(Honeywell2020!$C230-L230)^2</f>
        <v>0.34024477307486822</v>
      </c>
      <c r="R230">
        <f>(Honeywell2020!$C230-M230)^2</f>
        <v>0.48478945430550874</v>
      </c>
      <c r="S230">
        <f>(Honeywell2020!$C230-N230)^2</f>
        <v>0.14888921790425941</v>
      </c>
    </row>
    <row r="231" spans="2:19" x14ac:dyDescent="0.3">
      <c r="B231">
        <f>0.75*Honeywell2020!$C230+(1-0.75)*'Q1'!B230</f>
        <v>176.35936254355161</v>
      </c>
      <c r="D231">
        <v>2.4982777750249097E-2</v>
      </c>
      <c r="F231">
        <f t="shared" si="27"/>
        <v>5.8584782656722199E-2</v>
      </c>
      <c r="G231">
        <f t="shared" si="31"/>
        <v>0.13290654336957269</v>
      </c>
      <c r="H231">
        <f t="shared" si="28"/>
        <v>7.024899885146299E-2</v>
      </c>
      <c r="I231">
        <f t="shared" si="29"/>
        <v>-0.27107186421117202</v>
      </c>
      <c r="K231">
        <f t="shared" si="30"/>
        <v>176.41794732620832</v>
      </c>
      <c r="L231">
        <f t="shared" si="24"/>
        <v>176.4922690869212</v>
      </c>
      <c r="M231">
        <f t="shared" si="25"/>
        <v>176.42961154240308</v>
      </c>
      <c r="N231">
        <f t="shared" si="26"/>
        <v>176.08829067934045</v>
      </c>
      <c r="P231">
        <f>(Honeywell2020!$C231-K231)^2</f>
        <v>7.9552018485990597E-2</v>
      </c>
      <c r="Q231">
        <f>(Honeywell2020!$C231-L231)^2</f>
        <v>4.3150885872072893E-2</v>
      </c>
      <c r="R231">
        <f>(Honeywell2020!$C231-M231)^2</f>
        <v>7.3108295679893673E-2</v>
      </c>
      <c r="S231">
        <f>(Honeywell2020!$C231-N231)^2</f>
        <v>0.3741846227348446</v>
      </c>
    </row>
    <row r="232" spans="2:19" x14ac:dyDescent="0.3">
      <c r="B232">
        <f>0.75*Honeywell2020!$C231+(1-0.75)*'Q1'!B231</f>
        <v>176.59858580330857</v>
      </c>
      <c r="D232">
        <v>4.0823521472201483</v>
      </c>
      <c r="F232">
        <f t="shared" si="27"/>
        <v>8.5680554221757049E-2</v>
      </c>
      <c r="G232">
        <f t="shared" si="31"/>
        <v>0.15948572246641818</v>
      </c>
      <c r="H232">
        <f t="shared" si="28"/>
        <v>0.14628741625893421</v>
      </c>
      <c r="I232">
        <f t="shared" si="29"/>
        <v>0.16267899116173559</v>
      </c>
      <c r="K232">
        <f t="shared" si="30"/>
        <v>176.68426635753033</v>
      </c>
      <c r="L232">
        <f t="shared" si="24"/>
        <v>176.75807152577499</v>
      </c>
      <c r="M232">
        <f t="shared" si="25"/>
        <v>176.74487321956749</v>
      </c>
      <c r="N232">
        <f t="shared" si="26"/>
        <v>176.76126479447029</v>
      </c>
      <c r="P232">
        <f>(Honeywell2020!$C232-K232)^2</f>
        <v>4.1790290290640977</v>
      </c>
      <c r="Q232">
        <f>(Honeywell2020!$C232-L232)^2</f>
        <v>4.4862312244429114</v>
      </c>
      <c r="R232">
        <f>(Honeywell2020!$C232-M232)^2</f>
        <v>4.4304954801999177</v>
      </c>
      <c r="S232">
        <f>(Honeywell2020!$C232-N232)^2</f>
        <v>4.4997685707897297</v>
      </c>
    </row>
    <row r="233" spans="2:19" x14ac:dyDescent="0.3">
      <c r="B233">
        <f>0.75*Honeywell2020!$C232+(1-0.75)*'Q1'!B232</f>
        <v>175.08908122215055</v>
      </c>
      <c r="D233">
        <v>1.8357003922716109</v>
      </c>
      <c r="F233">
        <f t="shared" si="27"/>
        <v>-0.15359721608520832</v>
      </c>
      <c r="G233">
        <f t="shared" si="31"/>
        <v>-0.25776185343968938</v>
      </c>
      <c r="H233">
        <f t="shared" si="28"/>
        <v>-0.59881898257869159</v>
      </c>
      <c r="I233">
        <f t="shared" si="29"/>
        <v>-1.25867704531005</v>
      </c>
      <c r="K233">
        <f t="shared" si="30"/>
        <v>174.93548400606534</v>
      </c>
      <c r="L233">
        <f t="shared" si="24"/>
        <v>174.83131936871087</v>
      </c>
      <c r="M233">
        <f t="shared" si="25"/>
        <v>174.49026223957188</v>
      </c>
      <c r="N233">
        <f t="shared" si="26"/>
        <v>173.83040417684052</v>
      </c>
      <c r="P233">
        <f>(Honeywell2020!$C233-K233)^2</f>
        <v>2.4477102952773655</v>
      </c>
      <c r="Q233">
        <f>(Honeywell2020!$C233-L233)^2</f>
        <v>2.784495049239506</v>
      </c>
      <c r="R233">
        <f>(Honeywell2020!$C233-M233)^2</f>
        <v>4.0390458656906496</v>
      </c>
      <c r="S233">
        <f>(Honeywell2020!$C233-N233)^2</f>
        <v>7.1267418590305578</v>
      </c>
    </row>
    <row r="234" spans="2:19" x14ac:dyDescent="0.3">
      <c r="B234">
        <f>0.75*Honeywell2020!$C233+(1-0.75)*'Q1'!B233</f>
        <v>176.32690319439786</v>
      </c>
      <c r="D234">
        <v>6.1863654696899369E-2</v>
      </c>
      <c r="F234">
        <f t="shared" si="27"/>
        <v>5.5115662164668427E-2</v>
      </c>
      <c r="G234">
        <f t="shared" si="31"/>
        <v>0.11613410298205881</v>
      </c>
      <c r="H234">
        <f t="shared" si="28"/>
        <v>0.22766944709300613</v>
      </c>
      <c r="I234">
        <f t="shared" si="29"/>
        <v>0.86334711961370036</v>
      </c>
      <c r="K234">
        <f t="shared" si="30"/>
        <v>176.38201885656252</v>
      </c>
      <c r="L234">
        <f t="shared" si="24"/>
        <v>176.4430372973799</v>
      </c>
      <c r="M234">
        <f t="shared" si="25"/>
        <v>176.55457264149086</v>
      </c>
      <c r="N234">
        <f t="shared" si="26"/>
        <v>177.19025031401156</v>
      </c>
      <c r="P234">
        <f>(Honeywell2020!$C234-K234)^2</f>
        <v>7.8316825321532565E-4</v>
      </c>
      <c r="Q234">
        <f>(Honeywell2020!$C234-L234)^2</f>
        <v>1.0911987357899583E-3</v>
      </c>
      <c r="R234">
        <f>(Honeywell2020!$C234-M234)^2</f>
        <v>2.0900092102517948E-2</v>
      </c>
      <c r="S234">
        <f>(Honeywell2020!$C234-N234)^2</f>
        <v>0.60878431052865334</v>
      </c>
    </row>
    <row r="235" spans="2:19" x14ac:dyDescent="0.3">
      <c r="B235">
        <f>0.75*Honeywell2020!$C234+(1-0.75)*'Q1'!B234</f>
        <v>176.31999007635861</v>
      </c>
      <c r="D235">
        <v>6.7519110904001277E-3</v>
      </c>
      <c r="F235">
        <f t="shared" si="27"/>
        <v>4.5811345134080611E-2</v>
      </c>
      <c r="G235">
        <f t="shared" si="31"/>
        <v>8.5372297726731522E-2</v>
      </c>
      <c r="H235">
        <f t="shared" si="28"/>
        <v>0.12210729278349074</v>
      </c>
      <c r="I235">
        <f t="shared" si="29"/>
        <v>0.12362591760869229</v>
      </c>
      <c r="K235">
        <f t="shared" si="30"/>
        <v>176.36580142149268</v>
      </c>
      <c r="L235">
        <f t="shared" si="24"/>
        <v>176.40536237408534</v>
      </c>
      <c r="M235">
        <f t="shared" si="25"/>
        <v>176.44209736914209</v>
      </c>
      <c r="N235">
        <f t="shared" si="26"/>
        <v>176.44361599396731</v>
      </c>
      <c r="P235">
        <f>(Honeywell2020!$C235-K235)^2</f>
        <v>4.120558751261362E-3</v>
      </c>
      <c r="Q235">
        <f>(Honeywell2020!$C235-L235)^2</f>
        <v>6.0666773294760514E-4</v>
      </c>
      <c r="R235">
        <f>(Honeywell2020!$C235-M235)^2</f>
        <v>1.4651575232806955E-4</v>
      </c>
      <c r="S235">
        <f>(Honeywell2020!$C235-N235)^2</f>
        <v>1.8558596463355928E-4</v>
      </c>
    </row>
    <row r="236" spans="2:19" x14ac:dyDescent="0.3">
      <c r="B236">
        <f>0.75*Honeywell2020!$C235+(1-0.75)*'Q1'!B235</f>
        <v>176.3664866996331</v>
      </c>
      <c r="D236">
        <v>9.8907990934746001E-3</v>
      </c>
      <c r="F236">
        <f t="shared" si="27"/>
        <v>4.5914136855142437E-2</v>
      </c>
      <c r="G236">
        <f t="shared" si="31"/>
        <v>7.5653379113671843E-2</v>
      </c>
      <c r="H236">
        <f t="shared" si="28"/>
        <v>8.8082491504441668E-2</v>
      </c>
      <c r="I236">
        <f t="shared" si="29"/>
        <v>5.8066017424622703E-2</v>
      </c>
      <c r="K236">
        <f t="shared" si="30"/>
        <v>176.41240083648825</v>
      </c>
      <c r="L236">
        <f t="shared" si="24"/>
        <v>176.44214007874677</v>
      </c>
      <c r="M236">
        <f t="shared" si="25"/>
        <v>176.45456919113755</v>
      </c>
      <c r="N236">
        <f t="shared" si="26"/>
        <v>176.42455271705774</v>
      </c>
      <c r="P236">
        <f>(Honeywell2020!$C236-K236)^2</f>
        <v>1.0486340920836877E-2</v>
      </c>
      <c r="Q236">
        <f>(Honeywell2020!$C236-L236)^2</f>
        <v>1.7461528975516852E-2</v>
      </c>
      <c r="R236">
        <f>(Honeywell2020!$C236-M236)^2</f>
        <v>2.0900829306928288E-2</v>
      </c>
      <c r="S236">
        <f>(Honeywell2020!$C236-N236)^2</f>
        <v>1.31227832001763E-2</v>
      </c>
    </row>
    <row r="237" spans="2:19" x14ac:dyDescent="0.3">
      <c r="B237">
        <f>0.75*Honeywell2020!$C236+(1-0.75)*'Q1'!B236</f>
        <v>176.29871765476153</v>
      </c>
      <c r="D237">
        <v>0.29718184535824693</v>
      </c>
      <c r="F237">
        <f t="shared" si="27"/>
        <v>2.8861659596135875E-2</v>
      </c>
      <c r="G237">
        <f t="shared" si="31"/>
        <v>3.9797773117361886E-2</v>
      </c>
      <c r="H237">
        <f t="shared" si="28"/>
        <v>1.7949300135237326E-2</v>
      </c>
      <c r="I237">
        <f t="shared" si="29"/>
        <v>-4.8893785527139376E-2</v>
      </c>
      <c r="K237">
        <f t="shared" si="30"/>
        <v>176.32757931435768</v>
      </c>
      <c r="L237">
        <f t="shared" si="24"/>
        <v>176.33851542787889</v>
      </c>
      <c r="M237">
        <f t="shared" si="25"/>
        <v>176.31666695489676</v>
      </c>
      <c r="N237">
        <f t="shared" si="26"/>
        <v>176.2498238692344</v>
      </c>
      <c r="P237">
        <f>(Honeywell2020!$C237-K237)^2</f>
        <v>0.3051741381574023</v>
      </c>
      <c r="Q237">
        <f>(Honeywell2020!$C237-L237)^2</f>
        <v>0.29321095671591618</v>
      </c>
      <c r="R237">
        <f>(Honeywell2020!$C237-M237)^2</f>
        <v>0.31734975306075225</v>
      </c>
      <c r="S237">
        <f>(Honeywell2020!$C237-N237)^2</f>
        <v>0.39712825757301867</v>
      </c>
    </row>
    <row r="238" spans="2:19" x14ac:dyDescent="0.3">
      <c r="B238">
        <f>0.75*Honeywell2020!$C237+(1-0.75)*'Q1'!B237</f>
        <v>176.73017102559498</v>
      </c>
      <c r="D238">
        <v>6.9549837101854972E-2</v>
      </c>
      <c r="F238">
        <f t="shared" si="27"/>
        <v>8.925041628173333E-2</v>
      </c>
      <c r="G238">
        <f t="shared" si="31"/>
        <v>0.13771167254638447</v>
      </c>
      <c r="H238">
        <f t="shared" si="28"/>
        <v>0.20402613194943403</v>
      </c>
      <c r="I238">
        <f t="shared" si="29"/>
        <v>0.35940129737936349</v>
      </c>
      <c r="K238">
        <f t="shared" si="30"/>
        <v>176.81942144187673</v>
      </c>
      <c r="L238">
        <f t="shared" si="24"/>
        <v>176.86788269814136</v>
      </c>
      <c r="M238">
        <f t="shared" si="25"/>
        <v>176.93419715754442</v>
      </c>
      <c r="N238">
        <f t="shared" si="26"/>
        <v>177.08957232297433</v>
      </c>
      <c r="P238">
        <f>(Honeywell2020!$C238-K238)^2</f>
        <v>0.11520963059321174</v>
      </c>
      <c r="Q238">
        <f>(Honeywell2020!$C238-L238)^2</f>
        <v>0.15045609059500498</v>
      </c>
      <c r="R238">
        <f>(Honeywell2020!$C238-M238)^2</f>
        <v>0.20629869151468905</v>
      </c>
      <c r="S238">
        <f>(Honeywell2020!$C238-N238)^2</f>
        <v>0.37158329353090963</v>
      </c>
    </row>
    <row r="239" spans="2:19" x14ac:dyDescent="0.3">
      <c r="B239">
        <f>0.75*Honeywell2020!$C238+(1-0.75)*'Q1'!B238</f>
        <v>176.48260616663674</v>
      </c>
      <c r="D239">
        <v>1.5858052031089646E-2</v>
      </c>
      <c r="F239">
        <f t="shared" si="27"/>
        <v>3.8728124995737037E-2</v>
      </c>
      <c r="G239">
        <f t="shared" si="31"/>
        <v>4.1392539670227851E-2</v>
      </c>
      <c r="H239">
        <f t="shared" si="28"/>
        <v>8.1018604097982116E-4</v>
      </c>
      <c r="I239">
        <f t="shared" si="29"/>
        <v>-0.15651993550760113</v>
      </c>
      <c r="K239">
        <f t="shared" si="30"/>
        <v>176.52133429163248</v>
      </c>
      <c r="L239">
        <f t="shared" si="24"/>
        <v>176.52399870630697</v>
      </c>
      <c r="M239">
        <f t="shared" si="25"/>
        <v>176.48341635267772</v>
      </c>
      <c r="N239">
        <f t="shared" si="26"/>
        <v>176.32608623112915</v>
      </c>
      <c r="P239">
        <f>(Honeywell2020!$C239-K239)^2</f>
        <v>1.0269044001825519E-2</v>
      </c>
      <c r="Q239">
        <f>(Honeywell2020!$C239-L239)^2</f>
        <v>1.0816146912349993E-2</v>
      </c>
      <c r="R239">
        <f>(Honeywell2020!$C239-M239)^2</f>
        <v>4.0218874563568447E-3</v>
      </c>
      <c r="S239">
        <f>(Honeywell2020!$C239-N239)^2</f>
        <v>8.8194203324499405E-3</v>
      </c>
    </row>
    <row r="240" spans="2:19" x14ac:dyDescent="0.3">
      <c r="B240">
        <f>0.75*Honeywell2020!$C239+(1-0.75)*'Q1'!B239</f>
        <v>176.43669410831387</v>
      </c>
      <c r="D240">
        <v>0.30087398257666353</v>
      </c>
      <c r="F240">
        <f t="shared" si="27"/>
        <v>2.6032097497946039E-2</v>
      </c>
      <c r="G240">
        <f t="shared" si="31"/>
        <v>1.9566390171953489E-2</v>
      </c>
      <c r="H240">
        <f t="shared" si="28"/>
        <v>-2.0214823922752419E-2</v>
      </c>
      <c r="I240">
        <f t="shared" si="29"/>
        <v>-6.2503239900579322E-2</v>
      </c>
      <c r="K240">
        <f t="shared" si="30"/>
        <v>176.4627262058118</v>
      </c>
      <c r="L240">
        <f t="shared" si="24"/>
        <v>176.45626049848582</v>
      </c>
      <c r="M240">
        <f t="shared" si="25"/>
        <v>176.41647928439113</v>
      </c>
      <c r="N240">
        <f t="shared" si="26"/>
        <v>176.37419086841328</v>
      </c>
      <c r="P240">
        <f>(Honeywell2020!$C240-K240)^2</f>
        <v>0.28866312992137905</v>
      </c>
      <c r="Q240">
        <f>(Honeywell2020!$C240-L240)^2</f>
        <v>0.2956526455068908</v>
      </c>
      <c r="R240">
        <f>(Honeywell2020!$C240-M240)^2</f>
        <v>0.34049642554468773</v>
      </c>
      <c r="S240">
        <f>(Honeywell2020!$C240-N240)^2</f>
        <v>0.39163706917732521</v>
      </c>
    </row>
    <row r="241" spans="2:19" x14ac:dyDescent="0.3">
      <c r="B241">
        <f>0.75*Honeywell2020!$C240+(1-0.75)*'Q1'!B240</f>
        <v>176.86585197040404</v>
      </c>
      <c r="D241">
        <v>15.422294685151838</v>
      </c>
      <c r="F241">
        <f t="shared" si="27"/>
        <v>8.6500962186778815E-2</v>
      </c>
      <c r="G241">
        <f t="shared" si="31"/>
        <v>0.12196425815150627</v>
      </c>
      <c r="H241">
        <f t="shared" si="28"/>
        <v>0.18200288478306026</v>
      </c>
      <c r="I241">
        <f t="shared" si="29"/>
        <v>0.35540869679155296</v>
      </c>
      <c r="K241">
        <f t="shared" si="30"/>
        <v>176.95235293259083</v>
      </c>
      <c r="L241">
        <f t="shared" si="24"/>
        <v>176.98781622855554</v>
      </c>
      <c r="M241">
        <f t="shared" si="25"/>
        <v>177.0478548551871</v>
      </c>
      <c r="N241">
        <f t="shared" si="26"/>
        <v>177.22126066719559</v>
      </c>
      <c r="P241">
        <f>(Honeywell2020!$C241-K241)^2</f>
        <v>14.727481286984355</v>
      </c>
      <c r="Q241">
        <f>(Honeywell2020!$C241-L241)^2</f>
        <v>14.456548201311856</v>
      </c>
      <c r="R241">
        <f>(Honeywell2020!$C241-M241)^2</f>
        <v>14.003597894863827</v>
      </c>
      <c r="S241">
        <f>(Honeywell2020!$C241-N241)^2</f>
        <v>12.735850463203647</v>
      </c>
    </row>
    <row r="242" spans="2:19" x14ac:dyDescent="0.3">
      <c r="B242">
        <f>0.75*Honeywell2020!$C241+(1-0.75)*'Q1'!B241</f>
        <v>179.75529853076262</v>
      </c>
      <c r="D242">
        <v>0.89910459708023371</v>
      </c>
      <c r="F242">
        <f t="shared" si="27"/>
        <v>0.5069428019125487</v>
      </c>
      <c r="G242">
        <f t="shared" si="31"/>
        <v>0.81383483370327436</v>
      </c>
      <c r="H242">
        <f t="shared" si="28"/>
        <v>1.4003525387920435</v>
      </c>
      <c r="I242">
        <f t="shared" si="29"/>
        <v>2.5093408808235247</v>
      </c>
      <c r="K242">
        <f t="shared" si="30"/>
        <v>180.26224133267516</v>
      </c>
      <c r="L242">
        <f t="shared" si="24"/>
        <v>180.5691333644659</v>
      </c>
      <c r="M242">
        <f t="shared" si="25"/>
        <v>181.15565106955466</v>
      </c>
      <c r="N242">
        <f t="shared" si="26"/>
        <v>182.26463941158613</v>
      </c>
      <c r="P242">
        <f>(Honeywell2020!$C242-K242)^2</f>
        <v>1.9662779505809116</v>
      </c>
      <c r="Q242">
        <f>(Honeywell2020!$C242-L242)^2</f>
        <v>2.9211334392647541</v>
      </c>
      <c r="R242">
        <f>(Honeywell2020!$C242-M242)^2</f>
        <v>5.2700092418462869</v>
      </c>
      <c r="S242">
        <f>(Honeywell2020!$C242-N242)^2</f>
        <v>11.59156271364766</v>
      </c>
    </row>
    <row r="243" spans="2:19" x14ac:dyDescent="0.3">
      <c r="B243">
        <f>0.75*Honeywell2020!$C242+(1-0.75)*'Q1'!B242</f>
        <v>178.6699475949957</v>
      </c>
      <c r="D243">
        <v>2.5187556837293346</v>
      </c>
      <c r="F243">
        <f t="shared" si="27"/>
        <v>0.26809874126062971</v>
      </c>
      <c r="G243">
        <f t="shared" si="31"/>
        <v>0.339038391335728</v>
      </c>
      <c r="H243">
        <f t="shared" si="28"/>
        <v>0.28178597524051396</v>
      </c>
      <c r="I243">
        <f t="shared" si="29"/>
        <v>-0.54614716327834567</v>
      </c>
      <c r="K243">
        <f t="shared" si="30"/>
        <v>178.93804633625632</v>
      </c>
      <c r="L243">
        <f t="shared" si="24"/>
        <v>179.00898598633142</v>
      </c>
      <c r="M243">
        <f t="shared" si="25"/>
        <v>178.95173357023623</v>
      </c>
      <c r="N243">
        <f t="shared" si="26"/>
        <v>178.12380043171737</v>
      </c>
      <c r="P243">
        <f>(Honeywell2020!$C243-K243)^2</f>
        <v>2.0393306189834526</v>
      </c>
      <c r="Q243">
        <f>(Honeywell2020!$C243-L243)^2</f>
        <v>2.2469739771028463</v>
      </c>
      <c r="R243">
        <f>(Honeywell2020!$C243-M243)^2</f>
        <v>2.0786101049067951</v>
      </c>
      <c r="S243">
        <f>(Honeywell2020!$C243-N243)^2</f>
        <v>0.37675710800574314</v>
      </c>
    </row>
    <row r="244" spans="2:19" x14ac:dyDescent="0.3">
      <c r="B244">
        <f>0.75*Honeywell2020!$C243+(1-0.75)*'Q1'!B243</f>
        <v>177.7239617867472</v>
      </c>
      <c r="D244">
        <v>8.806572831964038E-2</v>
      </c>
      <c r="F244">
        <f t="shared" si="27"/>
        <v>8.5986058834258999E-2</v>
      </c>
      <c r="G244">
        <f t="shared" si="31"/>
        <v>1.7782341439668892E-2</v>
      </c>
      <c r="H244">
        <f t="shared" si="28"/>
        <v>-0.27071132732954606</v>
      </c>
      <c r="I244">
        <f t="shared" si="29"/>
        <v>-0.88601001150298397</v>
      </c>
      <c r="K244">
        <f t="shared" si="30"/>
        <v>177.80994784558146</v>
      </c>
      <c r="L244">
        <f t="shared" si="24"/>
        <v>177.74174412818687</v>
      </c>
      <c r="M244">
        <f t="shared" si="25"/>
        <v>177.45325045941766</v>
      </c>
      <c r="N244">
        <f t="shared" si="26"/>
        <v>176.83795177524422</v>
      </c>
      <c r="P244">
        <f>(Honeywell2020!$C244-K244)^2</f>
        <v>3.9978741057972535E-2</v>
      </c>
      <c r="Q244">
        <f>(Honeywell2020!$C244-L244)^2</f>
        <v>1.7356251824458126E-2</v>
      </c>
      <c r="R244">
        <f>(Honeywell2020!$C244-M244)^2</f>
        <v>2.4570731972859285E-2</v>
      </c>
      <c r="S244">
        <f>(Honeywell2020!$C244-N244)^2</f>
        <v>0.59606000544601634</v>
      </c>
    </row>
    <row r="245" spans="2:19" x14ac:dyDescent="0.3">
      <c r="B245">
        <f>0.75*Honeywell2020!$C244+(1-0.75)*'Q1'!B244</f>
        <v>177.72407791138568</v>
      </c>
      <c r="D245">
        <v>5.7462955422144133E-3</v>
      </c>
      <c r="F245">
        <f t="shared" si="27"/>
        <v>7.3105568704892321E-2</v>
      </c>
      <c r="G245">
        <f t="shared" si="31"/>
        <v>1.3365787239371943E-2</v>
      </c>
      <c r="H245">
        <f t="shared" si="28"/>
        <v>-0.14883897394393386</v>
      </c>
      <c r="I245">
        <f t="shared" si="29"/>
        <v>-0.13280279578273868</v>
      </c>
      <c r="K245">
        <f t="shared" si="30"/>
        <v>177.79718348009058</v>
      </c>
      <c r="L245">
        <f t="shared" si="24"/>
        <v>177.73744369862504</v>
      </c>
      <c r="M245">
        <f t="shared" si="25"/>
        <v>177.57523893744175</v>
      </c>
      <c r="N245">
        <f t="shared" si="26"/>
        <v>177.59127511560294</v>
      </c>
      <c r="P245">
        <f>(Honeywell2020!$C245-K245)^2</f>
        <v>1.3829830514472802E-3</v>
      </c>
      <c r="Q245">
        <f>(Honeywell2020!$C245-L245)^2</f>
        <v>5.0856119370429667E-4</v>
      </c>
      <c r="R245">
        <f>(Honeywell2020!$C245-M245)^2</f>
        <v>3.413480265202809E-2</v>
      </c>
      <c r="S245">
        <f>(Honeywell2020!$C245-N245)^2</f>
        <v>2.8466399390958446E-2</v>
      </c>
    </row>
    <row r="246" spans="2:19" x14ac:dyDescent="0.3">
      <c r="B246">
        <f>0.75*Honeywell2020!$C245+(1-0.75)*'Q1'!B245</f>
        <v>177.7966464924007</v>
      </c>
      <c r="D246">
        <v>1.766142870683405</v>
      </c>
      <c r="F246">
        <f t="shared" si="27"/>
        <v>7.3025020551411413E-2</v>
      </c>
      <c r="G246">
        <f t="shared" si="31"/>
        <v>2.8166485683283862E-2</v>
      </c>
      <c r="H246">
        <f t="shared" si="28"/>
        <v>-4.9205574212404797E-2</v>
      </c>
      <c r="I246">
        <f t="shared" si="29"/>
        <v>4.1762874495355866E-2</v>
      </c>
      <c r="K246">
        <f t="shared" si="30"/>
        <v>177.8696715129521</v>
      </c>
      <c r="L246">
        <f t="shared" si="24"/>
        <v>177.82481297808397</v>
      </c>
      <c r="M246">
        <f t="shared" si="25"/>
        <v>177.74744091818829</v>
      </c>
      <c r="N246">
        <f t="shared" si="26"/>
        <v>177.83840936689606</v>
      </c>
      <c r="P246">
        <f>(Honeywell2020!$C246-K246)^2</f>
        <v>1.44080528146654</v>
      </c>
      <c r="Q246">
        <f>(Honeywell2020!$C246-L246)^2</f>
        <v>1.5505081522154307</v>
      </c>
      <c r="R246">
        <f>(Honeywell2020!$C246-M246)^2</f>
        <v>1.7491810407587918</v>
      </c>
      <c r="S246">
        <f>(Honeywell2020!$C246-N246)^2</f>
        <v>1.5168327298672397</v>
      </c>
    </row>
    <row r="247" spans="2:19" x14ac:dyDescent="0.3">
      <c r="B247">
        <f>0.75*Honeywell2020!$C246+(1-0.75)*'Q1'!B246</f>
        <v>178.76632747006045</v>
      </c>
      <c r="D247">
        <v>3.3377460755013673E-3</v>
      </c>
      <c r="F247">
        <f t="shared" si="27"/>
        <v>0.20752341411766206</v>
      </c>
      <c r="G247">
        <f t="shared" si="31"/>
        <v>0.26354510867740016</v>
      </c>
      <c r="H247">
        <f t="shared" si="28"/>
        <v>0.40929337413006439</v>
      </c>
      <c r="I247">
        <f t="shared" si="29"/>
        <v>0.83049326218509012</v>
      </c>
      <c r="K247">
        <f t="shared" si="30"/>
        <v>178.97385088417812</v>
      </c>
      <c r="L247">
        <f t="shared" si="24"/>
        <v>179.02987257873784</v>
      </c>
      <c r="M247">
        <f t="shared" si="25"/>
        <v>179.17562084419052</v>
      </c>
      <c r="N247">
        <f t="shared" si="26"/>
        <v>179.59682073224553</v>
      </c>
      <c r="P247">
        <f>(Honeywell2020!$C247-K247)^2</f>
        <v>8.6352456093643531E-2</v>
      </c>
      <c r="Q247">
        <f>(Honeywell2020!$C247-L247)^2</f>
        <v>0.12241571961776926</v>
      </c>
      <c r="R247">
        <f>(Honeywell2020!$C247-M247)^2</f>
        <v>0.24564695993694499</v>
      </c>
      <c r="S247">
        <f>(Honeywell2020!$C247-N247)^2</f>
        <v>0.84057309061449359</v>
      </c>
    </row>
    <row r="248" spans="2:19" x14ac:dyDescent="0.3">
      <c r="B248">
        <f>0.75*Honeywell2020!$C247+(1-0.75)*'Q1'!B247</f>
        <v>178.58010480553929</v>
      </c>
      <c r="D248">
        <v>6.6335489389744344</v>
      </c>
      <c r="F248">
        <f t="shared" si="27"/>
        <v>0.14846150232183972</v>
      </c>
      <c r="G248">
        <f t="shared" si="31"/>
        <v>0.15110316537776175</v>
      </c>
      <c r="H248">
        <f t="shared" si="28"/>
        <v>0.14131115673701633</v>
      </c>
      <c r="I248">
        <f t="shared" si="29"/>
        <v>-3.3715275515216969E-2</v>
      </c>
      <c r="K248">
        <f t="shared" si="30"/>
        <v>178.72856630786114</v>
      </c>
      <c r="L248">
        <f t="shared" si="24"/>
        <v>178.73120797091704</v>
      </c>
      <c r="M248">
        <f t="shared" si="25"/>
        <v>178.7214159622763</v>
      </c>
      <c r="N248">
        <f t="shared" si="26"/>
        <v>178.54638953002407</v>
      </c>
      <c r="P248">
        <f>(Honeywell2020!$C248-K248)^2</f>
        <v>6.4589055430240778</v>
      </c>
      <c r="Q248">
        <f>(Honeywell2020!$C248-L248)^2</f>
        <v>6.4454852772874043</v>
      </c>
      <c r="R248">
        <f>(Honeywell2020!$C248-M248)^2</f>
        <v>6.4953009860283588</v>
      </c>
      <c r="S248">
        <f>(Honeywell2020!$C248-N248)^2</f>
        <v>7.4180757810622548</v>
      </c>
    </row>
    <row r="249" spans="2:19" x14ac:dyDescent="0.3">
      <c r="B249">
        <f>0.75*Honeywell2020!$C248+(1-0.75)*'Q1'!B248</f>
        <v>180.55757392360056</v>
      </c>
      <c r="D249">
        <v>3.1016520297138552E-2</v>
      </c>
      <c r="F249">
        <f t="shared" si="27"/>
        <v>0.42281264468275348</v>
      </c>
      <c r="G249">
        <f t="shared" si="31"/>
        <v>0.6076946535486375</v>
      </c>
      <c r="H249">
        <f t="shared" si="28"/>
        <v>0.96758223933292831</v>
      </c>
      <c r="I249">
        <f t="shared" si="29"/>
        <v>1.6757914590247924</v>
      </c>
      <c r="K249">
        <f t="shared" si="30"/>
        <v>180.98038656828331</v>
      </c>
      <c r="L249">
        <f t="shared" si="24"/>
        <v>181.16526857714919</v>
      </c>
      <c r="M249">
        <f t="shared" si="25"/>
        <v>181.52515616293348</v>
      </c>
      <c r="N249">
        <f t="shared" si="26"/>
        <v>182.23336538262535</v>
      </c>
      <c r="P249">
        <f>(Honeywell2020!$C249-K249)^2</f>
        <v>0.28131309414375755</v>
      </c>
      <c r="Q249">
        <f>(Honeywell2020!$C249-L249)^2</f>
        <v>0.51161342907749763</v>
      </c>
      <c r="R249">
        <f>(Honeywell2020!$C249-M249)^2</f>
        <v>1.155967225639839</v>
      </c>
      <c r="S249">
        <f>(Honeywell2020!$C249-N249)^2</f>
        <v>3.1804027881477737</v>
      </c>
    </row>
    <row r="250" spans="2:19" x14ac:dyDescent="0.3">
      <c r="B250">
        <f>0.75*Honeywell2020!$C249+(1-0.75)*'Q1'!B249</f>
        <v>180.19191920034035</v>
      </c>
      <c r="D250">
        <v>5.5681949816806645E-2</v>
      </c>
      <c r="F250">
        <f t="shared" si="27"/>
        <v>0.30454253949130944</v>
      </c>
      <c r="G250">
        <f t="shared" si="31"/>
        <v>0.36435730934642652</v>
      </c>
      <c r="H250">
        <f t="shared" si="28"/>
        <v>0.36762560616601769</v>
      </c>
      <c r="I250">
        <f t="shared" si="29"/>
        <v>-5.9437795917456626E-2</v>
      </c>
      <c r="K250">
        <f t="shared" si="30"/>
        <v>180.49646173983166</v>
      </c>
      <c r="L250">
        <f t="shared" si="24"/>
        <v>180.55627650968677</v>
      </c>
      <c r="M250">
        <f t="shared" si="25"/>
        <v>180.55954480650638</v>
      </c>
      <c r="N250">
        <f t="shared" si="26"/>
        <v>180.13248140442289</v>
      </c>
      <c r="P250">
        <f>(Honeywell2020!$C250-K250)^2</f>
        <v>5.4538250672374278E-2</v>
      </c>
      <c r="Q250">
        <f>(Honeywell2020!$C250-L250)^2</f>
        <v>3.0178461314689098E-2</v>
      </c>
      <c r="R250">
        <f>(Honeywell2020!$C250-M250)^2</f>
        <v>2.9053609363399232E-2</v>
      </c>
      <c r="S250">
        <f>(Honeywell2020!$C250-N250)^2</f>
        <v>0.35702369192767702</v>
      </c>
    </row>
    <row r="251" spans="2:19" x14ac:dyDescent="0.3">
      <c r="B251">
        <f>0.75*Honeywell2020!$C250+(1-0.75)*'Q1'!B250</f>
        <v>180.49224568022123</v>
      </c>
      <c r="D251">
        <v>2.5248941704301697</v>
      </c>
      <c r="F251">
        <f t="shared" si="27"/>
        <v>0.30391013054974497</v>
      </c>
      <c r="G251">
        <f t="shared" si="31"/>
        <v>0.34834960198003989</v>
      </c>
      <c r="H251">
        <f t="shared" si="28"/>
        <v>0.33734099933770578</v>
      </c>
      <c r="I251">
        <f t="shared" si="29"/>
        <v>0.24636183851112947</v>
      </c>
      <c r="K251">
        <f t="shared" si="30"/>
        <v>180.79615581077098</v>
      </c>
      <c r="L251">
        <f t="shared" si="24"/>
        <v>180.84059528220126</v>
      </c>
      <c r="M251">
        <f t="shared" si="25"/>
        <v>180.82958667955893</v>
      </c>
      <c r="N251">
        <f t="shared" si="26"/>
        <v>180.73860751873235</v>
      </c>
      <c r="P251">
        <f>(Honeywell2020!$C251-K251)^2</f>
        <v>2.142825171922675</v>
      </c>
      <c r="Q251">
        <f>(Honeywell2020!$C251-L251)^2</f>
        <v>2.0146955588871425</v>
      </c>
      <c r="R251">
        <f>(Honeywell2020!$C251-M251)^2</f>
        <v>2.0460679631870557</v>
      </c>
      <c r="S251">
        <f>(Honeywell2020!$C251-N251)^2</f>
        <v>2.3146198681579309</v>
      </c>
    </row>
    <row r="252" spans="2:19" x14ac:dyDescent="0.3">
      <c r="B252">
        <f>0.75*Honeywell2020!$C251+(1-0.75)*'Q1'!B251</f>
        <v>181.7229575421438</v>
      </c>
      <c r="D252">
        <v>1.8693695256313685</v>
      </c>
      <c r="F252">
        <f t="shared" si="27"/>
        <v>0.44293039025566905</v>
      </c>
      <c r="G252">
        <f t="shared" si="31"/>
        <v>0.56894016696567284</v>
      </c>
      <c r="H252">
        <f t="shared" si="28"/>
        <v>0.73935788750089559</v>
      </c>
      <c r="I252">
        <f t="shared" si="29"/>
        <v>1.0830593584108554</v>
      </c>
      <c r="K252">
        <f t="shared" si="30"/>
        <v>182.16588793239947</v>
      </c>
      <c r="L252">
        <f t="shared" si="24"/>
        <v>182.29189770910946</v>
      </c>
      <c r="M252">
        <f t="shared" si="25"/>
        <v>182.46231542964469</v>
      </c>
      <c r="N252">
        <f t="shared" si="26"/>
        <v>182.80601690055465</v>
      </c>
      <c r="P252">
        <f>(Honeywell2020!$C252-K252)^2</f>
        <v>1.1323259795325316</v>
      </c>
      <c r="Q252">
        <f>(Honeywell2020!$C252-L252)^2</f>
        <v>0.88002840337174593</v>
      </c>
      <c r="R252">
        <f>(Honeywell2020!$C252-M252)^2</f>
        <v>0.58933345810105409</v>
      </c>
      <c r="S252">
        <f>(Honeywell2020!$C252-N252)^2</f>
        <v>0.17975827676648759</v>
      </c>
    </row>
    <row r="253" spans="2:19" x14ac:dyDescent="0.3">
      <c r="B253">
        <f>0.75*Honeywell2020!$C252+(1-0.75)*'Q1'!B252</f>
        <v>182.63842140239348</v>
      </c>
      <c r="D253">
        <v>3.337024731779358</v>
      </c>
      <c r="F253">
        <f t="shared" si="27"/>
        <v>0.51381041075476963</v>
      </c>
      <c r="G253">
        <f t="shared" si="31"/>
        <v>0.65557109028667293</v>
      </c>
      <c r="H253">
        <f t="shared" si="28"/>
        <v>0.81860557523784561</v>
      </c>
      <c r="I253">
        <f t="shared" si="29"/>
        <v>0.94060318497385054</v>
      </c>
      <c r="K253">
        <f t="shared" si="30"/>
        <v>183.15223181314823</v>
      </c>
      <c r="L253">
        <f t="shared" si="24"/>
        <v>183.29399249268016</v>
      </c>
      <c r="M253">
        <f t="shared" si="25"/>
        <v>183.45702697763133</v>
      </c>
      <c r="N253">
        <f t="shared" si="26"/>
        <v>183.57902458736731</v>
      </c>
      <c r="P253">
        <f>AVERAGE(P2:P252)</f>
        <v>3.2706937713837658</v>
      </c>
      <c r="Q253">
        <f>AVERAGE(Q2:Q252)</f>
        <v>3.2438086902473913</v>
      </c>
      <c r="R253">
        <f>AVERAGE(R2:R252)</f>
        <v>3.3428248666130136</v>
      </c>
      <c r="S253">
        <f>AVERAGE(S2:S252)</f>
        <v>4.0045903742442919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2"/>
  <sheetViews>
    <sheetView topLeftCell="D1" workbookViewId="0">
      <selection activeCell="Q14" sqref="Q14"/>
    </sheetView>
  </sheetViews>
  <sheetFormatPr defaultRowHeight="14.4" x14ac:dyDescent="0.3"/>
  <cols>
    <col min="3" max="3" width="17.6640625" customWidth="1"/>
    <col min="17" max="17" width="16.44140625" customWidth="1"/>
    <col min="18" max="18" width="14.33203125" bestFit="1" customWidth="1"/>
  </cols>
  <sheetData>
    <row r="1" spans="1:28" ht="15" thickBot="1" x14ac:dyDescent="0.35">
      <c r="A1" t="s">
        <v>176</v>
      </c>
      <c r="B1" t="s">
        <v>177</v>
      </c>
      <c r="C1" t="s">
        <v>178</v>
      </c>
      <c r="D1">
        <f>SLOPE(B2:B252,A2:A252)</f>
        <v>0.10080904424207925</v>
      </c>
      <c r="F1" t="s">
        <v>184</v>
      </c>
      <c r="G1" t="s">
        <v>185</v>
      </c>
      <c r="H1" t="s">
        <v>186</v>
      </c>
      <c r="J1" s="4" t="s">
        <v>187</v>
      </c>
      <c r="K1" s="5" t="s">
        <v>189</v>
      </c>
      <c r="L1" s="4" t="s">
        <v>190</v>
      </c>
      <c r="M1" s="4" t="s">
        <v>188</v>
      </c>
      <c r="N1" s="6" t="s">
        <v>191</v>
      </c>
      <c r="O1" s="6" t="s">
        <v>192</v>
      </c>
      <c r="P1" s="6" t="s">
        <v>193</v>
      </c>
      <c r="Q1" s="7" t="s">
        <v>194</v>
      </c>
      <c r="X1" t="s">
        <v>185</v>
      </c>
      <c r="Y1" t="s">
        <v>200</v>
      </c>
      <c r="Z1" t="s">
        <v>201</v>
      </c>
      <c r="AA1" t="s">
        <v>202</v>
      </c>
      <c r="AB1" t="s">
        <v>203</v>
      </c>
    </row>
    <row r="2" spans="1:28" x14ac:dyDescent="0.3">
      <c r="A2">
        <v>1</v>
      </c>
      <c r="B2">
        <v>139.820007</v>
      </c>
      <c r="C2" t="s">
        <v>179</v>
      </c>
      <c r="D2">
        <f>INTERCEPT(B2:B252,A2:A252)</f>
        <v>154.50367757290837</v>
      </c>
      <c r="F2">
        <f>($D$1*A2)+$D$2</f>
        <v>154.60448661715046</v>
      </c>
      <c r="G2">
        <f>B2-F2</f>
        <v>-14.784479617150453</v>
      </c>
      <c r="H2">
        <f>G2^2</f>
        <v>218.5808375499372</v>
      </c>
      <c r="J2" s="2">
        <v>-14.784479617150453</v>
      </c>
      <c r="K2" s="2">
        <f>J2-(J3-J2)/2</f>
        <v>-15.690765117171953</v>
      </c>
      <c r="L2" s="2">
        <f>J2+(J3-J2)/2</f>
        <v>-13.878194117128952</v>
      </c>
      <c r="M2" s="2">
        <v>1</v>
      </c>
      <c r="N2">
        <f>_xlfn.NORM.DIST(L2,$D$5,$D$6,TRUE)</f>
        <v>1.5521286056197989E-2</v>
      </c>
      <c r="O2">
        <f>N2*$M$18</f>
        <v>3.8958428001056955</v>
      </c>
      <c r="P2">
        <f>((M2-O2)^2)/O2</f>
        <v>2.1525266683492679</v>
      </c>
      <c r="Q2" s="7" t="s">
        <v>195</v>
      </c>
      <c r="R2">
        <f>P18</f>
        <v>43.406178337180897</v>
      </c>
      <c r="X2">
        <v>-14.784479617150453</v>
      </c>
      <c r="Y2">
        <f>STANDARDIZE(X2,$D$5,$D$6)</f>
        <v>-2.2973538707754448</v>
      </c>
      <c r="Z2">
        <v>1</v>
      </c>
      <c r="AA2">
        <f>(Z2-0.5)/$M$18</f>
        <v>1.9920318725099601E-3</v>
      </c>
      <c r="AB2">
        <f>_xlfn.NORM.S.INV(AA2)</f>
        <v>-2.8794207820270832</v>
      </c>
    </row>
    <row r="3" spans="1:28" x14ac:dyDescent="0.3">
      <c r="A3">
        <v>2</v>
      </c>
      <c r="B3">
        <v>140.740005</v>
      </c>
      <c r="C3" t="s">
        <v>180</v>
      </c>
      <c r="D3">
        <f>CORREL(B2:B252,A2:A252)</f>
        <v>0.75097788513796004</v>
      </c>
      <c r="F3">
        <f t="shared" ref="F3:F66" si="0">($D$1*A3)+$D$2</f>
        <v>154.70529566139254</v>
      </c>
      <c r="G3">
        <f t="shared" ref="G3:G66" si="1">B3-F3</f>
        <v>-13.965290661392544</v>
      </c>
      <c r="H3">
        <f t="shared" ref="H3:H66" si="2">G3^2</f>
        <v>195.0293432571778</v>
      </c>
      <c r="J3" s="2">
        <v>-12.97190861710745</v>
      </c>
      <c r="K3" s="2">
        <f t="shared" ref="K3:K17" si="3">J3-(J4-J3)/2</f>
        <v>-13.878194117128952</v>
      </c>
      <c r="L3" s="2">
        <f t="shared" ref="L3:L17" si="4">J3+(J4-J3)/2</f>
        <v>-12.065623117085948</v>
      </c>
      <c r="M3" s="2">
        <v>8</v>
      </c>
      <c r="N3">
        <f>_xlfn.NORM.DIST(L3,$D$5,$D$6,TRUE)-_xlfn.NORM.DIST(K3,$D$5,$D$6,TRUE)</f>
        <v>1.4883885585284116E-2</v>
      </c>
      <c r="O3">
        <f>N3*$M$18</f>
        <v>3.7358552819063129</v>
      </c>
      <c r="P3">
        <f t="shared" ref="P3:P17" si="5">((M3-O3)^2)/O3</f>
        <v>4.8671398661802563</v>
      </c>
      <c r="Q3" s="7" t="s">
        <v>196</v>
      </c>
      <c r="R3">
        <v>0.05</v>
      </c>
      <c r="X3">
        <v>-14.527726794118763</v>
      </c>
      <c r="Y3">
        <f>STANDARDIZE(X3,$D$5,$D$6)</f>
        <v>-2.257457161043428</v>
      </c>
      <c r="Z3">
        <v>2</v>
      </c>
      <c r="AA3">
        <f>(Z3-0.5)/$M$18</f>
        <v>5.9760956175298804E-3</v>
      </c>
      <c r="AB3">
        <f>_xlfn.NORM.S.INV(AA3)</f>
        <v>-2.513552719716154</v>
      </c>
    </row>
    <row r="4" spans="1:28" x14ac:dyDescent="0.3">
      <c r="A4">
        <v>3</v>
      </c>
      <c r="B4">
        <v>141.179993</v>
      </c>
      <c r="C4" t="s">
        <v>181</v>
      </c>
      <c r="D4">
        <f>D3^2</f>
        <v>0.56396778396628311</v>
      </c>
      <c r="F4">
        <f t="shared" si="0"/>
        <v>154.80610470563462</v>
      </c>
      <c r="G4">
        <f t="shared" si="1"/>
        <v>-13.626111705634628</v>
      </c>
      <c r="H4">
        <f t="shared" si="2"/>
        <v>185.67092021443304</v>
      </c>
      <c r="J4" s="2">
        <v>-11.159337617064446</v>
      </c>
      <c r="K4" s="2">
        <f t="shared" si="3"/>
        <v>-12.065623117085948</v>
      </c>
      <c r="L4" s="2">
        <f t="shared" si="4"/>
        <v>-10.253052117042945</v>
      </c>
      <c r="M4" s="2">
        <v>6</v>
      </c>
      <c r="N4">
        <f t="shared" ref="N4:N17" si="6">_xlfn.NORM.DIST(L4,$D$5,$D$6,TRUE)-_xlfn.NORM.DIST(K4,$D$5,$D$6,TRUE)</f>
        <v>2.5150552073729737E-2</v>
      </c>
      <c r="O4">
        <f t="shared" ref="O3:O17" si="7">N4*$M$18</f>
        <v>6.3127885705061644</v>
      </c>
      <c r="P4">
        <f t="shared" si="5"/>
        <v>1.5498173073052112E-2</v>
      </c>
      <c r="Q4" s="7" t="s">
        <v>197</v>
      </c>
      <c r="R4">
        <f>COUNT(M2:M17)-2-1</f>
        <v>13</v>
      </c>
      <c r="X4">
        <v>-14.130119580724738</v>
      </c>
      <c r="Y4">
        <f>STANDARDIZE(X4,$D$5,$D$6)</f>
        <v>-2.195673148728285</v>
      </c>
      <c r="Z4">
        <v>3</v>
      </c>
      <c r="AA4">
        <f>(Z4-0.5)/$M$18</f>
        <v>9.9601593625498006E-3</v>
      </c>
      <c r="AB4">
        <f>_xlfn.NORM.S.INV(AA4)</f>
        <v>-2.3278453178961427</v>
      </c>
    </row>
    <row r="5" spans="1:28" x14ac:dyDescent="0.3">
      <c r="A5">
        <v>4</v>
      </c>
      <c r="B5">
        <v>141.71000699999999</v>
      </c>
      <c r="C5" t="s">
        <v>182</v>
      </c>
      <c r="D5">
        <f>AVERAGE(G2:G252)</f>
        <v>1.1323390211316337E-16</v>
      </c>
      <c r="F5">
        <f t="shared" si="0"/>
        <v>154.90691374987668</v>
      </c>
      <c r="G5">
        <f t="shared" si="1"/>
        <v>-13.196906749876689</v>
      </c>
      <c r="H5">
        <f t="shared" si="2"/>
        <v>174.15834776494091</v>
      </c>
      <c r="J5" s="2">
        <v>-9.3467666170214443</v>
      </c>
      <c r="K5" s="2">
        <f t="shared" si="3"/>
        <v>-10.253052117042946</v>
      </c>
      <c r="L5" s="2">
        <f t="shared" si="4"/>
        <v>-8.4404811169999423</v>
      </c>
      <c r="M5" s="2">
        <v>8</v>
      </c>
      <c r="N5">
        <f t="shared" si="6"/>
        <v>3.9278139365109668E-2</v>
      </c>
      <c r="O5">
        <f t="shared" si="7"/>
        <v>9.8588129806425275</v>
      </c>
      <c r="P5">
        <f t="shared" si="5"/>
        <v>0.35046670464175628</v>
      </c>
      <c r="Q5" s="7" t="s">
        <v>198</v>
      </c>
      <c r="R5" s="8">
        <f>1-_xlfn.CHISQ.DIST(R2,R4,1)</f>
        <v>3.847714507676514E-5</v>
      </c>
      <c r="X5">
        <v>-13.965290661392544</v>
      </c>
      <c r="Y5">
        <f>STANDARDIZE(X5,$D$5,$D$6)</f>
        <v>-2.1700604544942395</v>
      </c>
      <c r="Z5">
        <v>4</v>
      </c>
      <c r="AA5">
        <f>(Z5-0.5)/$M$18</f>
        <v>1.3944223107569721E-2</v>
      </c>
      <c r="AB5">
        <f>_xlfn.NORM.S.INV(AA5)</f>
        <v>-2.1988520196881569</v>
      </c>
    </row>
    <row r="6" spans="1:28" x14ac:dyDescent="0.3">
      <c r="A6">
        <v>5</v>
      </c>
      <c r="B6">
        <v>140.479996</v>
      </c>
      <c r="C6" t="s">
        <v>183</v>
      </c>
      <c r="D6">
        <f>STDEV(G2:G252)</f>
        <v>6.4354385300511519</v>
      </c>
      <c r="F6">
        <f t="shared" si="0"/>
        <v>155.00772279411876</v>
      </c>
      <c r="G6">
        <f t="shared" si="1"/>
        <v>-14.527726794118763</v>
      </c>
      <c r="H6">
        <f t="shared" si="2"/>
        <v>211.05484580455624</v>
      </c>
      <c r="J6" s="2">
        <v>-7.5341956169784412</v>
      </c>
      <c r="K6" s="2">
        <f t="shared" si="3"/>
        <v>-8.4404811169999423</v>
      </c>
      <c r="L6" s="2">
        <f t="shared" si="4"/>
        <v>-6.6279101169569401</v>
      </c>
      <c r="M6" s="2">
        <v>6</v>
      </c>
      <c r="N6">
        <f t="shared" si="6"/>
        <v>5.6692716475197316E-2</v>
      </c>
      <c r="O6">
        <f t="shared" si="7"/>
        <v>14.229871835274526</v>
      </c>
      <c r="P6">
        <f t="shared" si="5"/>
        <v>4.7597611003878884</v>
      </c>
      <c r="X6">
        <v>-13.626111705634628</v>
      </c>
      <c r="Y6">
        <f>STANDARDIZE(X6,$D$5,$D$6)</f>
        <v>-2.117355583773453</v>
      </c>
      <c r="Z6">
        <v>5</v>
      </c>
      <c r="AA6">
        <f>(Z6-0.5)/$M$18</f>
        <v>1.7928286852589643E-2</v>
      </c>
      <c r="AB6">
        <f>_xlfn.NORM.S.INV(AA6)</f>
        <v>-2.0985501609313251</v>
      </c>
    </row>
    <row r="7" spans="1:28" x14ac:dyDescent="0.3">
      <c r="A7">
        <v>6</v>
      </c>
      <c r="B7">
        <v>141.740005</v>
      </c>
      <c r="F7">
        <f t="shared" si="0"/>
        <v>155.10853183836085</v>
      </c>
      <c r="G7">
        <f t="shared" si="1"/>
        <v>-13.36852683836085</v>
      </c>
      <c r="H7">
        <f t="shared" si="2"/>
        <v>178.71750982797434</v>
      </c>
      <c r="J7" s="2">
        <v>-5.7216246169354381</v>
      </c>
      <c r="K7" s="2">
        <f t="shared" si="3"/>
        <v>-6.6279101169569392</v>
      </c>
      <c r="L7" s="2">
        <f t="shared" si="4"/>
        <v>-4.815339116913937</v>
      </c>
      <c r="M7" s="2">
        <v>14</v>
      </c>
      <c r="N7">
        <f t="shared" si="6"/>
        <v>7.5627067143177185E-2</v>
      </c>
      <c r="O7">
        <f t="shared" si="7"/>
        <v>18.982393852937474</v>
      </c>
      <c r="P7">
        <f t="shared" si="5"/>
        <v>1.3077512087311181</v>
      </c>
      <c r="R7" t="s">
        <v>199</v>
      </c>
      <c r="X7">
        <v>-13.36852683836085</v>
      </c>
      <c r="Y7">
        <f>STANDARDIZE(X7,$D$5,$D$6)</f>
        <v>-2.0773295830477911</v>
      </c>
      <c r="Z7">
        <v>6</v>
      </c>
      <c r="AA7">
        <f>(Z7-0.5)/$M$18</f>
        <v>2.1912350597609563E-2</v>
      </c>
      <c r="AB7">
        <f>_xlfn.NORM.S.INV(AA7)</f>
        <v>-2.0157636030642965</v>
      </c>
    </row>
    <row r="8" spans="1:28" x14ac:dyDescent="0.3">
      <c r="A8">
        <v>7</v>
      </c>
      <c r="B8">
        <v>143.279999</v>
      </c>
      <c r="F8">
        <f t="shared" si="0"/>
        <v>155.20934088260293</v>
      </c>
      <c r="G8">
        <f t="shared" si="1"/>
        <v>-11.929341882602927</v>
      </c>
      <c r="H8">
        <f t="shared" si="2"/>
        <v>142.30919775202435</v>
      </c>
      <c r="J8" s="2">
        <v>-3.9090536168924359</v>
      </c>
      <c r="K8" s="2">
        <f t="shared" si="3"/>
        <v>-4.8153391169139379</v>
      </c>
      <c r="L8" s="2">
        <f t="shared" si="4"/>
        <v>-3.0027681168709339</v>
      </c>
      <c r="M8" s="2">
        <v>21</v>
      </c>
      <c r="N8">
        <f t="shared" si="6"/>
        <v>9.3239813853428638E-2</v>
      </c>
      <c r="O8">
        <f t="shared" si="7"/>
        <v>23.403193277210587</v>
      </c>
      <c r="P8">
        <f t="shared" si="5"/>
        <v>0.24677563694925481</v>
      </c>
      <c r="X8">
        <v>-13.196906749876689</v>
      </c>
      <c r="Y8">
        <f>STANDARDIZE(X8,$D$5,$D$6)</f>
        <v>-2.0506616119868051</v>
      </c>
      <c r="Z8">
        <v>7</v>
      </c>
      <c r="AA8">
        <f>(Z8-0.5)/$M$18</f>
        <v>2.5896414342629483E-2</v>
      </c>
      <c r="AB8">
        <f>_xlfn.NORM.S.INV(AA8)</f>
        <v>-1.944851707868573</v>
      </c>
    </row>
    <row r="9" spans="1:28" x14ac:dyDescent="0.3">
      <c r="A9">
        <v>8</v>
      </c>
      <c r="B9">
        <v>143.63000500000001</v>
      </c>
      <c r="F9">
        <f t="shared" si="0"/>
        <v>155.31014992684501</v>
      </c>
      <c r="G9">
        <f t="shared" si="1"/>
        <v>-11.680144926845003</v>
      </c>
      <c r="H9">
        <f t="shared" si="2"/>
        <v>136.42578551210306</v>
      </c>
      <c r="J9" s="2">
        <v>-2.0964826168494319</v>
      </c>
      <c r="K9" s="2">
        <f t="shared" si="3"/>
        <v>-3.002768116870933</v>
      </c>
      <c r="L9" s="2">
        <f t="shared" si="4"/>
        <v>-1.1901971168279308</v>
      </c>
      <c r="M9" s="2">
        <v>33</v>
      </c>
      <c r="N9">
        <f t="shared" si="6"/>
        <v>0.106242935371197</v>
      </c>
      <c r="O9">
        <f t="shared" si="7"/>
        <v>26.666976778170447</v>
      </c>
      <c r="P9">
        <f t="shared" si="5"/>
        <v>1.5040018769980728</v>
      </c>
      <c r="X9">
        <v>-13.135029209220249</v>
      </c>
      <c r="Y9">
        <f>STANDARDIZE(X9,$D$5,$D$6)</f>
        <v>-2.0410464878010179</v>
      </c>
      <c r="Z9">
        <v>8</v>
      </c>
      <c r="AA9">
        <f>(Z9-0.5)/$M$18</f>
        <v>2.9880478087649404E-2</v>
      </c>
      <c r="AB9">
        <f>_xlfn.NORM.S.INV(AA9)</f>
        <v>-1.8825531086510918</v>
      </c>
    </row>
    <row r="10" spans="1:28" x14ac:dyDescent="0.3">
      <c r="A10">
        <v>9</v>
      </c>
      <c r="B10">
        <v>144.71000699999999</v>
      </c>
      <c r="F10">
        <f t="shared" si="0"/>
        <v>155.4109589710871</v>
      </c>
      <c r="G10">
        <f t="shared" si="1"/>
        <v>-10.700951971087107</v>
      </c>
      <c r="H10">
        <f t="shared" si="2"/>
        <v>114.51037308751305</v>
      </c>
      <c r="J10" s="2">
        <v>-0.28391161680642973</v>
      </c>
      <c r="K10" s="2">
        <f t="shared" si="3"/>
        <v>-1.1901971168279308</v>
      </c>
      <c r="L10" s="2">
        <f t="shared" si="4"/>
        <v>0.62237388321507137</v>
      </c>
      <c r="M10" s="2">
        <v>34</v>
      </c>
      <c r="N10">
        <f t="shared" si="6"/>
        <v>0.11188541681619435</v>
      </c>
      <c r="O10">
        <f t="shared" si="7"/>
        <v>28.083239620864781</v>
      </c>
      <c r="P10">
        <f t="shared" si="5"/>
        <v>1.246581728344998</v>
      </c>
      <c r="X10">
        <v>-13.010927624966797</v>
      </c>
      <c r="Y10">
        <f>STANDARDIZE(X10,$D$5,$D$6)</f>
        <v>-2.0217623964879019</v>
      </c>
      <c r="Z10">
        <v>9</v>
      </c>
      <c r="AA10">
        <f>(Z10-0.5)/$M$18</f>
        <v>3.386454183266932E-2</v>
      </c>
      <c r="AB10">
        <f>_xlfn.NORM.S.INV(AA10)</f>
        <v>-1.8268050677178862</v>
      </c>
    </row>
    <row r="11" spans="1:28" x14ac:dyDescent="0.3">
      <c r="A11">
        <v>10</v>
      </c>
      <c r="B11">
        <v>147.929993</v>
      </c>
      <c r="F11">
        <f t="shared" si="0"/>
        <v>155.51176801532915</v>
      </c>
      <c r="G11">
        <f t="shared" si="1"/>
        <v>-7.581775015329157</v>
      </c>
      <c r="H11">
        <f t="shared" si="2"/>
        <v>57.483312383069439</v>
      </c>
      <c r="J11" s="2">
        <v>1.5286593832365725</v>
      </c>
      <c r="K11" s="2">
        <f t="shared" si="3"/>
        <v>0.62237388321507048</v>
      </c>
      <c r="L11" s="2">
        <f t="shared" si="4"/>
        <v>2.4349448832580745</v>
      </c>
      <c r="M11" s="2">
        <v>22</v>
      </c>
      <c r="N11">
        <f t="shared" si="6"/>
        <v>0.10889846541854131</v>
      </c>
      <c r="O11">
        <f t="shared" si="7"/>
        <v>27.333514820053871</v>
      </c>
      <c r="P11">
        <f t="shared" si="5"/>
        <v>1.0407143217038419</v>
      </c>
      <c r="X11">
        <v>-12.815839253462343</v>
      </c>
      <c r="Y11">
        <f>STANDARDIZE(X11,$D$5,$D$6)</f>
        <v>-1.9914476991143721</v>
      </c>
      <c r="Z11">
        <v>10</v>
      </c>
      <c r="AA11">
        <f>(Z11-0.5)/$M$18</f>
        <v>3.7848605577689244E-2</v>
      </c>
      <c r="AB11">
        <f>_xlfn.NORM.S.INV(AA11)</f>
        <v>-1.7762166732015279</v>
      </c>
    </row>
    <row r="12" spans="1:28" x14ac:dyDescent="0.3">
      <c r="A12">
        <v>11</v>
      </c>
      <c r="B12">
        <v>148.69000199999999</v>
      </c>
      <c r="F12">
        <f t="shared" si="0"/>
        <v>155.61257705957124</v>
      </c>
      <c r="G12">
        <f t="shared" si="1"/>
        <v>-6.9225750595712441</v>
      </c>
      <c r="H12">
        <f t="shared" si="2"/>
        <v>47.922045455397814</v>
      </c>
      <c r="J12" s="2">
        <v>3.3412303832795764</v>
      </c>
      <c r="K12" s="2">
        <f t="shared" si="3"/>
        <v>2.4349448832580745</v>
      </c>
      <c r="L12" s="2">
        <f t="shared" si="4"/>
        <v>4.2475158833010784</v>
      </c>
      <c r="M12" s="2">
        <v>20</v>
      </c>
      <c r="N12">
        <f t="shared" si="6"/>
        <v>9.7959111958887179E-2</v>
      </c>
      <c r="O12">
        <f t="shared" si="7"/>
        <v>24.58773710168068</v>
      </c>
      <c r="P12">
        <f t="shared" si="5"/>
        <v>0.85600930362553662</v>
      </c>
      <c r="X12">
        <v>-12.346656297704413</v>
      </c>
      <c r="Y12">
        <f>STANDARDIZE(X12,$D$5,$D$6)</f>
        <v>-1.9185415632594469</v>
      </c>
      <c r="Z12">
        <v>11</v>
      </c>
      <c r="AA12">
        <f>(Z12-0.5)/$M$18</f>
        <v>4.1832669322709161E-2</v>
      </c>
      <c r="AB12">
        <f>_xlfn.NORM.S.INV(AA12)</f>
        <v>-1.7298037812719722</v>
      </c>
    </row>
    <row r="13" spans="1:28" x14ac:dyDescent="0.3">
      <c r="A13">
        <v>12</v>
      </c>
      <c r="B13">
        <v>148.89999399999999</v>
      </c>
      <c r="F13">
        <f t="shared" si="0"/>
        <v>155.71338610381332</v>
      </c>
      <c r="G13">
        <f t="shared" si="1"/>
        <v>-6.813392103813328</v>
      </c>
      <c r="H13">
        <f t="shared" si="2"/>
        <v>46.422311960305805</v>
      </c>
      <c r="J13" s="2">
        <v>5.1538013833225804</v>
      </c>
      <c r="K13" s="2">
        <f t="shared" si="3"/>
        <v>4.2475158833010802</v>
      </c>
      <c r="L13" s="2">
        <f t="shared" si="4"/>
        <v>6.0600868833440806</v>
      </c>
      <c r="M13" s="2">
        <v>9</v>
      </c>
      <c r="N13">
        <f t="shared" si="6"/>
        <v>8.1440893952227311E-2</v>
      </c>
      <c r="O13">
        <f t="shared" si="7"/>
        <v>20.441664382009055</v>
      </c>
      <c r="P13">
        <f t="shared" si="5"/>
        <v>6.4041597290752676</v>
      </c>
      <c r="X13">
        <v>-11.98173166920887</v>
      </c>
      <c r="Y13">
        <f>STANDARDIZE(X13,$D$5,$D$6)</f>
        <v>-1.8618360836263994</v>
      </c>
      <c r="Z13">
        <v>12</v>
      </c>
      <c r="AA13">
        <f>(Z13-0.5)/$M$18</f>
        <v>4.5816733067729085E-2</v>
      </c>
      <c r="AB13">
        <f>_xlfn.NORM.S.INV(AA13)</f>
        <v>-1.6868434086022384</v>
      </c>
    </row>
    <row r="14" spans="1:28" x14ac:dyDescent="0.3">
      <c r="A14">
        <v>13</v>
      </c>
      <c r="B14">
        <v>148.14999399999999</v>
      </c>
      <c r="F14">
        <f t="shared" si="0"/>
        <v>155.8141951480554</v>
      </c>
      <c r="G14">
        <f t="shared" si="1"/>
        <v>-7.6642011480554117</v>
      </c>
      <c r="H14">
        <f t="shared" si="2"/>
        <v>58.739979237853895</v>
      </c>
      <c r="J14" s="2">
        <v>6.9663723833655808</v>
      </c>
      <c r="K14" s="2">
        <f t="shared" si="3"/>
        <v>6.0600868833440789</v>
      </c>
      <c r="L14" s="2">
        <f t="shared" si="4"/>
        <v>7.8726578833870828</v>
      </c>
      <c r="M14" s="2">
        <v>23</v>
      </c>
      <c r="N14">
        <f t="shared" si="6"/>
        <v>6.2576966404936485E-2</v>
      </c>
      <c r="O14">
        <f t="shared" si="7"/>
        <v>15.706818567639058</v>
      </c>
      <c r="P14">
        <f t="shared" si="5"/>
        <v>3.3864588921223935</v>
      </c>
      <c r="X14">
        <v>-11.929341882602927</v>
      </c>
      <c r="Y14">
        <f>STANDARDIZE(X14,$D$5,$D$6)</f>
        <v>-1.8536952574245327</v>
      </c>
      <c r="Z14">
        <v>13</v>
      </c>
      <c r="AA14">
        <f>(Z14-0.5)/$M$18</f>
        <v>4.9800796812749001E-2</v>
      </c>
      <c r="AB14">
        <f>_xlfn.NORM.S.INV(AA14)</f>
        <v>-1.6467881707750844</v>
      </c>
    </row>
    <row r="15" spans="1:28" x14ac:dyDescent="0.3">
      <c r="A15">
        <v>14</v>
      </c>
      <c r="B15">
        <v>148.61000100000001</v>
      </c>
      <c r="F15">
        <f t="shared" si="0"/>
        <v>155.91500419229749</v>
      </c>
      <c r="G15">
        <f t="shared" si="1"/>
        <v>-7.3050031922974767</v>
      </c>
      <c r="H15">
        <f t="shared" si="2"/>
        <v>53.363071639476324</v>
      </c>
      <c r="J15" s="2">
        <v>8.7789433834085848</v>
      </c>
      <c r="K15" s="2">
        <f t="shared" si="3"/>
        <v>7.8726578833870828</v>
      </c>
      <c r="L15" s="2">
        <f t="shared" si="4"/>
        <v>9.6852288834300868</v>
      </c>
      <c r="M15" s="2">
        <v>22</v>
      </c>
      <c r="N15">
        <f t="shared" si="6"/>
        <v>4.4438591691582374E-2</v>
      </c>
      <c r="O15">
        <f t="shared" si="7"/>
        <v>11.154086514587176</v>
      </c>
      <c r="P15">
        <f t="shared" si="5"/>
        <v>10.546254879699891</v>
      </c>
      <c r="X15">
        <v>-11.680144926845003</v>
      </c>
      <c r="Y15">
        <f>STANDARDIZE(X15,$D$5,$D$6)</f>
        <v>-1.8149726506286998</v>
      </c>
      <c r="Z15">
        <v>14</v>
      </c>
      <c r="AA15">
        <f>(Z15-0.5)/$M$18</f>
        <v>5.3784860557768925E-2</v>
      </c>
      <c r="AB15">
        <f>_xlfn.NORM.S.INV(AA15)</f>
        <v>-1.609213245476846</v>
      </c>
    </row>
    <row r="16" spans="1:28" x14ac:dyDescent="0.3">
      <c r="A16">
        <v>15</v>
      </c>
      <c r="B16">
        <v>148.479996</v>
      </c>
      <c r="F16">
        <f t="shared" si="0"/>
        <v>156.01581323653957</v>
      </c>
      <c r="G16">
        <f t="shared" si="1"/>
        <v>-7.5358172365395717</v>
      </c>
      <c r="H16">
        <f t="shared" si="2"/>
        <v>56.788541422526905</v>
      </c>
      <c r="J16" s="2">
        <v>10.591514383451589</v>
      </c>
      <c r="K16" s="2">
        <f t="shared" si="3"/>
        <v>9.6852288834300868</v>
      </c>
      <c r="L16" s="2">
        <f t="shared" si="4"/>
        <v>11.497799883473091</v>
      </c>
      <c r="M16" s="2">
        <v>13</v>
      </c>
      <c r="N16">
        <f t="shared" si="6"/>
        <v>2.9166160737541635E-2</v>
      </c>
      <c r="O16">
        <f t="shared" si="7"/>
        <v>7.3207063451229502</v>
      </c>
      <c r="P16">
        <f t="shared" si="5"/>
        <v>4.4059104269104532</v>
      </c>
      <c r="X16">
        <v>-11.266876403756385</v>
      </c>
      <c r="Y16">
        <f>STANDARDIZE(X16,$D$5,$D$6)</f>
        <v>-1.7507550341976199</v>
      </c>
      <c r="Z16">
        <v>15</v>
      </c>
      <c r="AA16">
        <f>(Z16-0.5)/$M$18</f>
        <v>5.7768924302788842E-2</v>
      </c>
      <c r="AB16">
        <f>_xlfn.NORM.S.INV(AA16)</f>
        <v>-1.5737820354434744</v>
      </c>
    </row>
    <row r="17" spans="1:28" ht="15" thickBot="1" x14ac:dyDescent="0.35">
      <c r="A17">
        <v>16</v>
      </c>
      <c r="B17">
        <v>150.36000100000001</v>
      </c>
      <c r="F17">
        <f t="shared" si="0"/>
        <v>156.11662228078163</v>
      </c>
      <c r="G17">
        <f t="shared" si="1"/>
        <v>-5.7566212807816157</v>
      </c>
      <c r="H17">
        <f t="shared" si="2"/>
        <v>33.138688570347767</v>
      </c>
      <c r="J17" s="3">
        <f>J16+(J16-J15)</f>
        <v>12.404085383494593</v>
      </c>
      <c r="K17" s="2">
        <f>L16</f>
        <v>11.497799883473091</v>
      </c>
      <c r="L17" s="2">
        <f>K17+(L16-K16)</f>
        <v>13.310370883516095</v>
      </c>
      <c r="M17" s="3">
        <v>11</v>
      </c>
      <c r="N17">
        <f>1-_xlfn.NORM.DIST(K17,$D$5,$D$6,TRUE)</f>
        <v>3.6997997096767765E-2</v>
      </c>
      <c r="O17">
        <f t="shared" si="7"/>
        <v>9.2864972712887095</v>
      </c>
      <c r="P17">
        <f t="shared" si="5"/>
        <v>0.31616782038784685</v>
      </c>
      <c r="X17">
        <v>-10.927683447998476</v>
      </c>
      <c r="Y17">
        <f>STANDARDIZE(X17,$D$5,$D$6)</f>
        <v>-1.6980479880229107</v>
      </c>
      <c r="Z17">
        <v>16</v>
      </c>
      <c r="AA17">
        <f>(Z17-0.5)/$M$18</f>
        <v>6.1752988047808766E-2</v>
      </c>
      <c r="AB17">
        <f>_xlfn.NORM.S.INV(AA17)</f>
        <v>-1.5402231201601166</v>
      </c>
    </row>
    <row r="18" spans="1:28" x14ac:dyDescent="0.3">
      <c r="A18">
        <v>17</v>
      </c>
      <c r="B18">
        <v>151.479996</v>
      </c>
      <c r="F18">
        <f t="shared" si="0"/>
        <v>156.21743132502371</v>
      </c>
      <c r="G18">
        <f t="shared" si="1"/>
        <v>-4.7374353250237107</v>
      </c>
      <c r="H18">
        <f t="shared" si="2"/>
        <v>22.443293458782509</v>
      </c>
      <c r="M18">
        <f>SUM(M2:M17)</f>
        <v>251</v>
      </c>
      <c r="N18">
        <f>SUM(N2:N17)</f>
        <v>1</v>
      </c>
      <c r="O18">
        <f>SUM(O2:O17)</f>
        <v>251.00000000000003</v>
      </c>
      <c r="P18">
        <f>SUM(P2:P17)</f>
        <v>43.406178337180897</v>
      </c>
      <c r="X18">
        <v>-10.700951971087107</v>
      </c>
      <c r="Y18">
        <f>STANDARDIZE(X18,$D$5,$D$6)</f>
        <v>-1.6628162822343129</v>
      </c>
      <c r="Z18">
        <v>17</v>
      </c>
      <c r="AA18">
        <f>(Z18-0.5)/$M$18</f>
        <v>6.5737051792828682E-2</v>
      </c>
      <c r="AB18">
        <f>_xlfn.NORM.S.INV(AA18)</f>
        <v>-1.5083143056462009</v>
      </c>
    </row>
    <row r="19" spans="1:28" x14ac:dyDescent="0.3">
      <c r="A19">
        <v>18</v>
      </c>
      <c r="B19">
        <v>150.520004</v>
      </c>
      <c r="F19">
        <f t="shared" si="0"/>
        <v>156.31824036926579</v>
      </c>
      <c r="G19">
        <f t="shared" si="1"/>
        <v>-5.7982363692657941</v>
      </c>
      <c r="H19">
        <f t="shared" si="2"/>
        <v>33.61954499387658</v>
      </c>
      <c r="X19">
        <v>-10.377458341946493</v>
      </c>
      <c r="Y19">
        <f>STANDARDIZE(X19,$D$5,$D$6)</f>
        <v>-1.6125487476086589</v>
      </c>
      <c r="Z19">
        <v>18</v>
      </c>
      <c r="AA19">
        <f>(Z19-0.5)/$M$18</f>
        <v>6.9721115537848599E-2</v>
      </c>
      <c r="AB19">
        <f>_xlfn.NORM.S.INV(AA19)</f>
        <v>-1.4778712941631911</v>
      </c>
    </row>
    <row r="20" spans="1:28" x14ac:dyDescent="0.3">
      <c r="A20">
        <v>19</v>
      </c>
      <c r="B20">
        <v>153.320007</v>
      </c>
      <c r="F20">
        <f t="shared" si="0"/>
        <v>156.41904941350788</v>
      </c>
      <c r="G20">
        <f t="shared" si="1"/>
        <v>-3.099042413507874</v>
      </c>
      <c r="H20">
        <f t="shared" si="2"/>
        <v>9.6040638807207088</v>
      </c>
      <c r="X20">
        <v>-10.173354757693033</v>
      </c>
      <c r="Y20">
        <f>STANDARDIZE(X20,$D$5,$D$6)</f>
        <v>-1.5808331802389497</v>
      </c>
      <c r="Z20">
        <v>19</v>
      </c>
      <c r="AA20">
        <f>(Z20-0.5)/$M$18</f>
        <v>7.370517928286853E-2</v>
      </c>
      <c r="AB20">
        <f>_xlfn.NORM.S.INV(AA20)</f>
        <v>-1.4487394514656102</v>
      </c>
    </row>
    <row r="21" spans="1:28" x14ac:dyDescent="0.3">
      <c r="A21">
        <v>20</v>
      </c>
      <c r="B21">
        <v>153.279999</v>
      </c>
      <c r="F21">
        <f t="shared" si="0"/>
        <v>156.51985845774996</v>
      </c>
      <c r="G21">
        <f t="shared" si="1"/>
        <v>-3.239859457749958</v>
      </c>
      <c r="H21">
        <f t="shared" si="2"/>
        <v>10.496689305971852</v>
      </c>
      <c r="X21">
        <v>-9.7249638461771895</v>
      </c>
      <c r="Y21">
        <f>STANDARDIZE(X21,$D$5,$D$6)</f>
        <v>-1.5111579111143947</v>
      </c>
      <c r="Z21">
        <v>20</v>
      </c>
      <c r="AA21">
        <f>(Z21-0.5)/$M$18</f>
        <v>7.7689243027888447E-2</v>
      </c>
      <c r="AB21">
        <f>_xlfn.NORM.S.INV(AA21)</f>
        <v>-1.4207877051403286</v>
      </c>
    </row>
    <row r="22" spans="1:28" x14ac:dyDescent="0.3">
      <c r="A22">
        <v>21</v>
      </c>
      <c r="B22">
        <v>154.58000200000001</v>
      </c>
      <c r="F22">
        <f t="shared" si="0"/>
        <v>156.62066750199205</v>
      </c>
      <c r="G22">
        <f t="shared" si="1"/>
        <v>-2.0406655019920379</v>
      </c>
      <c r="H22">
        <f t="shared" si="2"/>
        <v>4.1643156910204162</v>
      </c>
      <c r="X22">
        <v>-9.6141608019351281</v>
      </c>
      <c r="Y22">
        <f>STANDARDIZE(X22,$D$5,$D$6)</f>
        <v>-1.4939402741616601</v>
      </c>
      <c r="Z22">
        <v>21</v>
      </c>
      <c r="AA22">
        <f>(Z22-0.5)/$M$18</f>
        <v>8.1673306772908363E-2</v>
      </c>
      <c r="AB22">
        <f>_xlfn.NORM.S.INV(AA22)</f>
        <v>-1.3939039426786759</v>
      </c>
    </row>
    <row r="23" spans="1:28" x14ac:dyDescent="0.3">
      <c r="A23">
        <v>22</v>
      </c>
      <c r="B23">
        <v>152.61000100000001</v>
      </c>
      <c r="F23">
        <f t="shared" si="0"/>
        <v>156.72147654623413</v>
      </c>
      <c r="G23">
        <f t="shared" si="1"/>
        <v>-4.1114755462341179</v>
      </c>
      <c r="H23">
        <f t="shared" si="2"/>
        <v>16.904231167281139</v>
      </c>
      <c r="X23">
        <v>-9.5225427134509459</v>
      </c>
      <c r="Y23">
        <f>STANDARDIZE(X23,$D$5,$D$6)</f>
        <v>-1.4797037791572623</v>
      </c>
      <c r="Z23">
        <v>22</v>
      </c>
      <c r="AA23">
        <f>(Z23-0.5)/$M$18</f>
        <v>8.565737051792828E-2</v>
      </c>
      <c r="AB23">
        <f>_xlfn.NORM.S.INV(AA23)</f>
        <v>-1.3679914863166103</v>
      </c>
    </row>
    <row r="24" spans="1:28" x14ac:dyDescent="0.3">
      <c r="A24">
        <v>23</v>
      </c>
      <c r="B24">
        <v>153.199997</v>
      </c>
      <c r="F24">
        <f t="shared" si="0"/>
        <v>156.82228559047618</v>
      </c>
      <c r="G24">
        <f t="shared" si="1"/>
        <v>-3.6222885904761881</v>
      </c>
      <c r="H24">
        <f t="shared" si="2"/>
        <v>13.12097463269397</v>
      </c>
      <c r="X24">
        <v>-9.4693125364826471</v>
      </c>
      <c r="Y24">
        <f>STANDARDIZE(X24,$D$5,$D$6)</f>
        <v>-1.4714323650617451</v>
      </c>
      <c r="Z24">
        <v>23</v>
      </c>
      <c r="AA24">
        <f>(Z24-0.5)/$M$18</f>
        <v>8.9641434262948211E-2</v>
      </c>
      <c r="AB24">
        <f>_xlfn.NORM.S.INV(AA24)</f>
        <v>-1.3429663548852777</v>
      </c>
    </row>
    <row r="25" spans="1:28" x14ac:dyDescent="0.3">
      <c r="A25">
        <v>24</v>
      </c>
      <c r="B25">
        <v>154.05999800000001</v>
      </c>
      <c r="F25">
        <f t="shared" si="0"/>
        <v>156.92309463471827</v>
      </c>
      <c r="G25">
        <f t="shared" si="1"/>
        <v>-2.8630966347182607</v>
      </c>
      <c r="H25">
        <f t="shared" si="2"/>
        <v>8.1973223397350292</v>
      </c>
      <c r="X25">
        <v>-8.9184914922405483</v>
      </c>
      <c r="Y25">
        <f>STANDARDIZE(X25,$D$5,$D$6)</f>
        <v>-1.3858405220707872</v>
      </c>
      <c r="Z25">
        <v>24</v>
      </c>
      <c r="AA25">
        <f>(Z25-0.5)/$M$18</f>
        <v>9.3625498007968128E-2</v>
      </c>
      <c r="AB25">
        <f>_xlfn.NORM.S.INV(AA25)</f>
        <v>-1.3187551101697956</v>
      </c>
    </row>
    <row r="26" spans="1:28" x14ac:dyDescent="0.3">
      <c r="A26">
        <v>25</v>
      </c>
      <c r="B26">
        <v>153.91999799999999</v>
      </c>
      <c r="F26">
        <f t="shared" si="0"/>
        <v>157.02390367896035</v>
      </c>
      <c r="G26">
        <f t="shared" si="1"/>
        <v>-3.1039056789603592</v>
      </c>
      <c r="H26">
        <f t="shared" si="2"/>
        <v>9.6342304638823677</v>
      </c>
      <c r="X26">
        <v>-8.0560673595143157</v>
      </c>
      <c r="Y26">
        <f>STANDARDIZE(X26,$D$5,$D$6)</f>
        <v>-1.2518288104059139</v>
      </c>
      <c r="Z26">
        <v>25</v>
      </c>
      <c r="AA26">
        <f>(Z26-0.5)/$M$18</f>
        <v>9.7609561752988044E-2</v>
      </c>
      <c r="AB26">
        <f>_xlfn.NORM.S.INV(AA26)</f>
        <v>-1.2952931436937756</v>
      </c>
    </row>
    <row r="27" spans="1:28" x14ac:dyDescent="0.3">
      <c r="A27">
        <v>26</v>
      </c>
      <c r="B27">
        <v>154.60000600000001</v>
      </c>
      <c r="F27">
        <f t="shared" si="0"/>
        <v>157.12471272320244</v>
      </c>
      <c r="G27">
        <f t="shared" si="1"/>
        <v>-2.5247067232024278</v>
      </c>
      <c r="H27">
        <f t="shared" si="2"/>
        <v>6.3741440381835401</v>
      </c>
      <c r="X27">
        <v>-7.9865799346613358</v>
      </c>
      <c r="Y27">
        <f>STANDARDIZE(X27,$D$5,$D$6)</f>
        <v>-1.2410311896177579</v>
      </c>
      <c r="Z27">
        <v>26</v>
      </c>
      <c r="AA27">
        <f>(Z27-0.5)/$M$18</f>
        <v>0.10159362549800798</v>
      </c>
      <c r="AB27">
        <f>_xlfn.NORM.S.INV(AA27)</f>
        <v>-1.2725232997383229</v>
      </c>
    </row>
    <row r="28" spans="1:28" x14ac:dyDescent="0.3">
      <c r="A28">
        <v>27</v>
      </c>
      <c r="B28">
        <v>154.070007</v>
      </c>
      <c r="F28">
        <f t="shared" si="0"/>
        <v>157.22552176744452</v>
      </c>
      <c r="G28">
        <f t="shared" si="1"/>
        <v>-3.1555147674445152</v>
      </c>
      <c r="H28">
        <f t="shared" si="2"/>
        <v>9.9572734475604125</v>
      </c>
      <c r="X28">
        <v>-7.6642011480554117</v>
      </c>
      <c r="Y28">
        <f>STANDARDIZE(X28,$D$5,$D$6)</f>
        <v>-1.1909368898896924</v>
      </c>
      <c r="Z28">
        <v>27</v>
      </c>
      <c r="AA28">
        <f>(Z28-0.5)/$M$18</f>
        <v>0.10557768924302789</v>
      </c>
      <c r="AB28">
        <f>_xlfn.NORM.S.INV(AA28)</f>
        <v>-1.2503947581339057</v>
      </c>
    </row>
    <row r="29" spans="1:28" x14ac:dyDescent="0.3">
      <c r="A29">
        <v>28</v>
      </c>
      <c r="B29">
        <v>155.720001</v>
      </c>
      <c r="F29">
        <f t="shared" si="0"/>
        <v>157.3263308116866</v>
      </c>
      <c r="G29">
        <f t="shared" si="1"/>
        <v>-1.6063298116866065</v>
      </c>
      <c r="H29">
        <f t="shared" si="2"/>
        <v>2.5802954639131288</v>
      </c>
      <c r="X29">
        <v>-7.581775015329157</v>
      </c>
      <c r="Y29">
        <f>STANDARDIZE(X29,$D$5,$D$6)</f>
        <v>-1.1781287289009181</v>
      </c>
      <c r="Z29">
        <v>28</v>
      </c>
      <c r="AA29">
        <f>(Z29-0.5)/$M$18</f>
        <v>0.10956175298804781</v>
      </c>
      <c r="AB29">
        <f>_xlfn.NORM.S.INV(AA29)</f>
        <v>-1.2288621199542158</v>
      </c>
    </row>
    <row r="30" spans="1:28" x14ac:dyDescent="0.3">
      <c r="A30">
        <v>29</v>
      </c>
      <c r="B30">
        <v>154.5</v>
      </c>
      <c r="F30">
        <f t="shared" si="0"/>
        <v>157.42713985592866</v>
      </c>
      <c r="G30">
        <f t="shared" si="1"/>
        <v>-2.9271398559286581</v>
      </c>
      <c r="H30">
        <f t="shared" si="2"/>
        <v>8.5681477361660452</v>
      </c>
      <c r="X30">
        <v>-7.5358172365395717</v>
      </c>
      <c r="Y30">
        <f>STANDARDIZE(X30,$D$5,$D$6)</f>
        <v>-1.1709873696019397</v>
      </c>
      <c r="Z30">
        <v>29</v>
      </c>
      <c r="AA30">
        <f>(Z30-0.5)/$M$18</f>
        <v>0.11354581673306773</v>
      </c>
      <c r="AB30">
        <f>_xlfn.NORM.S.INV(AA30)</f>
        <v>-1.207884653288638</v>
      </c>
    </row>
    <row r="31" spans="1:28" x14ac:dyDescent="0.3">
      <c r="A31">
        <v>30</v>
      </c>
      <c r="B31">
        <v>154.14999399999999</v>
      </c>
      <c r="F31">
        <f t="shared" si="0"/>
        <v>157.52794890017074</v>
      </c>
      <c r="G31">
        <f t="shared" si="1"/>
        <v>-3.3779549001707494</v>
      </c>
      <c r="H31">
        <f t="shared" si="2"/>
        <v>11.410579307587577</v>
      </c>
      <c r="X31">
        <v>-7.3050031922974767</v>
      </c>
      <c r="Y31">
        <f>STANDARDIZE(X31,$D$5,$D$6)</f>
        <v>-1.1351212754477842</v>
      </c>
      <c r="Z31">
        <v>30</v>
      </c>
      <c r="AA31">
        <f>(Z31-0.5)/$M$18</f>
        <v>0.11752988047808766</v>
      </c>
      <c r="AB31">
        <f>_xlfn.NORM.S.INV(AA31)</f>
        <v>-1.1874256664806144</v>
      </c>
    </row>
    <row r="32" spans="1:28" x14ac:dyDescent="0.3">
      <c r="A32">
        <v>31</v>
      </c>
      <c r="B32">
        <v>153.740005</v>
      </c>
      <c r="F32">
        <f t="shared" si="0"/>
        <v>157.62875794441283</v>
      </c>
      <c r="G32">
        <f t="shared" si="1"/>
        <v>-3.888752944412829</v>
      </c>
      <c r="H32">
        <f t="shared" si="2"/>
        <v>15.122399462679448</v>
      </c>
      <c r="X32">
        <v>-6.9225750595712441</v>
      </c>
      <c r="Y32">
        <f>STANDARDIZE(X32,$D$5,$D$6)</f>
        <v>-1.0756959338894065</v>
      </c>
      <c r="Z32">
        <v>31</v>
      </c>
      <c r="AA32">
        <f>(Z32-0.5)/$M$18</f>
        <v>0.12151394422310757</v>
      </c>
      <c r="AB32">
        <f>_xlfn.NORM.S.INV(AA32)</f>
        <v>-1.1674519837343802</v>
      </c>
    </row>
    <row r="33" spans="1:28" x14ac:dyDescent="0.3">
      <c r="A33">
        <v>32</v>
      </c>
      <c r="B33">
        <v>152.479996</v>
      </c>
      <c r="F33">
        <f t="shared" si="0"/>
        <v>157.72956698865491</v>
      </c>
      <c r="G33">
        <f t="shared" si="1"/>
        <v>-5.2495709886549093</v>
      </c>
      <c r="H33">
        <f t="shared" si="2"/>
        <v>27.557995564927282</v>
      </c>
      <c r="X33">
        <v>-6.813392103813328</v>
      </c>
      <c r="Y33">
        <f>STANDARDIZE(X33,$D$5,$D$6)</f>
        <v>-1.0587300417830534</v>
      </c>
      <c r="Z33">
        <v>32</v>
      </c>
      <c r="AA33">
        <f>(Z33-0.5)/$M$18</f>
        <v>0.12549800796812749</v>
      </c>
      <c r="AB33">
        <f>_xlfn.NORM.S.INV(AA33)</f>
        <v>-1.147933503588394</v>
      </c>
    </row>
    <row r="34" spans="1:28" x14ac:dyDescent="0.3">
      <c r="A34">
        <v>33</v>
      </c>
      <c r="B34">
        <v>151.58999600000001</v>
      </c>
      <c r="F34">
        <f t="shared" si="0"/>
        <v>157.83037603289699</v>
      </c>
      <c r="G34">
        <f t="shared" si="1"/>
        <v>-6.2403800328969794</v>
      </c>
      <c r="H34">
        <f t="shared" si="2"/>
        <v>38.942342954979303</v>
      </c>
      <c r="X34">
        <v>-6.750175943767772</v>
      </c>
      <c r="Y34">
        <f>STANDARDIZE(X34,$D$5,$D$6)</f>
        <v>-1.048906910111395</v>
      </c>
      <c r="Z34">
        <v>33</v>
      </c>
      <c r="AA34">
        <f>(Z34-0.5)/$M$18</f>
        <v>0.12948207171314741</v>
      </c>
      <c r="AB34">
        <f>_xlfn.NORM.S.INV(AA34)</f>
        <v>-1.1288428249651872</v>
      </c>
    </row>
    <row r="35" spans="1:28" x14ac:dyDescent="0.3">
      <c r="A35">
        <v>34</v>
      </c>
      <c r="B35">
        <v>153.19000199999999</v>
      </c>
      <c r="F35">
        <f t="shared" si="0"/>
        <v>157.93118507713908</v>
      </c>
      <c r="G35">
        <f t="shared" si="1"/>
        <v>-4.7411830771390839</v>
      </c>
      <c r="H35">
        <f t="shared" si="2"/>
        <v>22.478816970950032</v>
      </c>
      <c r="X35">
        <v>-6.6998894746727444</v>
      </c>
      <c r="Y35">
        <f>STANDARDIZE(X35,$D$5,$D$6)</f>
        <v>-1.0410929175046428</v>
      </c>
      <c r="Z35">
        <v>34</v>
      </c>
      <c r="AA35">
        <f>(Z35-0.5)/$M$18</f>
        <v>0.13346613545816732</v>
      </c>
      <c r="AB35">
        <f>_xlfn.NORM.S.INV(AA35)</f>
        <v>-1.1101549287087791</v>
      </c>
    </row>
    <row r="36" spans="1:28" x14ac:dyDescent="0.3">
      <c r="A36">
        <v>35</v>
      </c>
      <c r="B36">
        <v>153.5</v>
      </c>
      <c r="F36">
        <f t="shared" si="0"/>
        <v>158.03199412138116</v>
      </c>
      <c r="G36">
        <f t="shared" si="1"/>
        <v>-4.5319941213811603</v>
      </c>
      <c r="H36">
        <f t="shared" si="2"/>
        <v>20.538970716233397</v>
      </c>
      <c r="X36">
        <v>-6.6242311649781982</v>
      </c>
      <c r="Y36">
        <f>STANDARDIZE(X36,$D$5,$D$6)</f>
        <v>-1.0293364055993159</v>
      </c>
      <c r="Z36">
        <v>35</v>
      </c>
      <c r="AA36">
        <f>(Z36-0.5)/$M$18</f>
        <v>0.13745019920318724</v>
      </c>
      <c r="AB36">
        <f>_xlfn.NORM.S.INV(AA36)</f>
        <v>-1.0918469049769906</v>
      </c>
    </row>
    <row r="37" spans="1:28" x14ac:dyDescent="0.3">
      <c r="A37">
        <v>36</v>
      </c>
      <c r="B37">
        <v>155.03999300000001</v>
      </c>
      <c r="F37">
        <f t="shared" si="0"/>
        <v>158.13280316562322</v>
      </c>
      <c r="G37">
        <f t="shared" si="1"/>
        <v>-3.0928101656232059</v>
      </c>
      <c r="H37">
        <f t="shared" si="2"/>
        <v>9.5654747205822428</v>
      </c>
      <c r="X37">
        <v>-6.4282643861885731</v>
      </c>
      <c r="Y37">
        <f>STANDARDIZE(X37,$D$5,$D$6)</f>
        <v>-0.99888521289900012</v>
      </c>
      <c r="Z37">
        <v>36</v>
      </c>
      <c r="AA37">
        <f>(Z37-0.5)/$M$18</f>
        <v>0.14143426294820718</v>
      </c>
      <c r="AB37">
        <f>_xlfn.NORM.S.INV(AA37)</f>
        <v>-1.0738977187569507</v>
      </c>
    </row>
    <row r="38" spans="1:28" x14ac:dyDescent="0.3">
      <c r="A38">
        <v>37</v>
      </c>
      <c r="B38">
        <v>155.25</v>
      </c>
      <c r="F38">
        <f t="shared" si="0"/>
        <v>158.2336122098653</v>
      </c>
      <c r="G38">
        <f t="shared" si="1"/>
        <v>-2.9836122098652993</v>
      </c>
      <c r="H38">
        <f t="shared" si="2"/>
        <v>8.9019418188572956</v>
      </c>
      <c r="X38">
        <v>-6.2403800328969794</v>
      </c>
      <c r="Y38">
        <f>STANDARDIZE(X38,$D$5,$D$6)</f>
        <v>-0.969689944788794</v>
      </c>
      <c r="Z38">
        <v>37</v>
      </c>
      <c r="AA38">
        <f>(Z38-0.5)/$M$18</f>
        <v>0.1454183266932271</v>
      </c>
      <c r="AB38">
        <f>_xlfn.NORM.S.INV(AA38)</f>
        <v>-1.0562880072553016</v>
      </c>
    </row>
    <row r="39" spans="1:28" x14ac:dyDescent="0.3">
      <c r="A39">
        <v>38</v>
      </c>
      <c r="B39">
        <v>155.35000600000001</v>
      </c>
      <c r="F39">
        <f t="shared" si="0"/>
        <v>158.33442125410738</v>
      </c>
      <c r="G39">
        <f t="shared" si="1"/>
        <v>-2.9844152541073754</v>
      </c>
      <c r="H39">
        <f t="shared" si="2"/>
        <v>8.9067344089487896</v>
      </c>
      <c r="X39">
        <v>-6.2037125898311558</v>
      </c>
      <c r="Y39">
        <f>STANDARDIZE(X39,$D$5,$D$6)</f>
        <v>-0.96399220672563024</v>
      </c>
      <c r="Z39">
        <v>38</v>
      </c>
      <c r="AA39">
        <f>(Z39-0.5)/$M$18</f>
        <v>0.14940239043824702</v>
      </c>
      <c r="AB39">
        <f>_xlfn.NORM.S.INV(AA39)</f>
        <v>-1.0389999040807063</v>
      </c>
    </row>
    <row r="40" spans="1:28" x14ac:dyDescent="0.3">
      <c r="A40">
        <v>39</v>
      </c>
      <c r="B40">
        <v>156.929993</v>
      </c>
      <c r="F40">
        <f t="shared" si="0"/>
        <v>158.43523029834947</v>
      </c>
      <c r="G40">
        <f t="shared" si="1"/>
        <v>-1.5052372983494706</v>
      </c>
      <c r="H40">
        <f t="shared" si="2"/>
        <v>2.2657393243424133</v>
      </c>
      <c r="X40">
        <v>-5.9820291383039148</v>
      </c>
      <c r="Y40">
        <f>STANDARDIZE(X40,$D$5,$D$6)</f>
        <v>-0.92954491141046869</v>
      </c>
      <c r="Z40">
        <v>39</v>
      </c>
      <c r="AA40">
        <f>(Z40-0.5)/$M$18</f>
        <v>0.15338645418326693</v>
      </c>
      <c r="AB40">
        <f>_xlfn.NORM.S.INV(AA40)</f>
        <v>-1.0220168860596448</v>
      </c>
    </row>
    <row r="41" spans="1:28" x14ac:dyDescent="0.3">
      <c r="A41">
        <v>40</v>
      </c>
      <c r="B41">
        <v>157.240005</v>
      </c>
      <c r="F41">
        <f t="shared" si="0"/>
        <v>158.53603934259155</v>
      </c>
      <c r="G41">
        <f t="shared" si="1"/>
        <v>-1.2960343425915539</v>
      </c>
      <c r="H41">
        <f t="shared" si="2"/>
        <v>1.6797050171767214</v>
      </c>
      <c r="X41">
        <v>-5.9357738904192558</v>
      </c>
      <c r="Y41">
        <f>STANDARDIZE(X41,$D$5,$D$6)</f>
        <v>-0.92235732851791774</v>
      </c>
      <c r="Z41">
        <v>40</v>
      </c>
      <c r="AA41">
        <f>(Z41-0.5)/$M$18</f>
        <v>0.15737051792828685</v>
      </c>
      <c r="AB41">
        <f>_xlfn.NORM.S.INV(AA41)</f>
        <v>-1.0053236392627085</v>
      </c>
    </row>
    <row r="42" spans="1:28" x14ac:dyDescent="0.3">
      <c r="A42">
        <v>41</v>
      </c>
      <c r="B42">
        <v>156.28999300000001</v>
      </c>
      <c r="F42">
        <f t="shared" si="0"/>
        <v>158.63684838683363</v>
      </c>
      <c r="G42">
        <f t="shared" si="1"/>
        <v>-2.3468553868336244</v>
      </c>
      <c r="H42">
        <f t="shared" si="2"/>
        <v>5.5077302067100007</v>
      </c>
      <c r="X42">
        <v>-5.8526060764940269</v>
      </c>
      <c r="Y42">
        <f>STANDARDIZE(X42,$D$5,$D$6)</f>
        <v>-0.9094339180095482</v>
      </c>
      <c r="Z42">
        <v>41</v>
      </c>
      <c r="AA42">
        <f>(Z42-0.5)/$M$18</f>
        <v>0.16135458167330677</v>
      </c>
      <c r="AB42">
        <f>_xlfn.NORM.S.INV(AA42)</f>
        <v>-0.98890594140907673</v>
      </c>
    </row>
    <row r="43" spans="1:28" x14ac:dyDescent="0.3">
      <c r="A43">
        <v>42</v>
      </c>
      <c r="B43">
        <v>158.449997</v>
      </c>
      <c r="F43">
        <f t="shared" si="0"/>
        <v>158.73765743107569</v>
      </c>
      <c r="G43">
        <f t="shared" si="1"/>
        <v>-0.28766043107569317</v>
      </c>
      <c r="H43">
        <f t="shared" si="2"/>
        <v>8.2748523606653621E-2</v>
      </c>
      <c r="X43">
        <v>-5.7982363692657941</v>
      </c>
      <c r="Y43">
        <f>STANDARDIZE(X43,$D$5,$D$6)</f>
        <v>-0.90098543280153232</v>
      </c>
      <c r="Z43">
        <v>42</v>
      </c>
      <c r="AA43">
        <f>(Z43-0.5)/$M$18</f>
        <v>0.16533864541832669</v>
      </c>
      <c r="AB43">
        <f>_xlfn.NORM.S.INV(AA43)</f>
        <v>-0.97275055829387391</v>
      </c>
    </row>
    <row r="44" spans="1:28" x14ac:dyDescent="0.3">
      <c r="A44">
        <v>43</v>
      </c>
      <c r="B44">
        <v>155.83000200000001</v>
      </c>
      <c r="F44">
        <f t="shared" si="0"/>
        <v>158.83846647531777</v>
      </c>
      <c r="G44">
        <f t="shared" si="1"/>
        <v>-3.0084644753177656</v>
      </c>
      <c r="H44">
        <f t="shared" si="2"/>
        <v>9.0508584992489993</v>
      </c>
      <c r="X44">
        <v>-5.7566212807816157</v>
      </c>
      <c r="Y44">
        <f>STANDARDIZE(X44,$D$5,$D$6)</f>
        <v>-0.89451888226424559</v>
      </c>
      <c r="Z44">
        <v>43</v>
      </c>
      <c r="AA44">
        <f>(Z44-0.5)/$M$18</f>
        <v>0.1693227091633466</v>
      </c>
      <c r="AB44">
        <f>_xlfn.NORM.S.INV(AA44)</f>
        <v>-0.95684515226978084</v>
      </c>
    </row>
    <row r="45" spans="1:28" x14ac:dyDescent="0.3">
      <c r="A45">
        <v>44</v>
      </c>
      <c r="B45">
        <v>155.929993</v>
      </c>
      <c r="F45">
        <f t="shared" si="0"/>
        <v>158.93927551955986</v>
      </c>
      <c r="G45">
        <f t="shared" si="1"/>
        <v>-3.0092825195598607</v>
      </c>
      <c r="H45">
        <f t="shared" si="2"/>
        <v>9.0557812825285442</v>
      </c>
      <c r="X45">
        <v>-5.6334231207360972</v>
      </c>
      <c r="Y45">
        <f>STANDARDIZE(X45,$D$5,$D$6)</f>
        <v>-0.87537517364668549</v>
      </c>
      <c r="Z45">
        <v>44</v>
      </c>
      <c r="AA45">
        <f>(Z45-0.5)/$M$18</f>
        <v>0.17330677290836655</v>
      </c>
      <c r="AB45">
        <f>_xlfn.NORM.S.INV(AA45)</f>
        <v>-0.94117820113038053</v>
      </c>
    </row>
    <row r="46" spans="1:28" x14ac:dyDescent="0.3">
      <c r="A46">
        <v>45</v>
      </c>
      <c r="B46">
        <v>157.479996</v>
      </c>
      <c r="F46">
        <f t="shared" si="0"/>
        <v>159.04008456380194</v>
      </c>
      <c r="G46">
        <f t="shared" si="1"/>
        <v>-1.5600885638019406</v>
      </c>
      <c r="H46">
        <f t="shared" si="2"/>
        <v>2.4338763269056019</v>
      </c>
      <c r="X46">
        <v>-5.5090844304306756</v>
      </c>
      <c r="Y46">
        <f>STANDARDIZE(X46,$D$5,$D$6)</f>
        <v>-0.85605423852706541</v>
      </c>
      <c r="Z46">
        <v>45</v>
      </c>
      <c r="AA46">
        <f>(Z46-0.5)/$M$18</f>
        <v>0.17729083665338646</v>
      </c>
      <c r="AB46">
        <f>_xlfn.NORM.S.INV(AA46)</f>
        <v>-0.92573892600175567</v>
      </c>
    </row>
    <row r="47" spans="1:28" x14ac:dyDescent="0.3">
      <c r="A47">
        <v>46</v>
      </c>
      <c r="B47">
        <v>157.11000100000001</v>
      </c>
      <c r="F47">
        <f t="shared" si="0"/>
        <v>159.14089360804402</v>
      </c>
      <c r="G47">
        <f t="shared" si="1"/>
        <v>-2.0308926080440131</v>
      </c>
      <c r="H47">
        <f t="shared" si="2"/>
        <v>4.1245247854078135</v>
      </c>
      <c r="X47">
        <v>-5.2495709886549093</v>
      </c>
      <c r="Y47">
        <f>STANDARDIZE(X47,$D$5,$D$6)</f>
        <v>-0.81572855744660233</v>
      </c>
      <c r="Z47">
        <v>46</v>
      </c>
      <c r="AA47">
        <f>(Z47-0.5)/$M$18</f>
        <v>0.18127490039840638</v>
      </c>
      <c r="AB47">
        <f>_xlfn.NORM.S.INV(AA47)</f>
        <v>-0.91051722706244742</v>
      </c>
    </row>
    <row r="48" spans="1:28" x14ac:dyDescent="0.3">
      <c r="A48">
        <v>47</v>
      </c>
      <c r="B48">
        <v>158.53999300000001</v>
      </c>
      <c r="F48">
        <f t="shared" si="0"/>
        <v>159.24170265228611</v>
      </c>
      <c r="G48">
        <f t="shared" si="1"/>
        <v>-0.70170965228609816</v>
      </c>
      <c r="H48">
        <f t="shared" si="2"/>
        <v>0.49239643611147677</v>
      </c>
      <c r="X48">
        <v>-5.0253266783153094</v>
      </c>
      <c r="Y48">
        <f>STANDARDIZE(X48,$D$5,$D$6)</f>
        <v>-0.78088333139208244</v>
      </c>
      <c r="Z48">
        <v>47</v>
      </c>
      <c r="AA48">
        <f>(Z48-0.5)/$M$18</f>
        <v>0.1852589641434263</v>
      </c>
      <c r="AB48">
        <f>_xlfn.NORM.S.INV(AA48)</f>
        <v>-0.89550362608881928</v>
      </c>
    </row>
    <row r="49" spans="1:28" x14ac:dyDescent="0.3">
      <c r="A49">
        <v>48</v>
      </c>
      <c r="B49">
        <v>158.91999799999999</v>
      </c>
      <c r="F49">
        <f t="shared" si="0"/>
        <v>159.34251169652816</v>
      </c>
      <c r="G49">
        <f t="shared" si="1"/>
        <v>-0.42251369652817061</v>
      </c>
      <c r="H49">
        <f t="shared" si="2"/>
        <v>0.17851782375389905</v>
      </c>
      <c r="X49">
        <v>-4.9271628728514543</v>
      </c>
      <c r="Y49">
        <f>STANDARDIZE(X49,$D$5,$D$6)</f>
        <v>-0.76562970026726229</v>
      </c>
      <c r="Z49">
        <v>48</v>
      </c>
      <c r="AA49">
        <f>(Z49-0.5)/$M$18</f>
        <v>0.18924302788844621</v>
      </c>
      <c r="AB49">
        <f>_xlfn.NORM.S.INV(AA49)</f>
        <v>-0.88068921497009944</v>
      </c>
    </row>
    <row r="50" spans="1:28" x14ac:dyDescent="0.3">
      <c r="A50">
        <v>49</v>
      </c>
      <c r="B50">
        <v>161.470001</v>
      </c>
      <c r="F50">
        <f t="shared" si="0"/>
        <v>159.44332074077025</v>
      </c>
      <c r="G50">
        <f t="shared" si="1"/>
        <v>2.0266802592297495</v>
      </c>
      <c r="H50">
        <f t="shared" si="2"/>
        <v>4.1074328731515646</v>
      </c>
      <c r="X50">
        <v>-4.9136432267880821</v>
      </c>
      <c r="Y50">
        <f>STANDARDIZE(X50,$D$5,$D$6)</f>
        <v>-0.76352888833343047</v>
      </c>
      <c r="Z50">
        <v>49</v>
      </c>
      <c r="AA50">
        <f>(Z50-0.5)/$M$18</f>
        <v>0.19322709163346613</v>
      </c>
      <c r="AB50">
        <f>_xlfn.NORM.S.INV(AA50)</f>
        <v>-0.86606560946022093</v>
      </c>
    </row>
    <row r="51" spans="1:28" x14ac:dyDescent="0.3">
      <c r="A51">
        <v>50</v>
      </c>
      <c r="B51">
        <v>161.03999300000001</v>
      </c>
      <c r="F51">
        <f t="shared" si="0"/>
        <v>159.54412978501233</v>
      </c>
      <c r="G51">
        <f t="shared" si="1"/>
        <v>1.4958632149876792</v>
      </c>
      <c r="H51">
        <f t="shared" si="2"/>
        <v>2.2376067579532757</v>
      </c>
      <c r="X51">
        <v>-4.912840182546006</v>
      </c>
      <c r="Y51">
        <f>STANDARDIZE(X51,$D$5,$D$6)</f>
        <v>-0.76340410363720101</v>
      </c>
      <c r="Z51">
        <v>50</v>
      </c>
      <c r="AA51">
        <f>(Z51-0.5)/$M$18</f>
        <v>0.19721115537848605</v>
      </c>
      <c r="AB51">
        <f>_xlfn.NORM.S.INV(AA51)</f>
        <v>-0.85162490753679587</v>
      </c>
    </row>
    <row r="52" spans="1:28" x14ac:dyDescent="0.3">
      <c r="A52">
        <v>51</v>
      </c>
      <c r="B52">
        <v>160.28999300000001</v>
      </c>
      <c r="F52">
        <f t="shared" si="0"/>
        <v>159.64493882925441</v>
      </c>
      <c r="G52">
        <f t="shared" si="1"/>
        <v>0.64505417074559546</v>
      </c>
      <c r="H52">
        <f t="shared" si="2"/>
        <v>0.41609488319628779</v>
      </c>
      <c r="X52">
        <v>-4.8793778995257071</v>
      </c>
      <c r="Y52">
        <f>STANDARDIZE(X52,$D$5,$D$6)</f>
        <v>-0.75820441400237004</v>
      </c>
      <c r="Z52">
        <v>51</v>
      </c>
      <c r="AA52">
        <f>(Z52-0.5)/$M$18</f>
        <v>0.20119521912350596</v>
      </c>
      <c r="AB52">
        <f>_xlfn.NORM.S.INV(AA52)</f>
        <v>-0.83735965182435634</v>
      </c>
    </row>
    <row r="53" spans="1:28" x14ac:dyDescent="0.3">
      <c r="A53">
        <v>52</v>
      </c>
      <c r="B53">
        <v>161.070007</v>
      </c>
      <c r="F53">
        <f t="shared" si="0"/>
        <v>159.7457478734965</v>
      </c>
      <c r="G53">
        <f t="shared" si="1"/>
        <v>1.324259126503506</v>
      </c>
      <c r="H53">
        <f t="shared" si="2"/>
        <v>1.7536622341278285</v>
      </c>
      <c r="X53">
        <v>-4.8182030231455144</v>
      </c>
      <c r="Y53">
        <f>STANDARDIZE(X53,$D$5,$D$6)</f>
        <v>-0.74869847651349053</v>
      </c>
      <c r="Z53">
        <v>52</v>
      </c>
      <c r="AA53">
        <f>(Z53-0.5)/$M$18</f>
        <v>0.20517928286852591</v>
      </c>
      <c r="AB53">
        <f>_xlfn.NORM.S.INV(AA53)</f>
        <v>-0.82326279561236704</v>
      </c>
    </row>
    <row r="54" spans="1:28" x14ac:dyDescent="0.3">
      <c r="A54">
        <v>53</v>
      </c>
      <c r="B54">
        <v>161.699997</v>
      </c>
      <c r="F54">
        <f t="shared" si="0"/>
        <v>159.84655691773858</v>
      </c>
      <c r="G54">
        <f t="shared" si="1"/>
        <v>1.8534400822614145</v>
      </c>
      <c r="H54">
        <f t="shared" si="2"/>
        <v>3.435240138533199</v>
      </c>
      <c r="X54">
        <v>-4.777971917093538</v>
      </c>
      <c r="Y54">
        <f>STANDARDIZE(X54,$D$5,$D$6)</f>
        <v>-0.74244698240565132</v>
      </c>
      <c r="Z54">
        <v>53</v>
      </c>
      <c r="AA54">
        <f>(Z54-0.5)/$M$18</f>
        <v>0.20916334661354583</v>
      </c>
      <c r="AB54">
        <f>_xlfn.NORM.S.INV(AA54)</f>
        <v>-0.80932767206078227</v>
      </c>
    </row>
    <row r="55" spans="1:28" x14ac:dyDescent="0.3">
      <c r="A55">
        <v>54</v>
      </c>
      <c r="B55">
        <v>162.05999800000001</v>
      </c>
      <c r="F55">
        <f t="shared" si="0"/>
        <v>159.94736596198067</v>
      </c>
      <c r="G55">
        <f t="shared" si="1"/>
        <v>2.112632038019342</v>
      </c>
      <c r="H55">
        <f t="shared" si="2"/>
        <v>4.4632141280657587</v>
      </c>
      <c r="X55">
        <v>-4.7411830771390839</v>
      </c>
      <c r="Y55">
        <f>STANDARDIZE(X55,$D$5,$D$6)</f>
        <v>-0.73673038053265327</v>
      </c>
      <c r="Z55">
        <v>54</v>
      </c>
      <c r="AA55">
        <f>(Z55-0.5)/$M$18</f>
        <v>0.21314741035856574</v>
      </c>
      <c r="AB55">
        <f>_xlfn.NORM.S.INV(AA55)</f>
        <v>-0.79554796623886093</v>
      </c>
    </row>
    <row r="56" spans="1:28" x14ac:dyDescent="0.3">
      <c r="A56">
        <v>55</v>
      </c>
      <c r="B56">
        <v>160.85000600000001</v>
      </c>
      <c r="F56">
        <f t="shared" si="0"/>
        <v>160.04817500622272</v>
      </c>
      <c r="G56">
        <f t="shared" si="1"/>
        <v>0.80183099377728695</v>
      </c>
      <c r="H56">
        <f t="shared" si="2"/>
        <v>0.64293294258187161</v>
      </c>
      <c r="X56">
        <v>-4.7374353250237107</v>
      </c>
      <c r="Y56">
        <f>STANDARDIZE(X56,$D$5,$D$6)</f>
        <v>-0.73614801895808879</v>
      </c>
      <c r="Z56">
        <v>55</v>
      </c>
      <c r="AA56">
        <f>(Z56-0.5)/$M$18</f>
        <v>0.21713147410358566</v>
      </c>
      <c r="AB56">
        <f>_xlfn.NORM.S.INV(AA56)</f>
        <v>-0.78191768968818576</v>
      </c>
    </row>
    <row r="57" spans="1:28" x14ac:dyDescent="0.3">
      <c r="A57">
        <v>56</v>
      </c>
      <c r="B57">
        <v>159.970001</v>
      </c>
      <c r="F57">
        <f t="shared" si="0"/>
        <v>160.1489840504648</v>
      </c>
      <c r="G57">
        <f t="shared" si="1"/>
        <v>-0.178983050464808</v>
      </c>
      <c r="H57">
        <f t="shared" si="2"/>
        <v>3.2034932353688012E-2</v>
      </c>
      <c r="X57">
        <v>-4.7173939789034307</v>
      </c>
      <c r="Y57">
        <f>STANDARDIZE(X57,$D$5,$D$6)</f>
        <v>-0.7330338028830391</v>
      </c>
      <c r="Z57">
        <v>56</v>
      </c>
      <c r="AA57">
        <f>(Z57-0.5)/$M$18</f>
        <v>0.22111553784860558</v>
      </c>
      <c r="AB57">
        <f>_xlfn.NORM.S.INV(AA57)</f>
        <v>-0.76843115723954492</v>
      </c>
    </row>
    <row r="58" spans="1:28" x14ac:dyDescent="0.3">
      <c r="A58">
        <v>57</v>
      </c>
      <c r="B58">
        <v>160.89999399999999</v>
      </c>
      <c r="F58">
        <f t="shared" si="0"/>
        <v>160.24979309470689</v>
      </c>
      <c r="G58">
        <f t="shared" si="1"/>
        <v>0.65020090529310437</v>
      </c>
      <c r="H58">
        <f t="shared" si="2"/>
        <v>0.42276121724397248</v>
      </c>
      <c r="X58">
        <v>-4.6695930055776955</v>
      </c>
      <c r="Y58">
        <f>STANDARDIZE(X58,$D$5,$D$6)</f>
        <v>-0.72560603038509319</v>
      </c>
      <c r="Z58">
        <v>57</v>
      </c>
      <c r="AA58">
        <f>(Z58-0.5)/$M$18</f>
        <v>0.22509960159362549</v>
      </c>
      <c r="AB58">
        <f>_xlfn.NORM.S.INV(AA58)</f>
        <v>-0.75508296584661438</v>
      </c>
    </row>
    <row r="59" spans="1:28" x14ac:dyDescent="0.3">
      <c r="A59">
        <v>58</v>
      </c>
      <c r="B59">
        <v>162.470001</v>
      </c>
      <c r="F59">
        <f t="shared" si="0"/>
        <v>160.35060213894897</v>
      </c>
      <c r="G59">
        <f t="shared" si="1"/>
        <v>2.1193988610510246</v>
      </c>
      <c r="H59">
        <f t="shared" si="2"/>
        <v>4.4918515322243806</v>
      </c>
      <c r="X59">
        <v>-4.5319941213811603</v>
      </c>
      <c r="Y59">
        <f>STANDARDIZE(X59,$D$5,$D$6)</f>
        <v>-0.70422459949207816</v>
      </c>
      <c r="Z59">
        <v>58</v>
      </c>
      <c r="AA59">
        <f>(Z59-0.5)/$M$18</f>
        <v>0.22908366533864541</v>
      </c>
      <c r="AB59">
        <f>_xlfn.NORM.S.INV(AA59)</f>
        <v>-0.74186797522802006</v>
      </c>
    </row>
    <row r="60" spans="1:28" x14ac:dyDescent="0.3">
      <c r="A60">
        <v>59</v>
      </c>
      <c r="B60">
        <v>162</v>
      </c>
      <c r="F60">
        <f t="shared" si="0"/>
        <v>160.45141118319106</v>
      </c>
      <c r="G60">
        <f t="shared" si="1"/>
        <v>1.5485888168089446</v>
      </c>
      <c r="H60">
        <f t="shared" si="2"/>
        <v>2.3981273235457268</v>
      </c>
      <c r="X60">
        <v>-4.5012160940618458</v>
      </c>
      <c r="Y60">
        <f>STANDARDIZE(X60,$D$5,$D$6)</f>
        <v>-0.69944201518557092</v>
      </c>
      <c r="Z60">
        <v>59</v>
      </c>
      <c r="AA60">
        <f>(Z60-0.5)/$M$18</f>
        <v>0.23306772908366533</v>
      </c>
      <c r="AB60">
        <f>_xlfn.NORM.S.INV(AA60)</f>
        <v>-0.72878129013413073</v>
      </c>
    </row>
    <row r="61" spans="1:28" x14ac:dyDescent="0.3">
      <c r="A61">
        <v>60</v>
      </c>
      <c r="B61">
        <v>162.86000100000001</v>
      </c>
      <c r="F61">
        <f t="shared" si="0"/>
        <v>160.55222022743314</v>
      </c>
      <c r="G61">
        <f t="shared" si="1"/>
        <v>2.307780772566872</v>
      </c>
      <c r="H61">
        <f t="shared" si="2"/>
        <v>5.3258520942293481</v>
      </c>
      <c r="X61">
        <v>-4.1316643061658169</v>
      </c>
      <c r="Y61">
        <f>STANDARDIZE(X61,$D$5,$D$6)</f>
        <v>-0.64201752326161621</v>
      </c>
      <c r="Z61">
        <v>60</v>
      </c>
      <c r="AA61">
        <f>(Z61-0.5)/$M$18</f>
        <v>0.23705179282868527</v>
      </c>
      <c r="AB61">
        <f>_xlfn.NORM.S.INV(AA61)</f>
        <v>-0.7158182440763744</v>
      </c>
    </row>
    <row r="62" spans="1:28" x14ac:dyDescent="0.3">
      <c r="A62">
        <v>61</v>
      </c>
      <c r="B62">
        <v>162.88999899999999</v>
      </c>
      <c r="F62">
        <f t="shared" si="0"/>
        <v>160.65302927167519</v>
      </c>
      <c r="G62">
        <f t="shared" si="1"/>
        <v>2.2369697283247945</v>
      </c>
      <c r="H62">
        <f t="shared" si="2"/>
        <v>5.0040335654415049</v>
      </c>
      <c r="X62">
        <v>-4.1114755462341179</v>
      </c>
      <c r="Y62">
        <f>STANDARDIZE(X62,$D$5,$D$6)</f>
        <v>-0.63888040061839235</v>
      </c>
      <c r="Z62">
        <v>61</v>
      </c>
      <c r="AA62">
        <f>(Z62-0.5)/$M$18</f>
        <v>0.24103585657370519</v>
      </c>
      <c r="AB62">
        <f>_xlfn.NORM.S.INV(AA62)</f>
        <v>-0.70297438437546944</v>
      </c>
    </row>
    <row r="63" spans="1:28" x14ac:dyDescent="0.3">
      <c r="A63">
        <v>62</v>
      </c>
      <c r="B63">
        <v>169.05999800000001</v>
      </c>
      <c r="F63">
        <f t="shared" si="0"/>
        <v>160.75383831591728</v>
      </c>
      <c r="G63">
        <f t="shared" si="1"/>
        <v>8.3061596840827292</v>
      </c>
      <c r="H63">
        <f t="shared" si="2"/>
        <v>68.9922886974813</v>
      </c>
      <c r="X63">
        <v>-4.0909899880098521</v>
      </c>
      <c r="Y63">
        <f>STANDARDIZE(X63,$D$5,$D$6)</f>
        <v>-0.63569715861730636</v>
      </c>
      <c r="Z63">
        <v>62</v>
      </c>
      <c r="AA63">
        <f>(Z63-0.5)/$M$18</f>
        <v>0.2450199203187251</v>
      </c>
      <c r="AB63">
        <f>_xlfn.NORM.S.INV(AA63)</f>
        <v>-0.69024545840121887</v>
      </c>
    </row>
    <row r="64" spans="1:28" x14ac:dyDescent="0.3">
      <c r="A64">
        <v>63</v>
      </c>
      <c r="B64">
        <v>168.240005</v>
      </c>
      <c r="F64">
        <f t="shared" si="0"/>
        <v>160.85464736015936</v>
      </c>
      <c r="G64">
        <f t="shared" si="1"/>
        <v>7.3853576398406346</v>
      </c>
      <c r="H64">
        <f t="shared" si="2"/>
        <v>54.543507468352431</v>
      </c>
      <c r="X64">
        <v>-4.0090080673875832</v>
      </c>
      <c r="Y64">
        <f>STANDARDIZE(X64,$D$5,$D$6)</f>
        <v>-0.62295802355456853</v>
      </c>
      <c r="Z64">
        <v>63</v>
      </c>
      <c r="AA64">
        <f>(Z64-0.5)/$M$18</f>
        <v>0.24900398406374502</v>
      </c>
      <c r="AB64">
        <f>_xlfn.NORM.S.INV(AA64)</f>
        <v>-0.67762740089061679</v>
      </c>
    </row>
    <row r="65" spans="1:28" x14ac:dyDescent="0.3">
      <c r="A65">
        <v>64</v>
      </c>
      <c r="B65">
        <v>171.80999800000001</v>
      </c>
      <c r="F65">
        <f t="shared" si="0"/>
        <v>160.95545640440145</v>
      </c>
      <c r="G65">
        <f t="shared" si="1"/>
        <v>10.854541595598562</v>
      </c>
      <c r="H65">
        <f t="shared" si="2"/>
        <v>117.82107325057937</v>
      </c>
      <c r="X65">
        <v>-4.0044582710301597</v>
      </c>
      <c r="Y65">
        <f>STANDARDIZE(X65,$D$5,$D$6)</f>
        <v>-0.62225103267334458</v>
      </c>
      <c r="Z65">
        <v>64</v>
      </c>
      <c r="AA65">
        <f>(Z65-0.5)/$M$18</f>
        <v>0.25298804780876494</v>
      </c>
      <c r="AB65">
        <f>_xlfn.NORM.S.INV(AA65)</f>
        <v>-0.66511632224342698</v>
      </c>
    </row>
    <row r="66" spans="1:28" x14ac:dyDescent="0.3">
      <c r="A66">
        <v>65</v>
      </c>
      <c r="B66">
        <v>171.28999300000001</v>
      </c>
      <c r="F66">
        <f t="shared" si="0"/>
        <v>161.05626544864353</v>
      </c>
      <c r="G66">
        <f t="shared" si="1"/>
        <v>10.23372755135648</v>
      </c>
      <c r="H66">
        <f t="shared" si="2"/>
        <v>104.72917959539271</v>
      </c>
      <c r="X66">
        <v>-3.888752944412829</v>
      </c>
      <c r="Y66">
        <f>STANDARDIZE(X66,$D$5,$D$6)</f>
        <v>-0.60427163219006297</v>
      </c>
      <c r="Z66">
        <v>65</v>
      </c>
      <c r="AA66">
        <f>(Z66-0.5)/$M$18</f>
        <v>0.25697211155378485</v>
      </c>
      <c r="AB66">
        <f>_xlfn.NORM.S.INV(AA66)</f>
        <v>-0.65270849770522443</v>
      </c>
    </row>
    <row r="67" spans="1:28" x14ac:dyDescent="0.3">
      <c r="A67">
        <v>66</v>
      </c>
      <c r="B67">
        <v>170.41999799999999</v>
      </c>
      <c r="F67">
        <f t="shared" ref="F67:F130" si="8">($D$1*A67)+$D$2</f>
        <v>161.15707449288561</v>
      </c>
      <c r="G67">
        <f t="shared" ref="G67:G130" si="9">B67-F67</f>
        <v>9.2629235071143796</v>
      </c>
      <c r="H67">
        <f t="shared" ref="H67:H130" si="10">G67^2</f>
        <v>85.801751898652157</v>
      </c>
      <c r="X67">
        <v>-3.7945126340732429</v>
      </c>
      <c r="Y67">
        <f>STANDARDIZE(X67,$D$5,$D$6)</f>
        <v>-0.58962767126968152</v>
      </c>
      <c r="Z67">
        <v>66</v>
      </c>
      <c r="AA67">
        <f>(Z67-0.5)/$M$18</f>
        <v>0.26095617529880477</v>
      </c>
      <c r="AB67">
        <f>_xlfn.NORM.S.INV(AA67)</f>
        <v>-0.64040035735742684</v>
      </c>
    </row>
    <row r="68" spans="1:28" x14ac:dyDescent="0.3">
      <c r="A68">
        <v>67</v>
      </c>
      <c r="B68">
        <v>172.25</v>
      </c>
      <c r="F68">
        <f t="shared" si="8"/>
        <v>161.25788353712767</v>
      </c>
      <c r="G68">
        <f t="shared" si="9"/>
        <v>10.992116462872332</v>
      </c>
      <c r="H68">
        <f t="shared" si="10"/>
        <v>120.82662433334895</v>
      </c>
      <c r="X68">
        <v>-3.7577458110415591</v>
      </c>
      <c r="Y68">
        <f>STANDARDIZE(X68,$D$5,$D$6)</f>
        <v>-0.58391449059675671</v>
      </c>
      <c r="Z68">
        <v>67</v>
      </c>
      <c r="AA68">
        <f>(Z68-0.5)/$M$18</f>
        <v>0.26494023904382469</v>
      </c>
      <c r="AB68">
        <f>_xlfn.NORM.S.INV(AA68)</f>
        <v>-0.62818847684223877</v>
      </c>
    </row>
    <row r="69" spans="1:28" x14ac:dyDescent="0.3">
      <c r="A69">
        <v>68</v>
      </c>
      <c r="B69">
        <v>172.550003</v>
      </c>
      <c r="F69">
        <f t="shared" si="8"/>
        <v>161.35869258136975</v>
      </c>
      <c r="G69">
        <f t="shared" si="9"/>
        <v>11.191310418630252</v>
      </c>
      <c r="H69">
        <f t="shared" si="10"/>
        <v>125.24542888614202</v>
      </c>
      <c r="X69">
        <v>-3.6222885904761881</v>
      </c>
      <c r="Y69">
        <f>STANDARDIZE(X69,$D$5,$D$6)</f>
        <v>-0.56286585188583826</v>
      </c>
      <c r="Z69">
        <v>68</v>
      </c>
      <c r="AA69">
        <f>(Z69-0.5)/$M$18</f>
        <v>0.2689243027888446</v>
      </c>
      <c r="AB69">
        <f>_xlfn.NORM.S.INV(AA69)</f>
        <v>-0.61606956875782981</v>
      </c>
    </row>
    <row r="70" spans="1:28" x14ac:dyDescent="0.3">
      <c r="A70">
        <v>69</v>
      </c>
      <c r="B70">
        <v>173.63000500000001</v>
      </c>
      <c r="F70">
        <f t="shared" si="8"/>
        <v>161.45950162561184</v>
      </c>
      <c r="G70">
        <f t="shared" si="9"/>
        <v>12.170503374388176</v>
      </c>
      <c r="H70">
        <f t="shared" si="10"/>
        <v>148.12115238599398</v>
      </c>
      <c r="X70">
        <v>-3.5724693504078857</v>
      </c>
      <c r="Y70">
        <f>STANDARDIZE(X70,$D$5,$D$6)</f>
        <v>-0.55512446179475672</v>
      </c>
      <c r="Z70">
        <v>69</v>
      </c>
      <c r="AA70">
        <f>(Z70-0.5)/$M$18</f>
        <v>0.27290836653386452</v>
      </c>
      <c r="AB70">
        <f>_xlfn.NORM.S.INV(AA70)</f>
        <v>-0.6040404746656155</v>
      </c>
    </row>
    <row r="71" spans="1:28" x14ac:dyDescent="0.3">
      <c r="A71">
        <v>70</v>
      </c>
      <c r="B71">
        <v>170.94000199999999</v>
      </c>
      <c r="F71">
        <f t="shared" si="8"/>
        <v>161.56031066985392</v>
      </c>
      <c r="G71">
        <f t="shared" si="9"/>
        <v>9.3796913301460734</v>
      </c>
      <c r="H71">
        <f t="shared" si="10"/>
        <v>87.978609448817409</v>
      </c>
      <c r="X71">
        <v>-3.3779549001707494</v>
      </c>
      <c r="Y71">
        <f>STANDARDIZE(X71,$D$5,$D$6)</f>
        <v>-0.52489894579785534</v>
      </c>
      <c r="Z71">
        <v>70</v>
      </c>
      <c r="AA71">
        <f>(Z71-0.5)/$M$18</f>
        <v>0.27689243027888444</v>
      </c>
      <c r="AB71">
        <f>_xlfn.NORM.S.INV(AA71)</f>
        <v>-0.59209815765730289</v>
      </c>
    </row>
    <row r="72" spans="1:28" x14ac:dyDescent="0.3">
      <c r="A72">
        <v>71</v>
      </c>
      <c r="B72">
        <v>171.38000500000001</v>
      </c>
      <c r="F72">
        <f t="shared" si="8"/>
        <v>161.661119714096</v>
      </c>
      <c r="G72">
        <f t="shared" si="9"/>
        <v>9.7188852859040082</v>
      </c>
      <c r="H72">
        <f t="shared" si="10"/>
        <v>94.456731200561435</v>
      </c>
      <c r="X72">
        <v>-3.3687869613356156</v>
      </c>
      <c r="Y72">
        <f>STANDARDIZE(X72,$D$5,$D$6)</f>
        <v>-0.52347434376144042</v>
      </c>
      <c r="Z72">
        <v>71</v>
      </c>
      <c r="AA72">
        <f>(Z72-0.5)/$M$18</f>
        <v>0.28087649402390436</v>
      </c>
      <c r="AB72">
        <f>_xlfn.NORM.S.INV(AA72)</f>
        <v>-0.58023969543450671</v>
      </c>
    </row>
    <row r="73" spans="1:28" x14ac:dyDescent="0.3">
      <c r="A73">
        <v>72</v>
      </c>
      <c r="B73">
        <v>173.53999300000001</v>
      </c>
      <c r="F73">
        <f t="shared" si="8"/>
        <v>161.76192875833809</v>
      </c>
      <c r="G73">
        <f t="shared" si="9"/>
        <v>11.778064241661923</v>
      </c>
      <c r="H73">
        <f t="shared" si="10"/>
        <v>138.72279728071524</v>
      </c>
      <c r="X73">
        <v>-3.3617970322519284</v>
      </c>
      <c r="Y73">
        <f>STANDARDIZE(X73,$D$5,$D$6)</f>
        <v>-0.52238818171497747</v>
      </c>
      <c r="Z73">
        <v>72</v>
      </c>
      <c r="AA73">
        <f>(Z73-0.5)/$M$18</f>
        <v>0.28486055776892433</v>
      </c>
      <c r="AB73">
        <f>_xlfn.NORM.S.INV(AA73)</f>
        <v>-0.56846227385831216</v>
      </c>
    </row>
    <row r="74" spans="1:28" x14ac:dyDescent="0.3">
      <c r="A74">
        <v>73</v>
      </c>
      <c r="B74">
        <v>172.61000100000001</v>
      </c>
      <c r="F74">
        <f t="shared" si="8"/>
        <v>161.86273780258017</v>
      </c>
      <c r="G74">
        <f t="shared" si="9"/>
        <v>10.747263197419841</v>
      </c>
      <c r="H74">
        <f t="shared" si="10"/>
        <v>115.50366623461494</v>
      </c>
      <c r="X74">
        <v>-3.3263538286093706</v>
      </c>
      <c r="Y74">
        <f>STANDARDIZE(X74,$D$5,$D$6)</f>
        <v>-0.51688067768443613</v>
      </c>
      <c r="Z74">
        <v>73</v>
      </c>
      <c r="AA74">
        <f>(Z74-0.5)/$M$18</f>
        <v>0.28884462151394424</v>
      </c>
      <c r="AB74">
        <f>_xlfn.NORM.S.INV(AA74)</f>
        <v>-0.55676318093023036</v>
      </c>
    </row>
    <row r="75" spans="1:28" x14ac:dyDescent="0.3">
      <c r="A75">
        <v>74</v>
      </c>
      <c r="B75">
        <v>169.85000600000001</v>
      </c>
      <c r="F75">
        <f t="shared" si="8"/>
        <v>161.96354684682223</v>
      </c>
      <c r="G75">
        <f t="shared" si="9"/>
        <v>7.8864591531777819</v>
      </c>
      <c r="H75">
        <f t="shared" si="10"/>
        <v>62.196237974741614</v>
      </c>
      <c r="X75">
        <v>-3.239859457749958</v>
      </c>
      <c r="Y75">
        <f>STANDARDIZE(X75,$D$5,$D$6)</f>
        <v>-0.50344035493789518</v>
      </c>
      <c r="Z75">
        <v>74</v>
      </c>
      <c r="AA75">
        <f>(Z75-0.5)/$M$18</f>
        <v>0.29282868525896416</v>
      </c>
      <c r="AB75">
        <f>_xlfn.NORM.S.INV(AA75)</f>
        <v>-0.54513980116961935</v>
      </c>
    </row>
    <row r="76" spans="1:28" x14ac:dyDescent="0.3">
      <c r="A76">
        <v>75</v>
      </c>
      <c r="B76">
        <v>170.36000100000001</v>
      </c>
      <c r="F76">
        <f t="shared" si="8"/>
        <v>162.06435589106431</v>
      </c>
      <c r="G76">
        <f t="shared" si="9"/>
        <v>8.2956451089357017</v>
      </c>
      <c r="H76">
        <f t="shared" si="10"/>
        <v>68.817727773408834</v>
      </c>
      <c r="X76">
        <v>-3.2304080498197436</v>
      </c>
      <c r="Y76">
        <f>STANDARDIZE(X76,$D$5,$D$6)</f>
        <v>-0.50197170476183028</v>
      </c>
      <c r="Z76">
        <v>75</v>
      </c>
      <c r="AA76">
        <f>(Z76-0.5)/$M$18</f>
        <v>0.29681274900398408</v>
      </c>
      <c r="AB76">
        <f>_xlfn.NORM.S.INV(AA76)</f>
        <v>-0.53358961035589036</v>
      </c>
    </row>
    <row r="77" spans="1:28" x14ac:dyDescent="0.3">
      <c r="A77">
        <v>76</v>
      </c>
      <c r="B77">
        <v>170.38999899999999</v>
      </c>
      <c r="F77">
        <f t="shared" si="8"/>
        <v>162.16516493530639</v>
      </c>
      <c r="G77">
        <f t="shared" si="9"/>
        <v>8.2248340646935958</v>
      </c>
      <c r="H77">
        <f t="shared" si="10"/>
        <v>67.647895391744171</v>
      </c>
      <c r="X77">
        <v>-3.1906985189148145</v>
      </c>
      <c r="Y77">
        <f>STANDARDIZE(X77,$D$5,$D$6)</f>
        <v>-0.49580125798971053</v>
      </c>
      <c r="Z77">
        <v>76</v>
      </c>
      <c r="AA77">
        <f>(Z77-0.5)/$M$18</f>
        <v>0.30079681274900399</v>
      </c>
      <c r="AB77">
        <f>_xlfn.NORM.S.INV(AA77)</f>
        <v>-0.52211017060671616</v>
      </c>
    </row>
    <row r="78" spans="1:28" x14ac:dyDescent="0.3">
      <c r="A78">
        <v>77</v>
      </c>
      <c r="B78">
        <v>171.63000500000001</v>
      </c>
      <c r="F78">
        <f t="shared" si="8"/>
        <v>162.26597397954848</v>
      </c>
      <c r="G78">
        <f t="shared" si="9"/>
        <v>9.3640310204515345</v>
      </c>
      <c r="H78">
        <f t="shared" si="10"/>
        <v>87.685076951978601</v>
      </c>
      <c r="X78">
        <v>-3.1555147674445152</v>
      </c>
      <c r="Y78">
        <f>STANDARDIZE(X78,$D$5,$D$6)</f>
        <v>-0.49033407011960595</v>
      </c>
      <c r="Z78">
        <v>77</v>
      </c>
      <c r="AA78">
        <f>(Z78-0.5)/$M$18</f>
        <v>0.30478087649402391</v>
      </c>
      <c r="AB78">
        <f>_xlfn.NORM.S.INV(AA78)</f>
        <v>-0.5106991257660598</v>
      </c>
    </row>
    <row r="79" spans="1:28" x14ac:dyDescent="0.3">
      <c r="A79">
        <v>78</v>
      </c>
      <c r="B79">
        <v>166.820007</v>
      </c>
      <c r="F79">
        <f t="shared" si="8"/>
        <v>162.36678302379056</v>
      </c>
      <c r="G79">
        <f t="shared" si="9"/>
        <v>4.4532239762094434</v>
      </c>
      <c r="H79">
        <f t="shared" si="10"/>
        <v>19.831203782286646</v>
      </c>
      <c r="X79">
        <v>-3.1505677928286957</v>
      </c>
      <c r="Y79">
        <f>STANDARDIZE(X79,$D$5,$D$6)</f>
        <v>-0.48956536188119781</v>
      </c>
      <c r="Z79">
        <v>78</v>
      </c>
      <c r="AA79">
        <f>(Z79-0.5)/$M$18</f>
        <v>0.30876494023904383</v>
      </c>
      <c r="AB79">
        <f>_xlfn.NORM.S.INV(AA79)</f>
        <v>-0.49935419707817447</v>
      </c>
    </row>
    <row r="80" spans="1:28" x14ac:dyDescent="0.3">
      <c r="A80">
        <v>79</v>
      </c>
      <c r="B80">
        <v>168.16000399999999</v>
      </c>
      <c r="F80">
        <f t="shared" si="8"/>
        <v>162.46759206803264</v>
      </c>
      <c r="G80">
        <f t="shared" si="9"/>
        <v>5.6924119319673423</v>
      </c>
      <c r="H80">
        <f t="shared" si="10"/>
        <v>32.403553603204173</v>
      </c>
      <c r="X80">
        <v>-3.1457195273762011</v>
      </c>
      <c r="Y80">
        <f>STANDARDIZE(X80,$D$5,$D$6)</f>
        <v>-0.48881199201683578</v>
      </c>
      <c r="Z80">
        <v>79</v>
      </c>
      <c r="AA80">
        <f>(Z80-0.5)/$M$18</f>
        <v>0.31274900398406374</v>
      </c>
      <c r="AB80">
        <f>_xlfn.NORM.S.INV(AA80)</f>
        <v>-0.4880731791258236</v>
      </c>
    </row>
    <row r="81" spans="1:28" x14ac:dyDescent="0.3">
      <c r="A81">
        <v>80</v>
      </c>
      <c r="B81">
        <v>169.38000500000001</v>
      </c>
      <c r="F81">
        <f t="shared" si="8"/>
        <v>162.5684011122747</v>
      </c>
      <c r="G81">
        <f t="shared" si="9"/>
        <v>6.8116038877253118</v>
      </c>
      <c r="H81">
        <f t="shared" si="10"/>
        <v>46.397947523274581</v>
      </c>
      <c r="X81">
        <v>-3.1039056789603592</v>
      </c>
      <c r="Y81">
        <f>STANDARDIZE(X81,$D$5,$D$6)</f>
        <v>-0.48231455626003594</v>
      </c>
      <c r="Z81">
        <v>80</v>
      </c>
      <c r="AA81">
        <f>(Z81-0.5)/$M$18</f>
        <v>0.31673306772908366</v>
      </c>
      <c r="AB81">
        <f>_xlfn.NORM.S.INV(AA81)</f>
        <v>-0.47685393601285481</v>
      </c>
    </row>
    <row r="82" spans="1:28" x14ac:dyDescent="0.3">
      <c r="A82">
        <v>81</v>
      </c>
      <c r="B82">
        <v>170.78999300000001</v>
      </c>
      <c r="F82">
        <f t="shared" si="8"/>
        <v>162.66921015651678</v>
      </c>
      <c r="G82">
        <f t="shared" si="9"/>
        <v>8.1207828434832265</v>
      </c>
      <c r="H82">
        <f t="shared" si="10"/>
        <v>65.94711399101152</v>
      </c>
      <c r="X82">
        <v>-3.099042413507874</v>
      </c>
      <c r="Y82">
        <f>STANDARDIZE(X82,$D$5,$D$6)</f>
        <v>-0.48155885555218586</v>
      </c>
      <c r="Z82">
        <v>81</v>
      </c>
      <c r="AA82">
        <f>(Z82-0.5)/$M$18</f>
        <v>0.32071713147410358</v>
      </c>
      <c r="AB82">
        <f>_xlfn.NORM.S.INV(AA82)</f>
        <v>-0.4656943977729644</v>
      </c>
    </row>
    <row r="83" spans="1:28" x14ac:dyDescent="0.3">
      <c r="A83">
        <v>82</v>
      </c>
      <c r="B83">
        <v>169.949997</v>
      </c>
      <c r="F83">
        <f t="shared" si="8"/>
        <v>162.77001920075887</v>
      </c>
      <c r="G83">
        <f t="shared" si="9"/>
        <v>7.1799777992411293</v>
      </c>
      <c r="H83">
        <f t="shared" si="10"/>
        <v>51.552081197595491</v>
      </c>
      <c r="X83">
        <v>-3.0928101656232059</v>
      </c>
      <c r="Y83">
        <f>STANDARDIZE(X83,$D$5,$D$6)</f>
        <v>-0.48059042925838075</v>
      </c>
      <c r="Z83">
        <v>82</v>
      </c>
      <c r="AA83">
        <f>(Z83-0.5)/$M$18</f>
        <v>0.3247011952191235</v>
      </c>
      <c r="AB83">
        <f>_xlfn.NORM.S.INV(AA83)</f>
        <v>-0.45459255698802303</v>
      </c>
    </row>
    <row r="84" spans="1:28" x14ac:dyDescent="0.3">
      <c r="A84">
        <v>83</v>
      </c>
      <c r="B84">
        <v>168.61999499999999</v>
      </c>
      <c r="F84">
        <f t="shared" si="8"/>
        <v>162.87082824500095</v>
      </c>
      <c r="G84">
        <f t="shared" si="9"/>
        <v>5.7491667549990382</v>
      </c>
      <c r="H84">
        <f t="shared" si="10"/>
        <v>33.052918376786174</v>
      </c>
      <c r="X84">
        <v>-3.0092825195598607</v>
      </c>
      <c r="Y84">
        <f>STANDARDIZE(X84,$D$5,$D$6)</f>
        <v>-0.46761110459024796</v>
      </c>
      <c r="Z84">
        <v>83</v>
      </c>
      <c r="AA84">
        <f>(Z84-0.5)/$M$18</f>
        <v>0.32868525896414341</v>
      </c>
      <c r="AB84">
        <f>_xlfn.NORM.S.INV(AA84)</f>
        <v>-0.44354646560072031</v>
      </c>
    </row>
    <row r="85" spans="1:28" x14ac:dyDescent="0.3">
      <c r="A85">
        <v>84</v>
      </c>
      <c r="B85">
        <v>169.60000600000001</v>
      </c>
      <c r="F85">
        <f t="shared" si="8"/>
        <v>162.97163728924303</v>
      </c>
      <c r="G85">
        <f t="shared" si="9"/>
        <v>6.6283687107569733</v>
      </c>
      <c r="H85">
        <f t="shared" si="10"/>
        <v>43.935271765742058</v>
      </c>
      <c r="X85">
        <v>-3.0084644753177656</v>
      </c>
      <c r="Y85">
        <f>STANDARDIZE(X85,$D$5,$D$6)</f>
        <v>-0.46748398905052596</v>
      </c>
      <c r="Z85">
        <v>84</v>
      </c>
      <c r="AA85">
        <f>(Z85-0.5)/$M$18</f>
        <v>0.33266932270916333</v>
      </c>
      <c r="AB85">
        <f>_xlfn.NORM.S.INV(AA85)</f>
        <v>-0.43255423190754055</v>
      </c>
    </row>
    <row r="86" spans="1:28" x14ac:dyDescent="0.3">
      <c r="A86">
        <v>85</v>
      </c>
      <c r="B86">
        <v>169.30999800000001</v>
      </c>
      <c r="F86">
        <f t="shared" si="8"/>
        <v>163.07244633348512</v>
      </c>
      <c r="G86">
        <f t="shared" si="9"/>
        <v>6.2375516665148893</v>
      </c>
      <c r="H86">
        <f t="shared" si="10"/>
        <v>38.907050792442675</v>
      </c>
      <c r="X86">
        <v>-2.9844152541073754</v>
      </c>
      <c r="Y86">
        <f>STANDARDIZE(X86,$D$5,$D$6)</f>
        <v>-0.46374699100476902</v>
      </c>
      <c r="Z86">
        <v>85</v>
      </c>
      <c r="AA86">
        <f>(Z86-0.5)/$M$18</f>
        <v>0.33665338645418325</v>
      </c>
      <c r="AB86">
        <f>_xlfn.NORM.S.INV(AA86)</f>
        <v>-0.42161401771921864</v>
      </c>
    </row>
    <row r="87" spans="1:28" x14ac:dyDescent="0.3">
      <c r="A87">
        <v>86</v>
      </c>
      <c r="B87">
        <v>166.44000199999999</v>
      </c>
      <c r="F87">
        <f t="shared" si="8"/>
        <v>163.17325537772717</v>
      </c>
      <c r="G87">
        <f t="shared" si="9"/>
        <v>3.2667466222728194</v>
      </c>
      <c r="H87">
        <f t="shared" si="10"/>
        <v>10.671633494130875</v>
      </c>
      <c r="X87">
        <v>-2.9836122098652993</v>
      </c>
      <c r="Y87">
        <f>STANDARDIZE(X87,$D$5,$D$6)</f>
        <v>-0.46362220630853951</v>
      </c>
      <c r="Z87">
        <v>86</v>
      </c>
      <c r="AA87">
        <f>(Z87-0.5)/$M$18</f>
        <v>0.34063745019920316</v>
      </c>
      <c r="AB87">
        <f>_xlfn.NORM.S.INV(AA87)</f>
        <v>-0.41072403567685517</v>
      </c>
    </row>
    <row r="88" spans="1:28" x14ac:dyDescent="0.3">
      <c r="A88">
        <v>87</v>
      </c>
      <c r="B88">
        <v>166.679993</v>
      </c>
      <c r="F88">
        <f t="shared" si="8"/>
        <v>163.27406442196926</v>
      </c>
      <c r="G88">
        <f t="shared" si="9"/>
        <v>3.4059285780307391</v>
      </c>
      <c r="H88">
        <f t="shared" si="10"/>
        <v>11.600349478646493</v>
      </c>
      <c r="X88">
        <v>-2.9452633152722569</v>
      </c>
      <c r="Y88">
        <f>STANDARDIZE(X88,$D$5,$D$6)</f>
        <v>-0.45766318822236446</v>
      </c>
      <c r="Z88">
        <v>87</v>
      </c>
      <c r="AA88">
        <f>(Z88-0.5)/$M$18</f>
        <v>0.34462151394422313</v>
      </c>
      <c r="AB88">
        <f>_xlfn.NORM.S.INV(AA88)</f>
        <v>-0.3998825467128081</v>
      </c>
    </row>
    <row r="89" spans="1:28" x14ac:dyDescent="0.3">
      <c r="A89">
        <v>88</v>
      </c>
      <c r="B89">
        <v>165.259995</v>
      </c>
      <c r="F89">
        <f t="shared" si="8"/>
        <v>163.37487346621134</v>
      </c>
      <c r="G89">
        <f t="shared" si="9"/>
        <v>1.8851215337886629</v>
      </c>
      <c r="H89">
        <f t="shared" si="10"/>
        <v>3.5536831971537208</v>
      </c>
      <c r="X89">
        <v>-2.9271398559286581</v>
      </c>
      <c r="Y89">
        <f>STANDARDIZE(X89,$D$5,$D$6)</f>
        <v>-0.45484699174111942</v>
      </c>
      <c r="Z89">
        <v>88</v>
      </c>
      <c r="AA89">
        <f>(Z89-0.5)/$M$18</f>
        <v>0.34860557768924305</v>
      </c>
      <c r="AB89">
        <f>_xlfn.NORM.S.INV(AA89)</f>
        <v>-0.38908785764632353</v>
      </c>
    </row>
    <row r="90" spans="1:28" x14ac:dyDescent="0.3">
      <c r="A90">
        <v>89</v>
      </c>
      <c r="B90">
        <v>164.36999499999999</v>
      </c>
      <c r="F90">
        <f t="shared" si="8"/>
        <v>163.47568251045342</v>
      </c>
      <c r="G90">
        <f t="shared" si="9"/>
        <v>0.89431248954656439</v>
      </c>
      <c r="H90">
        <f t="shared" si="10"/>
        <v>0.7997948289589738</v>
      </c>
      <c r="X90">
        <v>-2.8732903946499562</v>
      </c>
      <c r="Y90">
        <f>STANDARDIZE(X90,$D$5,$D$6)</f>
        <v>-0.44647934732539785</v>
      </c>
      <c r="Z90">
        <v>89</v>
      </c>
      <c r="AA90">
        <f>(Z90-0.5)/$M$18</f>
        <v>0.35258964143426297</v>
      </c>
      <c r="AB90">
        <f>_xlfn.NORM.S.INV(AA90)</f>
        <v>-0.37833831890464842</v>
      </c>
    </row>
    <row r="91" spans="1:28" x14ac:dyDescent="0.3">
      <c r="A91">
        <v>90</v>
      </c>
      <c r="B91">
        <v>165.449997</v>
      </c>
      <c r="F91">
        <f t="shared" si="8"/>
        <v>163.57649155469551</v>
      </c>
      <c r="G91">
        <f t="shared" si="9"/>
        <v>1.8735054453044881</v>
      </c>
      <c r="H91">
        <f t="shared" si="10"/>
        <v>3.5100226535855685</v>
      </c>
      <c r="X91">
        <v>-2.8630966347182607</v>
      </c>
      <c r="Y91">
        <f>STANDARDIZE(X91,$D$5,$D$6)</f>
        <v>-0.4448953433940272</v>
      </c>
      <c r="Z91">
        <v>90</v>
      </c>
      <c r="AA91">
        <f>(Z91-0.5)/$M$18</f>
        <v>0.35657370517928288</v>
      </c>
      <c r="AB91">
        <f>_xlfn.NORM.S.INV(AA91)</f>
        <v>-0.36763232236106824</v>
      </c>
    </row>
    <row r="92" spans="1:28" x14ac:dyDescent="0.3">
      <c r="A92">
        <v>91</v>
      </c>
      <c r="B92">
        <v>164.30999800000001</v>
      </c>
      <c r="F92">
        <f t="shared" si="8"/>
        <v>163.67730059893759</v>
      </c>
      <c r="G92">
        <f t="shared" si="9"/>
        <v>0.63269740106241557</v>
      </c>
      <c r="H92">
        <f t="shared" si="10"/>
        <v>0.40030600131113514</v>
      </c>
      <c r="X92">
        <v>-2.5948984831341306</v>
      </c>
      <c r="Y92">
        <f>STANDARDIZE(X92,$D$5,$D$6)</f>
        <v>-0.40322014902588232</v>
      </c>
      <c r="Z92">
        <v>91</v>
      </c>
      <c r="AA92">
        <f>(Z92-0.5)/$M$18</f>
        <v>0.3605577689243028</v>
      </c>
      <c r="AB92">
        <f>_xlfn.NORM.S.INV(AA92)</f>
        <v>-0.35696829928195556</v>
      </c>
    </row>
    <row r="93" spans="1:28" x14ac:dyDescent="0.3">
      <c r="A93">
        <v>92</v>
      </c>
      <c r="B93">
        <v>166.470001</v>
      </c>
      <c r="F93">
        <f t="shared" si="8"/>
        <v>163.77810964317968</v>
      </c>
      <c r="G93">
        <f t="shared" si="9"/>
        <v>2.6918913568203209</v>
      </c>
      <c r="H93">
        <f t="shared" si="10"/>
        <v>7.2462790769239485</v>
      </c>
      <c r="X93">
        <v>-2.5247067232024278</v>
      </c>
      <c r="Y93">
        <f>STANDARDIZE(X93,$D$5,$D$6)</f>
        <v>-0.39231308191554748</v>
      </c>
      <c r="Z93">
        <v>92</v>
      </c>
      <c r="AA93">
        <f>(Z93-0.5)/$M$18</f>
        <v>0.36454183266932272</v>
      </c>
      <c r="AB93">
        <f>_xlfn.NORM.S.INV(AA93)</f>
        <v>-0.34634471837550507</v>
      </c>
    </row>
    <row r="94" spans="1:28" x14ac:dyDescent="0.3">
      <c r="A94">
        <v>93</v>
      </c>
      <c r="B94">
        <v>168.14999399999999</v>
      </c>
      <c r="F94">
        <f t="shared" si="8"/>
        <v>163.87891868742173</v>
      </c>
      <c r="G94">
        <f t="shared" si="9"/>
        <v>4.2710753125782617</v>
      </c>
      <c r="H94">
        <f t="shared" si="10"/>
        <v>18.242084325715496</v>
      </c>
      <c r="X94">
        <v>-2.4998161116296842</v>
      </c>
      <c r="Y94">
        <f>STANDARDIZE(X94,$D$5,$D$6)</f>
        <v>-0.38844534058657454</v>
      </c>
      <c r="Z94">
        <v>93</v>
      </c>
      <c r="AA94">
        <f>(Z94-0.5)/$M$18</f>
        <v>0.36852589641434264</v>
      </c>
      <c r="AB94">
        <f>_xlfn.NORM.S.INV(AA94)</f>
        <v>-0.33576008393536155</v>
      </c>
    </row>
    <row r="95" spans="1:28" x14ac:dyDescent="0.3">
      <c r="A95">
        <v>94</v>
      </c>
      <c r="B95">
        <v>169.41000399999999</v>
      </c>
      <c r="F95">
        <f t="shared" si="8"/>
        <v>163.97972773166381</v>
      </c>
      <c r="G95">
        <f t="shared" si="9"/>
        <v>5.4302762683361721</v>
      </c>
      <c r="H95">
        <f t="shared" si="10"/>
        <v>29.487900350455021</v>
      </c>
      <c r="X95">
        <v>-2.4306271558717469</v>
      </c>
      <c r="Y95">
        <f>STANDARDIZE(X95,$D$5,$D$6)</f>
        <v>-0.37769409878155219</v>
      </c>
      <c r="Z95">
        <v>94</v>
      </c>
      <c r="AA95">
        <f>(Z95-0.5)/$M$18</f>
        <v>0.37250996015936255</v>
      </c>
      <c r="AB95">
        <f>_xlfn.NORM.S.INV(AA95)</f>
        <v>-0.32521293407284041</v>
      </c>
    </row>
    <row r="96" spans="1:28" x14ac:dyDescent="0.3">
      <c r="A96">
        <v>95</v>
      </c>
      <c r="B96">
        <v>170.259995</v>
      </c>
      <c r="F96">
        <f t="shared" si="8"/>
        <v>164.0805367759059</v>
      </c>
      <c r="G96">
        <f t="shared" si="9"/>
        <v>6.1794582240941054</v>
      </c>
      <c r="H96">
        <f t="shared" si="10"/>
        <v>38.185703943324278</v>
      </c>
      <c r="X96">
        <v>-2.3468553868336244</v>
      </c>
      <c r="Y96">
        <f>STANDARDIZE(X96,$D$5,$D$6)</f>
        <v>-0.3646768399503259</v>
      </c>
      <c r="Z96">
        <v>95</v>
      </c>
      <c r="AA96">
        <f>(Z96-0.5)/$M$18</f>
        <v>0.37649402390438247</v>
      </c>
      <c r="AB96">
        <f>_xlfn.NORM.S.INV(AA96)</f>
        <v>-0.31470183903188564</v>
      </c>
    </row>
    <row r="97" spans="1:28" x14ac:dyDescent="0.3">
      <c r="A97">
        <v>96</v>
      </c>
      <c r="B97">
        <v>172.259995</v>
      </c>
      <c r="F97">
        <f t="shared" si="8"/>
        <v>164.18134582014798</v>
      </c>
      <c r="G97">
        <f t="shared" si="9"/>
        <v>8.0786491798520217</v>
      </c>
      <c r="H97">
        <f t="shared" si="10"/>
        <v>65.264572571123736</v>
      </c>
      <c r="X97">
        <v>-2.3055467843672943</v>
      </c>
      <c r="Y97">
        <f>STANDARDIZE(X97,$D$5,$D$6)</f>
        <v>-0.35825791414232788</v>
      </c>
      <c r="Z97">
        <v>96</v>
      </c>
      <c r="AA97">
        <f>(Z97-0.5)/$M$18</f>
        <v>0.38047808764940239</v>
      </c>
      <c r="AB97">
        <f>_xlfn.NORM.S.INV(AA97)</f>
        <v>-0.30422539958132166</v>
      </c>
    </row>
    <row r="98" spans="1:28" x14ac:dyDescent="0.3">
      <c r="A98">
        <v>97</v>
      </c>
      <c r="B98">
        <v>171.279999</v>
      </c>
      <c r="F98">
        <f t="shared" si="8"/>
        <v>164.28215486439007</v>
      </c>
      <c r="G98">
        <f t="shared" si="9"/>
        <v>6.9978441356099381</v>
      </c>
      <c r="H98">
        <f t="shared" si="10"/>
        <v>48.969822546290402</v>
      </c>
      <c r="X98">
        <v>-2.2608512619237331</v>
      </c>
      <c r="Y98">
        <f>STANDARDIZE(X98,$D$5,$D$6)</f>
        <v>-0.35131269630909873</v>
      </c>
      <c r="Z98">
        <v>97</v>
      </c>
      <c r="AA98">
        <f>(Z98-0.5)/$M$18</f>
        <v>0.3844621513944223</v>
      </c>
      <c r="AB98">
        <f>_xlfn.NORM.S.INV(AA98)</f>
        <v>-0.29378224547933163</v>
      </c>
    </row>
    <row r="99" spans="1:28" x14ac:dyDescent="0.3">
      <c r="A99">
        <v>98</v>
      </c>
      <c r="B99">
        <v>171.64999399999999</v>
      </c>
      <c r="F99">
        <f t="shared" si="8"/>
        <v>164.38296390863215</v>
      </c>
      <c r="G99">
        <f t="shared" si="9"/>
        <v>7.2670300913678432</v>
      </c>
      <c r="H99">
        <f t="shared" si="10"/>
        <v>52.809726348845722</v>
      </c>
      <c r="X99">
        <v>-2.0762321025232495</v>
      </c>
      <c r="Y99">
        <f>STANDARDIZE(X99,$D$5,$D$6)</f>
        <v>-0.32262480526043447</v>
      </c>
      <c r="Z99">
        <v>98</v>
      </c>
      <c r="AA99">
        <f>(Z99-0.5)/$M$18</f>
        <v>0.38844621513944222</v>
      </c>
      <c r="AB99">
        <f>_xlfn.NORM.S.INV(AA99)</f>
        <v>-0.28337103400543573</v>
      </c>
    </row>
    <row r="100" spans="1:28" x14ac:dyDescent="0.3">
      <c r="A100">
        <v>99</v>
      </c>
      <c r="B100">
        <v>172.89999399999999</v>
      </c>
      <c r="F100">
        <f t="shared" si="8"/>
        <v>164.48377295287423</v>
      </c>
      <c r="G100">
        <f t="shared" si="9"/>
        <v>8.4162210471257595</v>
      </c>
      <c r="H100">
        <f t="shared" si="10"/>
        <v>70.832776714082613</v>
      </c>
      <c r="X100">
        <v>-2.0406655019920379</v>
      </c>
      <c r="Y100">
        <f>STANDARDIZE(X100,$D$5,$D$6)</f>
        <v>-0.31709812664092335</v>
      </c>
      <c r="Z100">
        <v>99</v>
      </c>
      <c r="AA100">
        <f>(Z100-0.5)/$M$18</f>
        <v>0.39243027888446214</v>
      </c>
      <c r="AB100">
        <f>_xlfn.NORM.S.INV(AA100)</f>
        <v>-0.27299044855556437</v>
      </c>
    </row>
    <row r="101" spans="1:28" x14ac:dyDescent="0.3">
      <c r="A101">
        <v>100</v>
      </c>
      <c r="B101">
        <v>173.19000199999999</v>
      </c>
      <c r="F101">
        <f t="shared" si="8"/>
        <v>164.58458199711629</v>
      </c>
      <c r="G101">
        <f t="shared" si="9"/>
        <v>8.6054200028837045</v>
      </c>
      <c r="H101">
        <f t="shared" si="10"/>
        <v>74.053253426030977</v>
      </c>
      <c r="X101">
        <v>-2.0308926080440131</v>
      </c>
      <c r="Y101">
        <f>STANDARDIZE(X101,$D$5,$D$6)</f>
        <v>-0.31557952089208607</v>
      </c>
      <c r="Z101">
        <v>100</v>
      </c>
      <c r="AA101">
        <f>(Z101-0.5)/$M$18</f>
        <v>0.39641434262948205</v>
      </c>
      <c r="AB101">
        <f>_xlfn.NORM.S.INV(AA101)</f>
        <v>-0.26263919729610552</v>
      </c>
    </row>
    <row r="102" spans="1:28" x14ac:dyDescent="0.3">
      <c r="A102">
        <v>101</v>
      </c>
      <c r="B102">
        <v>172.80999800000001</v>
      </c>
      <c r="F102">
        <f t="shared" si="8"/>
        <v>164.68539104135837</v>
      </c>
      <c r="G102">
        <f t="shared" si="9"/>
        <v>8.1246069586416354</v>
      </c>
      <c r="H102">
        <f t="shared" si="10"/>
        <v>66.00923823240808</v>
      </c>
      <c r="X102">
        <v>-1.9469457667994732</v>
      </c>
      <c r="Y102">
        <f>STANDARDIZE(X102,$D$5,$D$6)</f>
        <v>-0.30253505766669148</v>
      </c>
      <c r="Z102">
        <v>101</v>
      </c>
      <c r="AA102">
        <f>(Z102-0.5)/$M$18</f>
        <v>0.40039840637450197</v>
      </c>
      <c r="AB102">
        <f>_xlfn.NORM.S.INV(AA102)</f>
        <v>-0.25231601187307695</v>
      </c>
    </row>
    <row r="103" spans="1:28" x14ac:dyDescent="0.3">
      <c r="A103">
        <v>102</v>
      </c>
      <c r="B103">
        <v>172.36000100000001</v>
      </c>
      <c r="F103">
        <f t="shared" si="8"/>
        <v>164.78620008560046</v>
      </c>
      <c r="G103">
        <f t="shared" si="9"/>
        <v>7.5738009143995555</v>
      </c>
      <c r="H103">
        <f t="shared" si="10"/>
        <v>57.36246029095954</v>
      </c>
      <c r="X103">
        <v>-1.9154250582811585</v>
      </c>
      <c r="Y103">
        <f>STANDARDIZE(X103,$D$5,$D$6)</f>
        <v>-0.29763706845101884</v>
      </c>
      <c r="Z103">
        <v>102</v>
      </c>
      <c r="AA103">
        <f>(Z103-0.5)/$M$18</f>
        <v>0.40438247011952189</v>
      </c>
      <c r="AB103">
        <f>_xlfn.NORM.S.INV(AA103)</f>
        <v>-0.24201964617281355</v>
      </c>
    </row>
    <row r="104" spans="1:28" x14ac:dyDescent="0.3">
      <c r="A104">
        <v>103</v>
      </c>
      <c r="B104">
        <v>175.75</v>
      </c>
      <c r="F104">
        <f t="shared" si="8"/>
        <v>164.88700912984254</v>
      </c>
      <c r="G104">
        <f t="shared" si="9"/>
        <v>10.862990870157461</v>
      </c>
      <c r="H104">
        <f t="shared" si="10"/>
        <v>118.00457064512435</v>
      </c>
      <c r="X104">
        <v>-1.8838049697969836</v>
      </c>
      <c r="Y104">
        <f>STANDARDIZE(X104,$D$5,$D$6)</f>
        <v>-0.29272363662558526</v>
      </c>
      <c r="Z104">
        <v>103</v>
      </c>
      <c r="AA104">
        <f>(Z104-0.5)/$M$18</f>
        <v>0.40836653386454186</v>
      </c>
      <c r="AB104">
        <f>_xlfn.NORM.S.INV(AA104)</f>
        <v>-0.23174887513079026</v>
      </c>
    </row>
    <row r="105" spans="1:28" x14ac:dyDescent="0.3">
      <c r="A105">
        <v>104</v>
      </c>
      <c r="B105">
        <v>175.41000399999999</v>
      </c>
      <c r="F105">
        <f t="shared" si="8"/>
        <v>164.98781817408462</v>
      </c>
      <c r="G105">
        <f t="shared" si="9"/>
        <v>10.422185825915363</v>
      </c>
      <c r="H105">
        <f t="shared" si="10"/>
        <v>108.6219573899111</v>
      </c>
      <c r="X105">
        <v>-1.7338723328400647</v>
      </c>
      <c r="Y105">
        <f>STANDARDIZE(X105,$D$5,$D$6)</f>
        <v>-0.26942566924437444</v>
      </c>
      <c r="Z105">
        <v>104</v>
      </c>
      <c r="AA105">
        <f>(Z105-0.5)/$M$18</f>
        <v>0.41235059760956178</v>
      </c>
      <c r="AB105">
        <f>_xlfn.NORM.S.INV(AA105)</f>
        <v>-0.22150249358540319</v>
      </c>
    </row>
    <row r="106" spans="1:28" x14ac:dyDescent="0.3">
      <c r="A106">
        <v>105</v>
      </c>
      <c r="B106">
        <v>176.28999300000001</v>
      </c>
      <c r="F106">
        <f t="shared" si="8"/>
        <v>165.08862721832671</v>
      </c>
      <c r="G106">
        <f t="shared" si="9"/>
        <v>11.201365781673303</v>
      </c>
      <c r="H106">
        <f t="shared" si="10"/>
        <v>125.47059537484157</v>
      </c>
      <c r="X106">
        <v>-1.6630009255549112</v>
      </c>
      <c r="Y106">
        <f>STANDARDIZE(X106,$D$5,$D$6)</f>
        <v>-0.25841299202677537</v>
      </c>
      <c r="Z106">
        <v>105</v>
      </c>
      <c r="AA106">
        <f>(Z106-0.5)/$M$18</f>
        <v>0.41633466135458169</v>
      </c>
      <c r="AB106">
        <f>_xlfn.NORM.S.INV(AA106)</f>
        <v>-0.21127931517372325</v>
      </c>
    </row>
    <row r="107" spans="1:28" x14ac:dyDescent="0.3">
      <c r="A107">
        <v>106</v>
      </c>
      <c r="B107">
        <v>174.30999800000001</v>
      </c>
      <c r="F107">
        <f t="shared" si="8"/>
        <v>165.18943626256876</v>
      </c>
      <c r="G107">
        <f t="shared" si="9"/>
        <v>9.1205617374312453</v>
      </c>
      <c r="H107">
        <f t="shared" si="10"/>
        <v>83.18464640629486</v>
      </c>
      <c r="X107">
        <v>-1.6063298116866065</v>
      </c>
      <c r="Y107">
        <f>STANDARDIZE(X107,$D$5,$D$6)</f>
        <v>-0.24960689223984225</v>
      </c>
      <c r="Z107">
        <v>106</v>
      </c>
      <c r="AA107">
        <f>(Z107-0.5)/$M$18</f>
        <v>0.42031872509960161</v>
      </c>
      <c r="AB107">
        <f>_xlfn.NORM.S.INV(AA107)</f>
        <v>-0.20107817126641289</v>
      </c>
    </row>
    <row r="108" spans="1:28" x14ac:dyDescent="0.3">
      <c r="A108">
        <v>107</v>
      </c>
      <c r="B108">
        <v>174.61000100000001</v>
      </c>
      <c r="F108">
        <f t="shared" si="8"/>
        <v>165.29024530681085</v>
      </c>
      <c r="G108">
        <f t="shared" si="9"/>
        <v>9.3197556931891654</v>
      </c>
      <c r="H108">
        <f t="shared" si="10"/>
        <v>86.857846180731855</v>
      </c>
      <c r="X108">
        <v>-1.5970391467653258</v>
      </c>
      <c r="Y108">
        <f>STANDARDIZE(X108,$D$5,$D$6)</f>
        <v>-0.24816321985016801</v>
      </c>
      <c r="Z108">
        <v>107</v>
      </c>
      <c r="AA108">
        <f>(Z108-0.5)/$M$18</f>
        <v>0.42430278884462153</v>
      </c>
      <c r="AB108">
        <f>_xlfn.NORM.S.INV(AA108)</f>
        <v>-0.19089790993915448</v>
      </c>
    </row>
    <row r="109" spans="1:28" x14ac:dyDescent="0.3">
      <c r="A109">
        <v>108</v>
      </c>
      <c r="B109">
        <v>173.94000199999999</v>
      </c>
      <c r="F109">
        <f t="shared" si="8"/>
        <v>165.39105435105293</v>
      </c>
      <c r="G109">
        <f t="shared" si="9"/>
        <v>8.5489476489470633</v>
      </c>
      <c r="H109">
        <f t="shared" si="10"/>
        <v>73.08450590443752</v>
      </c>
      <c r="X109">
        <v>-1.5821808813128371</v>
      </c>
      <c r="Y109">
        <f>STANDARDIZE(X109,$D$5,$D$6)</f>
        <v>-0.24585440043046475</v>
      </c>
      <c r="Z109">
        <v>108</v>
      </c>
      <c r="AA109">
        <f>(Z109-0.5)/$M$18</f>
        <v>0.42828685258964144</v>
      </c>
      <c r="AB109">
        <f>_xlfn.NORM.S.INV(AA109)</f>
        <v>-0.18073739497808733</v>
      </c>
    </row>
    <row r="110" spans="1:28" x14ac:dyDescent="0.3">
      <c r="A110">
        <v>109</v>
      </c>
      <c r="B110">
        <v>173.58999600000001</v>
      </c>
      <c r="F110">
        <f t="shared" si="8"/>
        <v>165.49186339529501</v>
      </c>
      <c r="G110">
        <f t="shared" si="9"/>
        <v>8.0981326047050004</v>
      </c>
      <c r="H110">
        <f t="shared" si="10"/>
        <v>65.579751683386192</v>
      </c>
      <c r="X110">
        <v>-1.5600885638019406</v>
      </c>
      <c r="Y110">
        <f>STANDARDIZE(X110,$D$5,$D$6)</f>
        <v>-0.24242148480121378</v>
      </c>
      <c r="Z110">
        <v>109</v>
      </c>
      <c r="AA110">
        <f>(Z110-0.5)/$M$18</f>
        <v>0.43227091633466136</v>
      </c>
      <c r="AB110">
        <f>_xlfn.NORM.S.INV(AA110)</f>
        <v>-0.17059550491688769</v>
      </c>
    </row>
    <row r="111" spans="1:28" x14ac:dyDescent="0.3">
      <c r="A111">
        <v>110</v>
      </c>
      <c r="B111">
        <v>173.83999600000001</v>
      </c>
      <c r="F111">
        <f t="shared" si="8"/>
        <v>165.5926724395371</v>
      </c>
      <c r="G111">
        <f t="shared" si="9"/>
        <v>8.2473235604629167</v>
      </c>
      <c r="H111">
        <f t="shared" si="10"/>
        <v>68.018345910966715</v>
      </c>
      <c r="X111">
        <v>-1.5240874388920531</v>
      </c>
      <c r="Y111">
        <f>STANDARDIZE(X111,$D$5,$D$6)</f>
        <v>-0.23682728562709762</v>
      </c>
      <c r="Z111">
        <v>110</v>
      </c>
      <c r="AA111">
        <f>(Z111-0.5)/$M$18</f>
        <v>0.43625498007968128</v>
      </c>
      <c r="AB111">
        <f>_xlfn.NORM.S.INV(AA111)</f>
        <v>-0.16047113210324715</v>
      </c>
    </row>
    <row r="112" spans="1:28" x14ac:dyDescent="0.3">
      <c r="A112">
        <v>111</v>
      </c>
      <c r="B112">
        <v>174.58999600000001</v>
      </c>
      <c r="F112">
        <f t="shared" si="8"/>
        <v>165.69348148377918</v>
      </c>
      <c r="G112">
        <f t="shared" si="9"/>
        <v>8.896514516220833</v>
      </c>
      <c r="H112">
        <f t="shared" si="10"/>
        <v>79.147970537328007</v>
      </c>
      <c r="X112">
        <v>-1.5061397225573785</v>
      </c>
      <c r="Y112">
        <f>STANDARDIZE(X112,$D$5,$D$6)</f>
        <v>-0.23403839777573127</v>
      </c>
      <c r="Z112">
        <v>111</v>
      </c>
      <c r="AA112">
        <f>(Z112-0.5)/$M$18</f>
        <v>0.44023904382470119</v>
      </c>
      <c r="AB112">
        <f>_xlfn.NORM.S.INV(AA112)</f>
        <v>-0.15036318179262242</v>
      </c>
    </row>
    <row r="113" spans="1:28" x14ac:dyDescent="0.3">
      <c r="A113">
        <v>112</v>
      </c>
      <c r="B113">
        <v>176.80999800000001</v>
      </c>
      <c r="F113">
        <f t="shared" si="8"/>
        <v>165.79429052802124</v>
      </c>
      <c r="G113">
        <f t="shared" si="9"/>
        <v>11.015707471978772</v>
      </c>
      <c r="H113">
        <f t="shared" si="10"/>
        <v>121.34581110820893</v>
      </c>
      <c r="X113">
        <v>-1.5052372983494706</v>
      </c>
      <c r="Y113">
        <f>STANDARDIZE(X113,$D$5,$D$6)</f>
        <v>-0.2338981704697452</v>
      </c>
      <c r="Z113">
        <v>112</v>
      </c>
      <c r="AA113">
        <f>(Z113-0.5)/$M$18</f>
        <v>0.44422310756972111</v>
      </c>
      <c r="AB113">
        <f>_xlfn.NORM.S.INV(AA113)</f>
        <v>-0.14027057126723205</v>
      </c>
    </row>
    <row r="114" spans="1:28" x14ac:dyDescent="0.3">
      <c r="A114">
        <v>113</v>
      </c>
      <c r="B114">
        <v>176.61999499999999</v>
      </c>
      <c r="F114">
        <f t="shared" si="8"/>
        <v>165.89509957226332</v>
      </c>
      <c r="G114">
        <f t="shared" si="9"/>
        <v>10.724895427736669</v>
      </c>
      <c r="H114">
        <f t="shared" si="10"/>
        <v>115.02338193588692</v>
      </c>
      <c r="X114">
        <v>-1.4814482001138174</v>
      </c>
      <c r="Y114">
        <f>STANDARDIZE(X114,$D$5,$D$6)</f>
        <v>-0.230201592820131</v>
      </c>
      <c r="Z114">
        <v>113</v>
      </c>
      <c r="AA114">
        <f>(Z114-0.5)/$M$18</f>
        <v>0.44820717131474103</v>
      </c>
      <c r="AB114">
        <f>_xlfn.NORM.S.INV(AA114)</f>
        <v>-0.13019222897837188</v>
      </c>
    </row>
    <row r="115" spans="1:28" x14ac:dyDescent="0.3">
      <c r="A115">
        <v>114</v>
      </c>
      <c r="B115">
        <v>178.39999399999999</v>
      </c>
      <c r="F115">
        <f t="shared" si="8"/>
        <v>165.9959086165054</v>
      </c>
      <c r="G115">
        <f t="shared" si="9"/>
        <v>12.404085383494589</v>
      </c>
      <c r="H115">
        <f t="shared" si="10"/>
        <v>153.86133420102411</v>
      </c>
      <c r="X115">
        <v>-1.4146070140390634</v>
      </c>
      <c r="Y115">
        <f>STANDARDIZE(X115,$D$5,$D$6)</f>
        <v>-0.21981516992717196</v>
      </c>
      <c r="Z115">
        <v>114</v>
      </c>
      <c r="AA115">
        <f>(Z115-0.5)/$M$18</f>
        <v>0.45219123505976094</v>
      </c>
      <c r="AB115">
        <f>_xlfn.NORM.S.INV(AA115)</f>
        <v>-0.12012709371020923</v>
      </c>
    </row>
    <row r="116" spans="1:28" x14ac:dyDescent="0.3">
      <c r="A116">
        <v>115</v>
      </c>
      <c r="B116">
        <v>176.58999600000001</v>
      </c>
      <c r="F116">
        <f t="shared" si="8"/>
        <v>166.09671766074749</v>
      </c>
      <c r="G116">
        <f t="shared" si="9"/>
        <v>10.493278339252527</v>
      </c>
      <c r="H116">
        <f t="shared" si="10"/>
        <v>110.10889030502626</v>
      </c>
      <c r="X116">
        <v>-1.3913758370707683</v>
      </c>
      <c r="Y116">
        <f>STANDARDIZE(X116,$D$5,$D$6)</f>
        <v>-0.21620528742113698</v>
      </c>
      <c r="Z116">
        <v>115</v>
      </c>
      <c r="AA116">
        <f>(Z116-0.5)/$M$18</f>
        <v>0.45617529880478086</v>
      </c>
      <c r="AB116">
        <f>_xlfn.NORM.S.INV(AA116)</f>
        <v>-0.11007411376329414</v>
      </c>
    </row>
    <row r="117" spans="1:28" x14ac:dyDescent="0.3">
      <c r="A117">
        <v>116</v>
      </c>
      <c r="B117">
        <v>175.66999799999999</v>
      </c>
      <c r="F117">
        <f t="shared" si="8"/>
        <v>166.19752670498957</v>
      </c>
      <c r="G117">
        <f t="shared" si="9"/>
        <v>9.472471295010422</v>
      </c>
      <c r="H117">
        <f t="shared" si="10"/>
        <v>89.727712434796416</v>
      </c>
      <c r="X117">
        <v>-1.390274323733621</v>
      </c>
      <c r="Y117">
        <f>STANDARDIZE(X117,$D$5,$D$6)</f>
        <v>-0.21603412374176942</v>
      </c>
      <c r="Z117">
        <v>116</v>
      </c>
      <c r="AA117">
        <f>(Z117-0.5)/$M$18</f>
        <v>0.46015936254980078</v>
      </c>
      <c r="AB117">
        <f>_xlfn.NORM.S.INV(AA117)</f>
        <v>-0.10003224615610015</v>
      </c>
    </row>
    <row r="118" spans="1:28" x14ac:dyDescent="0.3">
      <c r="A118">
        <v>117</v>
      </c>
      <c r="B118">
        <v>175.520004</v>
      </c>
      <c r="F118">
        <f t="shared" si="8"/>
        <v>166.29833574923165</v>
      </c>
      <c r="G118">
        <f t="shared" si="9"/>
        <v>9.2216682507683458</v>
      </c>
      <c r="H118">
        <f t="shared" si="10"/>
        <v>85.039165327228929</v>
      </c>
      <c r="X118">
        <v>-1.3894712794915449</v>
      </c>
      <c r="Y118">
        <f>STANDARDIZE(X118,$D$5,$D$6)</f>
        <v>-0.21590933904553991</v>
      </c>
      <c r="Z118">
        <v>117</v>
      </c>
      <c r="AA118">
        <f>(Z118-0.5)/$M$18</f>
        <v>0.46414342629482069</v>
      </c>
      <c r="AB118">
        <f>_xlfn.NORM.S.INV(AA118)</f>
        <v>-9.0000455842971061E-2</v>
      </c>
    </row>
    <row r="119" spans="1:28" x14ac:dyDescent="0.3">
      <c r="A119">
        <v>118</v>
      </c>
      <c r="B119">
        <v>174.46000699999999</v>
      </c>
      <c r="F119">
        <f t="shared" si="8"/>
        <v>166.39914479347374</v>
      </c>
      <c r="G119">
        <f t="shared" si="9"/>
        <v>8.0608622065262523</v>
      </c>
      <c r="H119">
        <f t="shared" si="10"/>
        <v>64.977499512603288</v>
      </c>
      <c r="X119">
        <v>-1.3410893679757123</v>
      </c>
      <c r="Y119">
        <f>STANDARDIZE(X119,$D$5,$D$6)</f>
        <v>-0.20839129481438043</v>
      </c>
      <c r="Z119">
        <v>118</v>
      </c>
      <c r="AA119">
        <f>(Z119-0.5)/$M$18</f>
        <v>0.46812749003984061</v>
      </c>
      <c r="AB119">
        <f>_xlfn.NORM.S.INV(AA119)</f>
        <v>-7.997771494691111E-2</v>
      </c>
    </row>
    <row r="120" spans="1:28" x14ac:dyDescent="0.3">
      <c r="A120">
        <v>119</v>
      </c>
      <c r="B120">
        <v>174.53999300000001</v>
      </c>
      <c r="F120">
        <f t="shared" si="8"/>
        <v>166.49995383771579</v>
      </c>
      <c r="G120">
        <f t="shared" si="9"/>
        <v>8.0400391622842164</v>
      </c>
      <c r="H120">
        <f t="shared" si="10"/>
        <v>64.642229731063878</v>
      </c>
      <c r="X120">
        <v>-1.2960343425915539</v>
      </c>
      <c r="Y120">
        <f>STANDARDIZE(X120,$D$5,$D$6)</f>
        <v>-0.20139021397524756</v>
      </c>
      <c r="Z120">
        <v>119</v>
      </c>
      <c r="AA120">
        <f>(Z120-0.5)/$M$18</f>
        <v>0.47211155378486058</v>
      </c>
      <c r="AB120">
        <f>_xlfn.NORM.S.INV(AA120)</f>
        <v>-6.9963002005707361E-2</v>
      </c>
    </row>
    <row r="121" spans="1:28" x14ac:dyDescent="0.3">
      <c r="A121">
        <v>120</v>
      </c>
      <c r="B121">
        <v>177.13999899999999</v>
      </c>
      <c r="F121">
        <f t="shared" si="8"/>
        <v>166.60076288195788</v>
      </c>
      <c r="G121">
        <f t="shared" si="9"/>
        <v>10.539236118042112</v>
      </c>
      <c r="H121">
        <f t="shared" si="10"/>
        <v>111.07549795184336</v>
      </c>
      <c r="X121">
        <v>-1.276526571618291</v>
      </c>
      <c r="Y121">
        <f>STANDARDIZE(X121,$D$5,$D$6)</f>
        <v>-0.19835890991070421</v>
      </c>
      <c r="Z121">
        <v>120</v>
      </c>
      <c r="AA121">
        <f>(Z121-0.5)/$M$18</f>
        <v>0.4760956175298805</v>
      </c>
      <c r="AB121">
        <f>_xlfn.NORM.S.INV(AA121)</f>
        <v>-5.9955301229922937E-2</v>
      </c>
    </row>
    <row r="122" spans="1:28" x14ac:dyDescent="0.3">
      <c r="A122">
        <v>121</v>
      </c>
      <c r="B122">
        <v>175.009995</v>
      </c>
      <c r="F122">
        <f t="shared" si="8"/>
        <v>166.70157192619996</v>
      </c>
      <c r="G122">
        <f t="shared" si="9"/>
        <v>8.3084230738000429</v>
      </c>
      <c r="H122">
        <f t="shared" si="10"/>
        <v>69.029893973252953</v>
      </c>
      <c r="X122">
        <v>-1.1889547043445248</v>
      </c>
      <c r="Y122">
        <f>STANDARDIZE(X122,$D$5,$D$6)</f>
        <v>-0.1847511554640045</v>
      </c>
      <c r="Z122">
        <v>121</v>
      </c>
      <c r="AA122">
        <f>(Z122-0.5)/$M$18</f>
        <v>0.48007968127490042</v>
      </c>
      <c r="AB122">
        <f>_xlfn.NORM.S.INV(AA122)</f>
        <v>-4.9953601771337668E-2</v>
      </c>
    </row>
    <row r="123" spans="1:28" x14ac:dyDescent="0.3">
      <c r="A123">
        <v>122</v>
      </c>
      <c r="B123">
        <v>174.779999</v>
      </c>
      <c r="F123">
        <f t="shared" si="8"/>
        <v>166.80238097044204</v>
      </c>
      <c r="G123">
        <f t="shared" si="9"/>
        <v>7.9776180295579593</v>
      </c>
      <c r="H123">
        <f t="shared" si="10"/>
        <v>63.642389425528215</v>
      </c>
      <c r="X123">
        <v>-1.1239326958831271</v>
      </c>
      <c r="Y123">
        <f>STANDARDIZE(X123,$D$5,$D$6)</f>
        <v>-0.17464741379080406</v>
      </c>
      <c r="Z123">
        <v>122</v>
      </c>
      <c r="AA123">
        <f>(Z123-0.5)/$M$18</f>
        <v>0.48406374501992033</v>
      </c>
      <c r="AB123">
        <f>_xlfn.NORM.S.INV(AA123)</f>
        <v>-3.9956897000454995E-2</v>
      </c>
    </row>
    <row r="124" spans="1:28" x14ac:dyDescent="0.3">
      <c r="A124">
        <v>123</v>
      </c>
      <c r="B124">
        <v>168.61999499999999</v>
      </c>
      <c r="F124">
        <f t="shared" si="8"/>
        <v>166.90319001468413</v>
      </c>
      <c r="G124">
        <f t="shared" si="9"/>
        <v>1.7168049853158607</v>
      </c>
      <c r="H124">
        <f t="shared" si="10"/>
        <v>2.9474193576053924</v>
      </c>
      <c r="X124">
        <v>-1.1022462443559107</v>
      </c>
      <c r="Y124">
        <f>STANDARDIZE(X124,$D$5,$D$6)</f>
        <v>-0.17127756550059842</v>
      </c>
      <c r="Z124">
        <v>123</v>
      </c>
      <c r="AA124">
        <f>(Z124-0.5)/$M$18</f>
        <v>0.48804780876494025</v>
      </c>
      <c r="AB124">
        <f>_xlfn.NORM.S.INV(AA124)</f>
        <v>-2.9964183791720507E-2</v>
      </c>
    </row>
    <row r="125" spans="1:28" x14ac:dyDescent="0.3">
      <c r="A125">
        <v>124</v>
      </c>
      <c r="B125">
        <v>173.88000500000001</v>
      </c>
      <c r="F125">
        <f t="shared" si="8"/>
        <v>167.00399905892621</v>
      </c>
      <c r="G125">
        <f t="shared" si="9"/>
        <v>6.8760059410737995</v>
      </c>
      <c r="H125">
        <f t="shared" si="10"/>
        <v>47.279457701682183</v>
      </c>
      <c r="X125">
        <v>-0.98976074858660468</v>
      </c>
      <c r="Y125">
        <f>STANDARDIZE(X125,$D$5,$D$6)</f>
        <v>-0.15379849313528254</v>
      </c>
      <c r="Z125">
        <v>124</v>
      </c>
      <c r="AA125">
        <f>(Z125-0.5)/$M$18</f>
        <v>0.49203187250996017</v>
      </c>
      <c r="AB125">
        <f>_xlfn.NORM.S.INV(AA125)</f>
        <v>-1.9974461815127204E-2</v>
      </c>
    </row>
    <row r="126" spans="1:28" x14ac:dyDescent="0.3">
      <c r="A126">
        <v>125</v>
      </c>
      <c r="B126">
        <v>172.990005</v>
      </c>
      <c r="F126">
        <f t="shared" si="8"/>
        <v>167.10480810316827</v>
      </c>
      <c r="G126">
        <f t="shared" si="9"/>
        <v>5.8851968968317294</v>
      </c>
      <c r="H126">
        <f t="shared" si="10"/>
        <v>34.63554251447782</v>
      </c>
      <c r="X126">
        <v>-0.97312065164106798</v>
      </c>
      <c r="Y126">
        <f>STANDARDIZE(X126,$D$5,$D$6)</f>
        <v>-0.151212795693246</v>
      </c>
      <c r="Z126">
        <v>125</v>
      </c>
      <c r="AA126">
        <f>(Z126-0.5)/$M$18</f>
        <v>0.49601593625498008</v>
      </c>
      <c r="AB126">
        <f>_xlfn.NORM.S.INV(AA126)</f>
        <v>-9.9867328329037788E-3</v>
      </c>
    </row>
    <row r="127" spans="1:28" x14ac:dyDescent="0.3">
      <c r="A127">
        <v>126</v>
      </c>
      <c r="B127">
        <v>173.58000200000001</v>
      </c>
      <c r="F127">
        <f t="shared" si="8"/>
        <v>167.20561714741035</v>
      </c>
      <c r="G127">
        <f t="shared" si="9"/>
        <v>6.3743848525896567</v>
      </c>
      <c r="H127">
        <f t="shared" si="10"/>
        <v>40.632782248924457</v>
      </c>
      <c r="X127">
        <v>-0.83856585528363325</v>
      </c>
      <c r="Y127">
        <f>STANDARDIZE(X127,$D$5,$D$6)</f>
        <v>-0.13030438428831798</v>
      </c>
      <c r="Z127">
        <v>126</v>
      </c>
      <c r="AA127">
        <f>(Z127-0.5)/$M$18</f>
        <v>0.5</v>
      </c>
      <c r="AB127">
        <f>_xlfn.NORM.S.INV(AA127)</f>
        <v>0</v>
      </c>
    </row>
    <row r="128" spans="1:28" x14ac:dyDescent="0.3">
      <c r="A128">
        <v>127</v>
      </c>
      <c r="B128">
        <v>174.86000100000001</v>
      </c>
      <c r="F128">
        <f t="shared" si="8"/>
        <v>167.30642619165243</v>
      </c>
      <c r="G128">
        <f t="shared" si="9"/>
        <v>7.5535748083475767</v>
      </c>
      <c r="H128">
        <f t="shared" si="10"/>
        <v>57.05649238530313</v>
      </c>
      <c r="X128">
        <v>-0.70170965228609816</v>
      </c>
      <c r="Y128">
        <f>STANDARDIZE(X128,$D$5,$D$6)</f>
        <v>-0.1090383583044683</v>
      </c>
      <c r="Z128">
        <v>127</v>
      </c>
      <c r="AA128">
        <f>(Z128-0.5)/$M$18</f>
        <v>0.50398406374501992</v>
      </c>
      <c r="AB128">
        <f>_xlfn.NORM.S.INV(AA128)</f>
        <v>9.9867328329037788E-3</v>
      </c>
    </row>
    <row r="129" spans="1:28" x14ac:dyDescent="0.3">
      <c r="A129">
        <v>128</v>
      </c>
      <c r="B129">
        <v>173.96000699999999</v>
      </c>
      <c r="F129">
        <f t="shared" si="8"/>
        <v>167.40723523589452</v>
      </c>
      <c r="G129">
        <f t="shared" si="9"/>
        <v>6.5527717641054721</v>
      </c>
      <c r="H129">
        <f t="shared" si="10"/>
        <v>42.93881779245794</v>
      </c>
      <c r="X129">
        <v>-0.62270945645988718</v>
      </c>
      <c r="Y129">
        <f>STANDARDIZE(X129,$D$5,$D$6)</f>
        <v>-9.6762552163626628E-2</v>
      </c>
      <c r="Z129">
        <v>128</v>
      </c>
      <c r="AA129">
        <f>(Z129-0.5)/$M$18</f>
        <v>0.50796812749003983</v>
      </c>
      <c r="AB129">
        <f>_xlfn.NORM.S.INV(AA129)</f>
        <v>1.9974461815127204E-2</v>
      </c>
    </row>
    <row r="130" spans="1:28" x14ac:dyDescent="0.3">
      <c r="A130">
        <v>129</v>
      </c>
      <c r="B130">
        <v>173.770004</v>
      </c>
      <c r="F130">
        <f t="shared" si="8"/>
        <v>167.5080442801366</v>
      </c>
      <c r="G130">
        <f t="shared" si="9"/>
        <v>6.2619597198633983</v>
      </c>
      <c r="H130">
        <f t="shared" si="10"/>
        <v>39.212139533191689</v>
      </c>
      <c r="X130">
        <v>-0.50814366010243361</v>
      </c>
      <c r="Y130">
        <f>STANDARDIZE(X130,$D$5,$D$6)</f>
        <v>-7.896022279283503E-2</v>
      </c>
      <c r="Z130">
        <v>129</v>
      </c>
      <c r="AA130">
        <f>(Z130-0.5)/$M$18</f>
        <v>0.51195219123505975</v>
      </c>
      <c r="AB130">
        <f>_xlfn.NORM.S.INV(AA130)</f>
        <v>2.9964183791720507E-2</v>
      </c>
    </row>
    <row r="131" spans="1:28" x14ac:dyDescent="0.3">
      <c r="A131">
        <v>130</v>
      </c>
      <c r="B131">
        <v>173.61000100000001</v>
      </c>
      <c r="F131">
        <f t="shared" ref="F131:F194" si="11">($D$1*A131)+$D$2</f>
        <v>167.60885332437869</v>
      </c>
      <c r="G131">
        <f t="shared" ref="G131:G194" si="12">B131-F131</f>
        <v>6.0011476756213256</v>
      </c>
      <c r="H131">
        <f t="shared" ref="H131:H194" si="13">G131^2</f>
        <v>36.013773424615238</v>
      </c>
      <c r="X131">
        <v>-0.42251369652817061</v>
      </c>
      <c r="Y131">
        <f>STANDARDIZE(X131,$D$5,$D$6)</f>
        <v>-6.5654219919153267E-2</v>
      </c>
      <c r="Z131">
        <v>130</v>
      </c>
      <c r="AA131">
        <f>(Z131-0.5)/$M$18</f>
        <v>0.51593625498007967</v>
      </c>
      <c r="AB131">
        <f>_xlfn.NORM.S.INV(AA131)</f>
        <v>3.9956897000454995E-2</v>
      </c>
    </row>
    <row r="132" spans="1:28" x14ac:dyDescent="0.3">
      <c r="A132">
        <v>131</v>
      </c>
      <c r="B132">
        <v>174.529999</v>
      </c>
      <c r="F132">
        <f t="shared" si="11"/>
        <v>167.70966236862074</v>
      </c>
      <c r="G132">
        <f t="shared" si="12"/>
        <v>6.8203366313792628</v>
      </c>
      <c r="H132">
        <f t="shared" si="13"/>
        <v>46.516991765333827</v>
      </c>
      <c r="X132">
        <v>-0.28766043107569317</v>
      </c>
      <c r="Y132">
        <f>STANDARDIZE(X132,$D$5,$D$6)</f>
        <v>-4.4699429531091614E-2</v>
      </c>
      <c r="Z132">
        <v>131</v>
      </c>
      <c r="AA132">
        <f>(Z132-0.5)/$M$18</f>
        <v>0.51992031872509958</v>
      </c>
      <c r="AB132">
        <f>_xlfn.NORM.S.INV(AA132)</f>
        <v>4.9953601771337668E-2</v>
      </c>
    </row>
    <row r="133" spans="1:28" x14ac:dyDescent="0.3">
      <c r="A133">
        <v>132</v>
      </c>
      <c r="B133">
        <v>173.91000399999999</v>
      </c>
      <c r="F133">
        <f t="shared" si="11"/>
        <v>167.81047141286282</v>
      </c>
      <c r="G133">
        <f t="shared" si="12"/>
        <v>6.099532587137162</v>
      </c>
      <c r="H133">
        <f t="shared" si="13"/>
        <v>37.204297781548163</v>
      </c>
      <c r="X133">
        <v>-0.178983050464808</v>
      </c>
      <c r="Y133">
        <f>STANDARDIZE(X133,$D$5,$D$6)</f>
        <v>-2.7812098527399885E-2</v>
      </c>
      <c r="Z133">
        <v>132</v>
      </c>
      <c r="AA133">
        <f>(Z133-0.5)/$M$18</f>
        <v>0.5239043824701195</v>
      </c>
      <c r="AB133">
        <f>_xlfn.NORM.S.INV(AA133)</f>
        <v>5.9955301229922937E-2</v>
      </c>
    </row>
    <row r="134" spans="1:28" x14ac:dyDescent="0.3">
      <c r="A134">
        <v>133</v>
      </c>
      <c r="B134">
        <v>172.46000699999999</v>
      </c>
      <c r="F134">
        <f t="shared" si="11"/>
        <v>167.91128045710491</v>
      </c>
      <c r="G134">
        <f t="shared" si="12"/>
        <v>4.548726542895082</v>
      </c>
      <c r="H134">
        <f t="shared" si="13"/>
        <v>20.690913162038246</v>
      </c>
      <c r="X134">
        <v>-0.13188641221779562</v>
      </c>
      <c r="Y134">
        <f>STANDARDIZE(X134,$D$5,$D$6)</f>
        <v>-2.0493772351632956E-2</v>
      </c>
      <c r="Z134">
        <v>133</v>
      </c>
      <c r="AA134">
        <f>(Z134-0.5)/$M$18</f>
        <v>0.52788844621513942</v>
      </c>
      <c r="AB134">
        <f>_xlfn.NORM.S.INV(AA134)</f>
        <v>6.9963002005707361E-2</v>
      </c>
    </row>
    <row r="135" spans="1:28" x14ac:dyDescent="0.3">
      <c r="A135">
        <v>134</v>
      </c>
      <c r="B135">
        <v>169.550003</v>
      </c>
      <c r="F135">
        <f t="shared" si="11"/>
        <v>168.01208950134699</v>
      </c>
      <c r="G135">
        <f t="shared" si="12"/>
        <v>1.5379134986530119</v>
      </c>
      <c r="H135">
        <f t="shared" si="13"/>
        <v>2.3651779293391475</v>
      </c>
      <c r="X135">
        <v>-0.10290354558907211</v>
      </c>
      <c r="Y135">
        <f>STANDARDIZE(X135,$D$5,$D$6)</f>
        <v>-1.599013728567994E-2</v>
      </c>
      <c r="Z135">
        <v>134</v>
      </c>
      <c r="AA135">
        <f>(Z135-0.5)/$M$18</f>
        <v>0.53187250996015933</v>
      </c>
      <c r="AB135">
        <f>_xlfn.NORM.S.INV(AA135)</f>
        <v>7.9977714946910972E-2</v>
      </c>
    </row>
    <row r="136" spans="1:28" x14ac:dyDescent="0.3">
      <c r="A136">
        <v>135</v>
      </c>
      <c r="B136">
        <v>168.009995</v>
      </c>
      <c r="F136">
        <f t="shared" si="11"/>
        <v>168.11289854558908</v>
      </c>
      <c r="G136">
        <f t="shared" si="12"/>
        <v>-0.10290354558907211</v>
      </c>
      <c r="H136">
        <f t="shared" si="13"/>
        <v>1.0589139694802243E-2</v>
      </c>
      <c r="X136">
        <v>-6.1511563156898319E-2</v>
      </c>
      <c r="Y136">
        <f>STANDARDIZE(X136,$D$5,$D$6)</f>
        <v>-9.5582551009790323E-3</v>
      </c>
      <c r="Z136">
        <v>135</v>
      </c>
      <c r="AA136">
        <f>(Z136-0.5)/$M$18</f>
        <v>0.53585657370517925</v>
      </c>
      <c r="AB136">
        <f>_xlfn.NORM.S.INV(AA136)</f>
        <v>9.0000455842970922E-2</v>
      </c>
    </row>
    <row r="137" spans="1:28" x14ac:dyDescent="0.3">
      <c r="A137">
        <v>136</v>
      </c>
      <c r="B137">
        <v>162.009995</v>
      </c>
      <c r="F137">
        <f t="shared" si="11"/>
        <v>168.21370758983116</v>
      </c>
      <c r="G137">
        <f t="shared" si="12"/>
        <v>-6.2037125898311558</v>
      </c>
      <c r="H137">
        <f t="shared" si="13"/>
        <v>38.486049897229584</v>
      </c>
      <c r="X137">
        <v>2.6683841396391017E-3</v>
      </c>
      <c r="Y137">
        <f>STANDARDIZE(X137,$D$5,$D$6)</f>
        <v>4.1463905329506412E-4</v>
      </c>
      <c r="Z137">
        <v>136</v>
      </c>
      <c r="AA137">
        <f>(Z137-0.5)/$M$18</f>
        <v>0.53984063745019917</v>
      </c>
      <c r="AB137">
        <f>_xlfn.NORM.S.INV(AA137)</f>
        <v>0.10003224615610001</v>
      </c>
    </row>
    <row r="138" spans="1:28" x14ac:dyDescent="0.3">
      <c r="A138">
        <v>137</v>
      </c>
      <c r="B138">
        <v>164.520004</v>
      </c>
      <c r="F138">
        <f t="shared" si="11"/>
        <v>168.31451663407324</v>
      </c>
      <c r="G138">
        <f t="shared" si="12"/>
        <v>-3.7945126340732429</v>
      </c>
      <c r="H138">
        <f t="shared" si="13"/>
        <v>14.398326130141459</v>
      </c>
      <c r="X138">
        <v>6.134376475054637E-2</v>
      </c>
      <c r="Y138">
        <f>STANDARDIZE(X138,$D$5,$D$6)</f>
        <v>9.5321809794458052E-3</v>
      </c>
      <c r="Z138">
        <v>137</v>
      </c>
      <c r="AA138">
        <f>(Z138-0.5)/$M$18</f>
        <v>0.54382470119521908</v>
      </c>
      <c r="AB138">
        <f>_xlfn.NORM.S.INV(AA138)</f>
        <v>0.11007411376329401</v>
      </c>
    </row>
    <row r="139" spans="1:28" x14ac:dyDescent="0.3">
      <c r="A139">
        <v>138</v>
      </c>
      <c r="B139">
        <v>163.38999899999999</v>
      </c>
      <c r="F139">
        <f t="shared" si="11"/>
        <v>168.4153256783153</v>
      </c>
      <c r="G139">
        <f t="shared" si="12"/>
        <v>-5.0253266783153094</v>
      </c>
      <c r="H139">
        <f t="shared" si="13"/>
        <v>25.253908223787583</v>
      </c>
      <c r="X139">
        <v>0.23694671140202672</v>
      </c>
      <c r="Y139">
        <f>STANDARDIZE(X139,$D$5,$D$6)</f>
        <v>3.6819046642365065E-2</v>
      </c>
      <c r="Z139">
        <v>138</v>
      </c>
      <c r="AA139">
        <f>(Z139-0.5)/$M$18</f>
        <v>0.547808764940239</v>
      </c>
      <c r="AB139">
        <f>_xlfn.NORM.S.INV(AA139)</f>
        <v>0.12012709371020908</v>
      </c>
    </row>
    <row r="140" spans="1:28" x14ac:dyDescent="0.3">
      <c r="A140">
        <v>139</v>
      </c>
      <c r="B140">
        <v>167.009995</v>
      </c>
      <c r="F140">
        <f t="shared" si="11"/>
        <v>168.51613472255738</v>
      </c>
      <c r="G140">
        <f t="shared" si="12"/>
        <v>-1.5061397225573785</v>
      </c>
      <c r="H140">
        <f t="shared" si="13"/>
        <v>2.2684568638652172</v>
      </c>
      <c r="X140">
        <v>0.33237291504460131</v>
      </c>
      <c r="Y140">
        <f>STANDARDIZE(X140,$D$5,$D$6)</f>
        <v>5.1647283008382547E-2</v>
      </c>
      <c r="Z140">
        <v>139</v>
      </c>
      <c r="AA140">
        <f>(Z140-0.5)/$M$18</f>
        <v>0.55179282868525892</v>
      </c>
      <c r="AB140">
        <f>_xlfn.NORM.S.INV(AA140)</f>
        <v>0.13019222897837174</v>
      </c>
    </row>
    <row r="141" spans="1:28" x14ac:dyDescent="0.3">
      <c r="A141">
        <v>140</v>
      </c>
      <c r="B141">
        <v>166.66999799999999</v>
      </c>
      <c r="F141">
        <f t="shared" si="11"/>
        <v>168.61694376679947</v>
      </c>
      <c r="G141">
        <f t="shared" si="12"/>
        <v>-1.9469457667994732</v>
      </c>
      <c r="H141">
        <f t="shared" si="13"/>
        <v>3.7905978188583886</v>
      </c>
      <c r="X141">
        <v>0.44525625987478179</v>
      </c>
      <c r="Y141">
        <f>STANDARDIZE(X141,$D$5,$D$6)</f>
        <v>6.9188176966588563E-2</v>
      </c>
      <c r="Z141">
        <v>140</v>
      </c>
      <c r="AA141">
        <f>(Z141-0.5)/$M$18</f>
        <v>0.55577689243027883</v>
      </c>
      <c r="AB141">
        <f>_xlfn.NORM.S.INV(AA141)</f>
        <v>0.14027057126723191</v>
      </c>
    </row>
    <row r="142" spans="1:28" x14ac:dyDescent="0.3">
      <c r="A142">
        <v>141</v>
      </c>
      <c r="B142">
        <v>164.96000699999999</v>
      </c>
      <c r="F142">
        <f t="shared" si="11"/>
        <v>168.71775281104155</v>
      </c>
      <c r="G142">
        <f t="shared" si="12"/>
        <v>-3.7577458110415591</v>
      </c>
      <c r="H142">
        <f t="shared" si="13"/>
        <v>14.120653580400385</v>
      </c>
      <c r="X142">
        <v>0.55399500352874043</v>
      </c>
      <c r="Y142">
        <f>STANDARDIZE(X142,$D$5,$D$6)</f>
        <v>8.608504314690997E-2</v>
      </c>
      <c r="Z142">
        <v>141</v>
      </c>
      <c r="AA142">
        <f>(Z142-0.5)/$M$18</f>
        <v>0.55976095617529875</v>
      </c>
      <c r="AB142">
        <f>_xlfn.NORM.S.INV(AA142)</f>
        <v>0.15036318179262229</v>
      </c>
    </row>
    <row r="143" spans="1:28" x14ac:dyDescent="0.3">
      <c r="A143">
        <v>142</v>
      </c>
      <c r="B143">
        <v>167.979996</v>
      </c>
      <c r="F143">
        <f t="shared" si="11"/>
        <v>168.81856185528363</v>
      </c>
      <c r="G143">
        <f t="shared" si="12"/>
        <v>-0.83856585528363325</v>
      </c>
      <c r="H143">
        <f t="shared" si="13"/>
        <v>0.70319269364757131</v>
      </c>
      <c r="X143">
        <v>0.62768839260101572</v>
      </c>
      <c r="Y143">
        <f>STANDARDIZE(X143,$D$5,$D$6)</f>
        <v>9.7536226889580191E-2</v>
      </c>
      <c r="Z143">
        <v>142</v>
      </c>
      <c r="AA143">
        <f>(Z143-0.5)/$M$18</f>
        <v>0.56374501992031878</v>
      </c>
      <c r="AB143">
        <f>_xlfn.NORM.S.INV(AA143)</f>
        <v>0.16047113210324729</v>
      </c>
    </row>
    <row r="144" spans="1:28" x14ac:dyDescent="0.3">
      <c r="A144">
        <v>143</v>
      </c>
      <c r="B144">
        <v>164.03999300000001</v>
      </c>
      <c r="F144">
        <f t="shared" si="11"/>
        <v>168.91937089952572</v>
      </c>
      <c r="G144">
        <f t="shared" si="12"/>
        <v>-4.8793778995257071</v>
      </c>
      <c r="H144">
        <f t="shared" si="13"/>
        <v>23.808328686379902</v>
      </c>
      <c r="X144">
        <v>0.63269740106241557</v>
      </c>
      <c r="Y144">
        <f>STANDARDIZE(X144,$D$5,$D$6)</f>
        <v>9.8314574540328409E-2</v>
      </c>
      <c r="Z144">
        <v>143</v>
      </c>
      <c r="AA144">
        <f>(Z144-0.5)/$M$18</f>
        <v>0.5677290836653387</v>
      </c>
      <c r="AB144">
        <f>_xlfn.NORM.S.INV(AA144)</f>
        <v>0.17059550491688782</v>
      </c>
    </row>
    <row r="145" spans="1:28" x14ac:dyDescent="0.3">
      <c r="A145">
        <v>144</v>
      </c>
      <c r="B145">
        <v>162.270004</v>
      </c>
      <c r="F145">
        <f t="shared" si="11"/>
        <v>169.02017994376777</v>
      </c>
      <c r="G145">
        <f t="shared" si="12"/>
        <v>-6.750175943767772</v>
      </c>
      <c r="H145">
        <f t="shared" si="13"/>
        <v>45.56487527182113</v>
      </c>
      <c r="X145">
        <v>0.64505417074559546</v>
      </c>
      <c r="Y145">
        <f>STANDARDIZE(X145,$D$5,$D$6)</f>
        <v>0.10023468761816735</v>
      </c>
      <c r="Z145">
        <v>144</v>
      </c>
      <c r="AA145">
        <f>(Z145-0.5)/$M$18</f>
        <v>0.57171314741035861</v>
      </c>
      <c r="AB145">
        <f>_xlfn.NORM.S.INV(AA145)</f>
        <v>0.1807373949780875</v>
      </c>
    </row>
    <row r="146" spans="1:28" x14ac:dyDescent="0.3">
      <c r="A146">
        <v>145</v>
      </c>
      <c r="B146">
        <v>165.029999</v>
      </c>
      <c r="F146">
        <f t="shared" si="11"/>
        <v>169.12098898800986</v>
      </c>
      <c r="G146">
        <f t="shared" si="12"/>
        <v>-4.0909899880098521</v>
      </c>
      <c r="H146">
        <f t="shared" si="13"/>
        <v>16.736199081996851</v>
      </c>
      <c r="X146">
        <v>0.65020090529310437</v>
      </c>
      <c r="Y146">
        <f>STANDARDIZE(X146,$D$5,$D$6)</f>
        <v>0.10103443646565857</v>
      </c>
      <c r="Z146">
        <v>145</v>
      </c>
      <c r="AA146">
        <f>(Z146-0.5)/$M$18</f>
        <v>0.57569721115537853</v>
      </c>
      <c r="AB146">
        <f>_xlfn.NORM.S.INV(AA146)</f>
        <v>0.19089790993915459</v>
      </c>
    </row>
    <row r="147" spans="1:28" x14ac:dyDescent="0.3">
      <c r="A147">
        <v>146</v>
      </c>
      <c r="B147">
        <v>165.86000100000001</v>
      </c>
      <c r="F147">
        <f t="shared" si="11"/>
        <v>169.22179803225194</v>
      </c>
      <c r="G147">
        <f t="shared" si="12"/>
        <v>-3.3617970322519284</v>
      </c>
      <c r="H147">
        <f t="shared" si="13"/>
        <v>11.301679286057873</v>
      </c>
      <c r="X147">
        <v>0.7131799592866912</v>
      </c>
      <c r="Y147">
        <f>STANDARDIZE(X147,$D$5,$D$6)</f>
        <v>0.110820724330813</v>
      </c>
      <c r="Z147">
        <v>146</v>
      </c>
      <c r="AA147">
        <f>(Z147-0.5)/$M$18</f>
        <v>0.57968127490039845</v>
      </c>
      <c r="AB147">
        <f>_xlfn.NORM.S.INV(AA147)</f>
        <v>0.20107817126641306</v>
      </c>
    </row>
    <row r="148" spans="1:28" x14ac:dyDescent="0.3">
      <c r="A148">
        <v>147</v>
      </c>
      <c r="B148">
        <v>163.470001</v>
      </c>
      <c r="F148">
        <f t="shared" si="11"/>
        <v>169.32260707649402</v>
      </c>
      <c r="G148">
        <f t="shared" si="12"/>
        <v>-5.8526060764940269</v>
      </c>
      <c r="H148">
        <f t="shared" si="13"/>
        <v>34.252997886614807</v>
      </c>
      <c r="X148">
        <v>0.80183099377728695</v>
      </c>
      <c r="Y148">
        <f>STANDARDIZE(X148,$D$5,$D$6)</f>
        <v>0.12459617010294301</v>
      </c>
      <c r="Z148">
        <v>147</v>
      </c>
      <c r="AA148">
        <f>(Z148-0.5)/$M$18</f>
        <v>0.58366533864541836</v>
      </c>
      <c r="AB148">
        <f>_xlfn.NORM.S.INV(AA148)</f>
        <v>0.21127931517372339</v>
      </c>
    </row>
    <row r="149" spans="1:28" x14ac:dyDescent="0.3">
      <c r="A149">
        <v>148</v>
      </c>
      <c r="B149">
        <v>163.78999300000001</v>
      </c>
      <c r="F149">
        <f t="shared" si="11"/>
        <v>169.42341612073611</v>
      </c>
      <c r="G149">
        <f t="shared" si="12"/>
        <v>-5.6334231207360972</v>
      </c>
      <c r="H149">
        <f t="shared" si="13"/>
        <v>31.735456057244029</v>
      </c>
      <c r="X149">
        <v>0.89431248954656439</v>
      </c>
      <c r="Y149">
        <f>STANDARDIZE(X149,$D$5,$D$6)</f>
        <v>0.13896682959062556</v>
      </c>
      <c r="Z149">
        <v>148</v>
      </c>
      <c r="AA149">
        <f>(Z149-0.5)/$M$18</f>
        <v>0.58764940239043828</v>
      </c>
      <c r="AB149">
        <f>_xlfn.NORM.S.INV(AA149)</f>
        <v>0.22150249358540333</v>
      </c>
    </row>
    <row r="150" spans="1:28" x14ac:dyDescent="0.3">
      <c r="A150">
        <v>149</v>
      </c>
      <c r="B150">
        <v>162.89999399999999</v>
      </c>
      <c r="F150">
        <f t="shared" si="11"/>
        <v>169.52422516497819</v>
      </c>
      <c r="G150">
        <f t="shared" si="12"/>
        <v>-6.6242311649781982</v>
      </c>
      <c r="H150">
        <f t="shared" si="13"/>
        <v>43.880438527068414</v>
      </c>
      <c r="X150">
        <v>0.94567645505597397</v>
      </c>
      <c r="Y150">
        <f>STANDARDIZE(X150,$D$5,$D$6)</f>
        <v>0.14694825389754088</v>
      </c>
      <c r="Z150">
        <v>149</v>
      </c>
      <c r="AA150">
        <f>(Z150-0.5)/$M$18</f>
        <v>0.5916334661354582</v>
      </c>
      <c r="AB150">
        <f>_xlfn.NORM.S.INV(AA150)</f>
        <v>0.23174887513079043</v>
      </c>
    </row>
    <row r="151" spans="1:28" x14ac:dyDescent="0.3">
      <c r="A151">
        <v>150</v>
      </c>
      <c r="B151">
        <v>156.490005</v>
      </c>
      <c r="F151">
        <f t="shared" si="11"/>
        <v>169.62503420922025</v>
      </c>
      <c r="G151">
        <f t="shared" si="12"/>
        <v>-13.135029209220249</v>
      </c>
      <c r="H151">
        <f t="shared" si="13"/>
        <v>172.52899232706912</v>
      </c>
      <c r="X151">
        <v>1.1248664108138939</v>
      </c>
      <c r="Y151">
        <f>STANDARDIZE(X151,$D$5,$D$6)</f>
        <v>0.17479250334863392</v>
      </c>
      <c r="Z151">
        <v>150</v>
      </c>
      <c r="AA151">
        <f>(Z151-0.5)/$M$18</f>
        <v>0.59561752988047811</v>
      </c>
      <c r="AB151">
        <f>_xlfn.NORM.S.INV(AA151)</f>
        <v>0.24201964617281355</v>
      </c>
    </row>
    <row r="152" spans="1:28" x14ac:dyDescent="0.3">
      <c r="A152">
        <v>151</v>
      </c>
      <c r="B152">
        <v>156.91000399999999</v>
      </c>
      <c r="F152">
        <f t="shared" si="11"/>
        <v>169.72584325346233</v>
      </c>
      <c r="G152">
        <f t="shared" si="12"/>
        <v>-12.815839253462343</v>
      </c>
      <c r="H152">
        <f t="shared" si="13"/>
        <v>164.24573577058624</v>
      </c>
      <c r="X152">
        <v>1.324259126503506</v>
      </c>
      <c r="Y152">
        <f>STANDARDIZE(X152,$D$5,$D$6)</f>
        <v>0.20577605089687337</v>
      </c>
      <c r="Z152">
        <v>151</v>
      </c>
      <c r="AA152">
        <f>(Z152-0.5)/$M$18</f>
        <v>0.59960159362549803</v>
      </c>
      <c r="AB152">
        <f>_xlfn.NORM.S.INV(AA152)</f>
        <v>0.25231601187307695</v>
      </c>
    </row>
    <row r="153" spans="1:28" x14ac:dyDescent="0.3">
      <c r="A153">
        <v>152</v>
      </c>
      <c r="B153">
        <v>157.479996</v>
      </c>
      <c r="F153">
        <f t="shared" si="11"/>
        <v>169.82665229770441</v>
      </c>
      <c r="G153">
        <f t="shared" si="12"/>
        <v>-12.346656297704413</v>
      </c>
      <c r="H153">
        <f t="shared" si="13"/>
        <v>152.43992173364404</v>
      </c>
      <c r="X153">
        <v>1.3448060477708168</v>
      </c>
      <c r="Y153">
        <f>STANDARDIZE(X153,$D$5,$D$6)</f>
        <v>0.20896882807458461</v>
      </c>
      <c r="Z153">
        <v>152</v>
      </c>
      <c r="AA153">
        <f>(Z153-0.5)/$M$18</f>
        <v>0.60358565737051795</v>
      </c>
      <c r="AB153">
        <f>_xlfn.NORM.S.INV(AA153)</f>
        <v>0.26263919729610552</v>
      </c>
    </row>
    <row r="154" spans="1:28" x14ac:dyDescent="0.3">
      <c r="A154">
        <v>153</v>
      </c>
      <c r="B154">
        <v>159.550003</v>
      </c>
      <c r="F154">
        <f t="shared" si="11"/>
        <v>169.9274613419465</v>
      </c>
      <c r="G154">
        <f t="shared" si="12"/>
        <v>-10.377458341946493</v>
      </c>
      <c r="H154">
        <f t="shared" si="13"/>
        <v>107.69164163883487</v>
      </c>
      <c r="X154">
        <v>1.4958632149876792</v>
      </c>
      <c r="Y154">
        <f>STANDARDIZE(X154,$D$5,$D$6)</f>
        <v>0.23244153572480616</v>
      </c>
      <c r="Z154">
        <v>153</v>
      </c>
      <c r="AA154">
        <f>(Z154-0.5)/$M$18</f>
        <v>0.60756972111553786</v>
      </c>
      <c r="AB154">
        <f>_xlfn.NORM.S.INV(AA154)</f>
        <v>0.27299044855556437</v>
      </c>
    </row>
    <row r="155" spans="1:28" x14ac:dyDescent="0.3">
      <c r="A155">
        <v>154</v>
      </c>
      <c r="B155">
        <v>163.60000600000001</v>
      </c>
      <c r="F155">
        <f t="shared" si="11"/>
        <v>170.02827038618858</v>
      </c>
      <c r="G155">
        <f t="shared" si="12"/>
        <v>-6.4282643861885731</v>
      </c>
      <c r="H155">
        <f t="shared" si="13"/>
        <v>41.322583018740353</v>
      </c>
      <c r="X155">
        <v>1.5379134986530119</v>
      </c>
      <c r="Y155">
        <f>STANDARDIZE(X155,$D$5,$D$6)</f>
        <v>0.23897571105240401</v>
      </c>
      <c r="Z155">
        <v>154</v>
      </c>
      <c r="AA155">
        <f>(Z155-0.5)/$M$18</f>
        <v>0.61155378486055778</v>
      </c>
      <c r="AB155">
        <f>_xlfn.NORM.S.INV(AA155)</f>
        <v>0.28337103400543573</v>
      </c>
    </row>
    <row r="156" spans="1:28" x14ac:dyDescent="0.3">
      <c r="A156">
        <v>155</v>
      </c>
      <c r="B156">
        <v>164.61999499999999</v>
      </c>
      <c r="F156">
        <f t="shared" si="11"/>
        <v>170.12907943043066</v>
      </c>
      <c r="G156">
        <f t="shared" si="12"/>
        <v>-5.5090844304306756</v>
      </c>
      <c r="H156">
        <f t="shared" si="13"/>
        <v>30.35001126161368</v>
      </c>
      <c r="X156">
        <v>1.5485888168089446</v>
      </c>
      <c r="Y156">
        <f>STANDARDIZE(X156,$D$5,$D$6)</f>
        <v>0.24063454410722737</v>
      </c>
      <c r="Z156">
        <v>155</v>
      </c>
      <c r="AA156">
        <f>(Z156-0.5)/$M$18</f>
        <v>0.6155378486055777</v>
      </c>
      <c r="AB156">
        <f>_xlfn.NORM.S.INV(AA156)</f>
        <v>0.29378224547933163</v>
      </c>
    </row>
    <row r="157" spans="1:28" x14ac:dyDescent="0.3">
      <c r="A157">
        <v>156</v>
      </c>
      <c r="B157">
        <v>163.529999</v>
      </c>
      <c r="F157">
        <f t="shared" si="11"/>
        <v>170.22988847467275</v>
      </c>
      <c r="G157">
        <f t="shared" si="12"/>
        <v>-6.6998894746727444</v>
      </c>
      <c r="H157">
        <f t="shared" si="13"/>
        <v>44.888518972830624</v>
      </c>
      <c r="X157">
        <v>1.5553176229178405</v>
      </c>
      <c r="Y157">
        <f>STANDARDIZE(X157,$D$5,$D$6)</f>
        <v>0.2416801303679732</v>
      </c>
      <c r="Z157">
        <v>156</v>
      </c>
      <c r="AA157">
        <f>(Z157-0.5)/$M$18</f>
        <v>0.61952191235059761</v>
      </c>
      <c r="AB157">
        <f>_xlfn.NORM.S.INV(AA157)</f>
        <v>0.30422539958132166</v>
      </c>
    </row>
    <row r="158" spans="1:28" x14ac:dyDescent="0.3">
      <c r="A158">
        <v>157</v>
      </c>
      <c r="B158">
        <v>167.13999899999999</v>
      </c>
      <c r="F158">
        <f t="shared" si="11"/>
        <v>170.3306975189148</v>
      </c>
      <c r="G158">
        <f t="shared" si="12"/>
        <v>-3.1906985189148145</v>
      </c>
      <c r="H158">
        <f t="shared" si="13"/>
        <v>10.18055703860519</v>
      </c>
      <c r="X158">
        <v>1.7168049853158607</v>
      </c>
      <c r="Y158">
        <f>STANDARDIZE(X158,$D$5,$D$6)</f>
        <v>0.26677358152035902</v>
      </c>
      <c r="Z158">
        <v>157</v>
      </c>
      <c r="AA158">
        <f>(Z158-0.5)/$M$18</f>
        <v>0.62350597609561753</v>
      </c>
      <c r="AB158">
        <f>_xlfn.NORM.S.INV(AA158)</f>
        <v>0.31470183903188564</v>
      </c>
    </row>
    <row r="159" spans="1:28" x14ac:dyDescent="0.3">
      <c r="A159">
        <v>158</v>
      </c>
      <c r="B159">
        <v>170.36999499999999</v>
      </c>
      <c r="F159">
        <f t="shared" si="11"/>
        <v>170.43150656315689</v>
      </c>
      <c r="G159">
        <f t="shared" si="12"/>
        <v>-6.1511563156898319E-2</v>
      </c>
      <c r="H159">
        <f t="shared" si="13"/>
        <v>3.7836724020050908E-3</v>
      </c>
      <c r="X159">
        <v>1.8534400822614145</v>
      </c>
      <c r="Y159">
        <f>STANDARDIZE(X159,$D$5,$D$6)</f>
        <v>0.28800524993075838</v>
      </c>
      <c r="Z159">
        <v>158</v>
      </c>
      <c r="AA159">
        <f>(Z159-0.5)/$M$18</f>
        <v>0.62749003984063745</v>
      </c>
      <c r="AB159">
        <f>_xlfn.NORM.S.INV(AA159)</f>
        <v>0.32521293407284041</v>
      </c>
    </row>
    <row r="160" spans="1:28" x14ac:dyDescent="0.3">
      <c r="A160">
        <v>159</v>
      </c>
      <c r="B160">
        <v>171.16000399999999</v>
      </c>
      <c r="F160">
        <f t="shared" si="11"/>
        <v>170.53231560739897</v>
      </c>
      <c r="G160">
        <f t="shared" si="12"/>
        <v>0.62768839260101572</v>
      </c>
      <c r="H160">
        <f t="shared" si="13"/>
        <v>0.39399271820604687</v>
      </c>
      <c r="X160">
        <v>1.8664924992980616</v>
      </c>
      <c r="Y160">
        <f>STANDARDIZE(X160,$D$5,$D$6)</f>
        <v>0.29003345934891955</v>
      </c>
      <c r="Z160">
        <v>159</v>
      </c>
      <c r="AA160">
        <f>(Z160-0.5)/$M$18</f>
        <v>0.63147410358565736</v>
      </c>
      <c r="AB160">
        <f>_xlfn.NORM.S.INV(AA160)</f>
        <v>0.33576008393536155</v>
      </c>
    </row>
    <row r="161" spans="1:28" x14ac:dyDescent="0.3">
      <c r="A161">
        <v>160</v>
      </c>
      <c r="B161">
        <v>169.66000399999999</v>
      </c>
      <c r="F161">
        <f t="shared" si="11"/>
        <v>170.63312465164105</v>
      </c>
      <c r="G161">
        <f t="shared" si="12"/>
        <v>-0.97312065164106798</v>
      </c>
      <c r="H161">
        <f t="shared" si="13"/>
        <v>0.94696380265033675</v>
      </c>
      <c r="X161">
        <v>1.8735054453044881</v>
      </c>
      <c r="Y161">
        <f>STANDARDIZE(X161,$D$5,$D$6)</f>
        <v>0.29112319798501696</v>
      </c>
      <c r="Z161">
        <v>160</v>
      </c>
      <c r="AA161">
        <f>(Z161-0.5)/$M$18</f>
        <v>0.63545816733067728</v>
      </c>
      <c r="AB161">
        <f>_xlfn.NORM.S.INV(AA161)</f>
        <v>0.34634471837550507</v>
      </c>
    </row>
    <row r="162" spans="1:28" x14ac:dyDescent="0.3">
      <c r="A162">
        <v>161</v>
      </c>
      <c r="B162">
        <v>169.61000100000001</v>
      </c>
      <c r="F162">
        <f t="shared" si="11"/>
        <v>170.73393369588314</v>
      </c>
      <c r="G162">
        <f t="shared" si="12"/>
        <v>-1.1239326958831271</v>
      </c>
      <c r="H162">
        <f t="shared" si="13"/>
        <v>1.2632247048751137</v>
      </c>
      <c r="X162">
        <v>1.8851215337886629</v>
      </c>
      <c r="Y162">
        <f>STANDARDIZE(X162,$D$5,$D$6)</f>
        <v>0.29292821693282162</v>
      </c>
      <c r="Z162">
        <v>161</v>
      </c>
      <c r="AA162">
        <f>(Z162-0.5)/$M$18</f>
        <v>0.6394422310756972</v>
      </c>
      <c r="AB162">
        <f>_xlfn.NORM.S.INV(AA162)</f>
        <v>0.35696829928195556</v>
      </c>
    </row>
    <row r="163" spans="1:28" x14ac:dyDescent="0.3">
      <c r="A163">
        <v>162</v>
      </c>
      <c r="B163">
        <v>171.279999</v>
      </c>
      <c r="F163">
        <f t="shared" si="11"/>
        <v>170.83474274012522</v>
      </c>
      <c r="G163">
        <f t="shared" si="12"/>
        <v>0.44525625987478179</v>
      </c>
      <c r="H163">
        <f t="shared" si="13"/>
        <v>0.19825313695767921</v>
      </c>
      <c r="X163">
        <v>2.0266802592297495</v>
      </c>
      <c r="Y163">
        <f>STANDARDIZE(X163,$D$5,$D$6)</f>
        <v>0.31492496583813079</v>
      </c>
      <c r="Z163">
        <v>162</v>
      </c>
      <c r="AA163">
        <f>(Z163-0.5)/$M$18</f>
        <v>0.64342629482071712</v>
      </c>
      <c r="AB163">
        <f>_xlfn.NORM.S.INV(AA163)</f>
        <v>0.36763232236106824</v>
      </c>
    </row>
    <row r="164" spans="1:28" x14ac:dyDescent="0.3">
      <c r="A164">
        <v>163</v>
      </c>
      <c r="B164">
        <v>168.63000500000001</v>
      </c>
      <c r="F164">
        <f t="shared" si="11"/>
        <v>170.93555178436731</v>
      </c>
      <c r="G164">
        <f t="shared" si="12"/>
        <v>-2.3055467843672943</v>
      </c>
      <c r="H164">
        <f t="shared" si="13"/>
        <v>5.3155459749063709</v>
      </c>
      <c r="X164">
        <v>2.0699537823183505</v>
      </c>
      <c r="Y164">
        <f>STANDARDIZE(X164,$D$5,$D$6)</f>
        <v>0.32164921980878552</v>
      </c>
      <c r="Z164">
        <v>163</v>
      </c>
      <c r="AA164">
        <f>(Z164-0.5)/$M$18</f>
        <v>0.64741035856573703</v>
      </c>
      <c r="AB164">
        <f>_xlfn.NORM.S.INV(AA164)</f>
        <v>0.37833831890464842</v>
      </c>
    </row>
    <row r="165" spans="1:28" x14ac:dyDescent="0.3">
      <c r="A165">
        <v>164</v>
      </c>
      <c r="B165">
        <v>167.71000699999999</v>
      </c>
      <c r="F165">
        <f t="shared" si="11"/>
        <v>171.03636082860936</v>
      </c>
      <c r="G165">
        <f t="shared" si="12"/>
        <v>-3.3263538286093706</v>
      </c>
      <c r="H165">
        <f t="shared" si="13"/>
        <v>11.064629793104217</v>
      </c>
      <c r="X165">
        <v>2.0921448089926287</v>
      </c>
      <c r="Y165">
        <f>STANDARDIZE(X165,$D$5,$D$6)</f>
        <v>0.32509747381209148</v>
      </c>
      <c r="Z165">
        <v>164</v>
      </c>
      <c r="AA165">
        <f>(Z165-0.5)/$M$18</f>
        <v>0.65139442231075695</v>
      </c>
      <c r="AB165">
        <f>_xlfn.NORM.S.INV(AA165)</f>
        <v>0.38908785764632353</v>
      </c>
    </row>
    <row r="166" spans="1:28" x14ac:dyDescent="0.3">
      <c r="A166">
        <v>165</v>
      </c>
      <c r="B166">
        <v>166.21000699999999</v>
      </c>
      <c r="F166">
        <f t="shared" si="11"/>
        <v>171.13716987285144</v>
      </c>
      <c r="G166">
        <f t="shared" si="12"/>
        <v>-4.9271628728514543</v>
      </c>
      <c r="H166">
        <f t="shared" si="13"/>
        <v>24.276933975605797</v>
      </c>
      <c r="X166">
        <v>2.112632038019342</v>
      </c>
      <c r="Y166">
        <f>STANDARDIZE(X166,$D$5,$D$6)</f>
        <v>0.32828097543844459</v>
      </c>
      <c r="Z166">
        <v>165</v>
      </c>
      <c r="AA166">
        <f>(Z166-0.5)/$M$18</f>
        <v>0.65537848605577687</v>
      </c>
      <c r="AB166">
        <f>_xlfn.NORM.S.INV(AA166)</f>
        <v>0.3998825467128081</v>
      </c>
    </row>
    <row r="167" spans="1:28" x14ac:dyDescent="0.3">
      <c r="A167">
        <v>166</v>
      </c>
      <c r="B167">
        <v>166.46000699999999</v>
      </c>
      <c r="F167">
        <f t="shared" si="11"/>
        <v>171.23797891709353</v>
      </c>
      <c r="G167">
        <f t="shared" si="12"/>
        <v>-4.777971917093538</v>
      </c>
      <c r="H167">
        <f t="shared" si="13"/>
        <v>22.8290156405345</v>
      </c>
      <c r="X167">
        <v>2.1193988610510246</v>
      </c>
      <c r="Y167">
        <f>STANDARDIZE(X167,$D$5,$D$6)</f>
        <v>0.32933246913232167</v>
      </c>
      <c r="Z167">
        <v>166</v>
      </c>
      <c r="AA167">
        <f>(Z167-0.5)/$M$18</f>
        <v>0.65936254980079678</v>
      </c>
      <c r="AB167">
        <f>_xlfn.NORM.S.INV(AA167)</f>
        <v>0.41072403567685511</v>
      </c>
    </row>
    <row r="168" spans="1:28" x14ac:dyDescent="0.3">
      <c r="A168">
        <v>167</v>
      </c>
      <c r="B168">
        <v>167.970001</v>
      </c>
      <c r="F168">
        <f t="shared" si="11"/>
        <v>171.33878796133561</v>
      </c>
      <c r="G168">
        <f t="shared" si="12"/>
        <v>-3.3687869613356156</v>
      </c>
      <c r="H168">
        <f t="shared" si="13"/>
        <v>11.34872559086485</v>
      </c>
      <c r="X168">
        <v>2.2369697283247945</v>
      </c>
      <c r="Y168">
        <f>STANDARDIZE(X168,$D$5,$D$6)</f>
        <v>0.3476017551685035</v>
      </c>
      <c r="Z168">
        <v>167</v>
      </c>
      <c r="AA168">
        <f>(Z168-0.5)/$M$18</f>
        <v>0.6633466135458167</v>
      </c>
      <c r="AB168">
        <f>_xlfn.NORM.S.INV(AA168)</f>
        <v>0.42161401771921847</v>
      </c>
    </row>
    <row r="169" spans="1:28" x14ac:dyDescent="0.3">
      <c r="A169">
        <v>168</v>
      </c>
      <c r="B169">
        <v>166.770004</v>
      </c>
      <c r="F169">
        <f t="shared" si="11"/>
        <v>171.4395970055777</v>
      </c>
      <c r="G169">
        <f t="shared" si="12"/>
        <v>-4.6695930055776955</v>
      </c>
      <c r="H169">
        <f t="shared" si="13"/>
        <v>21.805098837740136</v>
      </c>
      <c r="X169">
        <v>2.2415728708025142</v>
      </c>
      <c r="Y169">
        <f>STANDARDIZE(X169,$D$5,$D$6)</f>
        <v>0.34831703548020637</v>
      </c>
      <c r="Z169">
        <v>168</v>
      </c>
      <c r="AA169">
        <f>(Z169-0.5)/$M$18</f>
        <v>0.66733067729083662</v>
      </c>
      <c r="AB169">
        <f>_xlfn.NORM.S.INV(AA169)</f>
        <v>0.43255423190754044</v>
      </c>
    </row>
    <row r="170" spans="1:28" x14ac:dyDescent="0.3">
      <c r="A170">
        <v>169</v>
      </c>
      <c r="B170">
        <v>168.30999800000001</v>
      </c>
      <c r="F170">
        <f t="shared" si="11"/>
        <v>171.54040604981975</v>
      </c>
      <c r="G170">
        <f t="shared" si="12"/>
        <v>-3.2304080498197436</v>
      </c>
      <c r="H170">
        <f t="shared" si="13"/>
        <v>10.435536168340199</v>
      </c>
      <c r="X170">
        <v>2.307780772566872</v>
      </c>
      <c r="Y170">
        <f>STANDARDIZE(X170,$D$5,$D$6)</f>
        <v>0.35860505259903847</v>
      </c>
      <c r="Z170">
        <v>169</v>
      </c>
      <c r="AA170">
        <f>(Z170-0.5)/$M$18</f>
        <v>0.67131474103585653</v>
      </c>
      <c r="AB170">
        <f>_xlfn.NORM.S.INV(AA170)</f>
        <v>0.44354646560072025</v>
      </c>
    </row>
    <row r="171" spans="1:28" x14ac:dyDescent="0.3">
      <c r="A171">
        <v>170</v>
      </c>
      <c r="B171">
        <v>167.13999899999999</v>
      </c>
      <c r="F171">
        <f t="shared" si="11"/>
        <v>171.64121509406183</v>
      </c>
      <c r="G171">
        <f t="shared" si="12"/>
        <v>-4.5012160940618458</v>
      </c>
      <c r="H171">
        <f t="shared" si="13"/>
        <v>20.260946325441378</v>
      </c>
      <c r="X171">
        <v>2.5540563665718139</v>
      </c>
      <c r="Y171">
        <f>STANDARDIZE(X171,$D$5,$D$6)</f>
        <v>0.39687371026003926</v>
      </c>
      <c r="Z171">
        <v>170</v>
      </c>
      <c r="AA171">
        <f>(Z171-0.5)/$M$18</f>
        <v>0.67529880478087645</v>
      </c>
      <c r="AB171">
        <f>_xlfn.NORM.S.INV(AA171)</f>
        <v>0.45459255698802281</v>
      </c>
    </row>
    <row r="172" spans="1:28" x14ac:dyDescent="0.3">
      <c r="A172">
        <v>171</v>
      </c>
      <c r="B172">
        <v>165.759995</v>
      </c>
      <c r="F172">
        <f t="shared" si="11"/>
        <v>171.74202413830392</v>
      </c>
      <c r="G172">
        <f t="shared" si="12"/>
        <v>-5.9820291383039148</v>
      </c>
      <c r="H172">
        <f t="shared" si="13"/>
        <v>35.784672611517081</v>
      </c>
      <c r="X172">
        <v>2.6918913568203209</v>
      </c>
      <c r="Y172">
        <f>STANDARDIZE(X172,$D$5,$D$6)</f>
        <v>0.41829182956999272</v>
      </c>
      <c r="Z172">
        <v>171</v>
      </c>
      <c r="AA172">
        <f>(Z172-0.5)/$M$18</f>
        <v>0.67928286852589637</v>
      </c>
      <c r="AB172">
        <f>_xlfn.NORM.S.INV(AA172)</f>
        <v>0.46569439777296423</v>
      </c>
    </row>
    <row r="173" spans="1:28" x14ac:dyDescent="0.3">
      <c r="A173">
        <v>172</v>
      </c>
      <c r="B173">
        <v>166.929993</v>
      </c>
      <c r="F173">
        <f t="shared" si="11"/>
        <v>171.842833182546</v>
      </c>
      <c r="G173">
        <f t="shared" si="12"/>
        <v>-4.912840182546006</v>
      </c>
      <c r="H173">
        <f t="shared" si="13"/>
        <v>24.135998659238673</v>
      </c>
      <c r="X173">
        <v>3.0407578265604229</v>
      </c>
      <c r="Y173">
        <f>STANDARDIZE(X173,$D$5,$D$6)</f>
        <v>0.47250203888378273</v>
      </c>
      <c r="Z173">
        <v>172</v>
      </c>
      <c r="AA173">
        <f>(Z173-0.5)/$M$18</f>
        <v>0.68326693227091628</v>
      </c>
      <c r="AB173">
        <f>_xlfn.NORM.S.INV(AA173)</f>
        <v>0.47685393601285475</v>
      </c>
    </row>
    <row r="174" spans="1:28" x14ac:dyDescent="0.3">
      <c r="A174">
        <v>173</v>
      </c>
      <c r="B174">
        <v>167.029999</v>
      </c>
      <c r="F174">
        <f t="shared" si="11"/>
        <v>171.94364222678809</v>
      </c>
      <c r="G174">
        <f t="shared" si="12"/>
        <v>-4.9136432267880821</v>
      </c>
      <c r="H174">
        <f t="shared" si="13"/>
        <v>24.143889760160395</v>
      </c>
      <c r="X174">
        <v>3.2667466222728194</v>
      </c>
      <c r="Y174">
        <f>STANDARDIZE(X174,$D$5,$D$6)</f>
        <v>0.50761833976321946</v>
      </c>
      <c r="Z174">
        <v>173</v>
      </c>
      <c r="AA174">
        <f>(Z174-0.5)/$M$18</f>
        <v>0.6872509960159362</v>
      </c>
      <c r="AB174">
        <f>_xlfn.NORM.S.INV(AA174)</f>
        <v>0.48807317912582349</v>
      </c>
    </row>
    <row r="175" spans="1:28" x14ac:dyDescent="0.3">
      <c r="A175">
        <v>174</v>
      </c>
      <c r="B175">
        <v>168.03999300000001</v>
      </c>
      <c r="F175">
        <f t="shared" si="11"/>
        <v>172.04445127103017</v>
      </c>
      <c r="G175">
        <f t="shared" si="12"/>
        <v>-4.0044582710301597</v>
      </c>
      <c r="H175">
        <f t="shared" si="13"/>
        <v>16.035686044421855</v>
      </c>
      <c r="X175">
        <v>3.4059285780307391</v>
      </c>
      <c r="Y175">
        <f>STANDARDIZE(X175,$D$5,$D$6)</f>
        <v>0.52924576345905483</v>
      </c>
      <c r="Z175">
        <v>174</v>
      </c>
      <c r="AA175">
        <f>(Z175-0.5)/$M$18</f>
        <v>0.69123505976095623</v>
      </c>
      <c r="AB175">
        <f>_xlfn.NORM.S.INV(AA175)</f>
        <v>0.49935419707817458</v>
      </c>
    </row>
    <row r="176" spans="1:28" x14ac:dyDescent="0.3">
      <c r="A176">
        <v>175</v>
      </c>
      <c r="B176">
        <v>169.199997</v>
      </c>
      <c r="F176">
        <f t="shared" si="11"/>
        <v>172.14526031527225</v>
      </c>
      <c r="G176">
        <f t="shared" si="12"/>
        <v>-2.9452633152722569</v>
      </c>
      <c r="H176">
        <f t="shared" si="13"/>
        <v>8.6745759962885263</v>
      </c>
      <c r="X176">
        <v>3.4232483223297265</v>
      </c>
      <c r="Y176">
        <f>STANDARDIZE(X176,$D$5,$D$6)</f>
        <v>0.53193707100835552</v>
      </c>
      <c r="Z176">
        <v>175</v>
      </c>
      <c r="AA176">
        <f>(Z176-0.5)/$M$18</f>
        <v>0.69521912350597614</v>
      </c>
      <c r="AB176">
        <f>_xlfn.NORM.S.INV(AA176)</f>
        <v>0.51069912576606002</v>
      </c>
    </row>
    <row r="177" spans="1:28" x14ac:dyDescent="0.3">
      <c r="A177">
        <v>176</v>
      </c>
      <c r="B177">
        <v>164.19000199999999</v>
      </c>
      <c r="F177">
        <f t="shared" si="11"/>
        <v>172.24606935951431</v>
      </c>
      <c r="G177">
        <f t="shared" si="12"/>
        <v>-8.0560673595143157</v>
      </c>
      <c r="H177">
        <f t="shared" si="13"/>
        <v>64.900221301031962</v>
      </c>
      <c r="X177">
        <v>4.1264261362549917</v>
      </c>
      <c r="Y177">
        <f>STANDARDIZE(X177,$D$5,$D$6)</f>
        <v>0.64120356631270514</v>
      </c>
      <c r="Z177">
        <v>176</v>
      </c>
      <c r="AA177">
        <f>(Z177-0.5)/$M$18</f>
        <v>0.69920318725099606</v>
      </c>
      <c r="AB177">
        <f>_xlfn.NORM.S.INV(AA177)</f>
        <v>0.52211017060671638</v>
      </c>
    </row>
    <row r="178" spans="1:28" x14ac:dyDescent="0.3">
      <c r="A178">
        <v>177</v>
      </c>
      <c r="B178">
        <v>161.08000200000001</v>
      </c>
      <c r="F178">
        <f t="shared" si="11"/>
        <v>172.34687840375639</v>
      </c>
      <c r="G178">
        <f t="shared" si="12"/>
        <v>-11.266876403756385</v>
      </c>
      <c r="H178">
        <f t="shared" si="13"/>
        <v>126.9425038975224</v>
      </c>
      <c r="X178">
        <v>4.1780352247391477</v>
      </c>
      <c r="Y178">
        <f>STANDARDIZE(X178,$D$5,$D$6)</f>
        <v>0.64922308017227515</v>
      </c>
      <c r="Z178">
        <v>177</v>
      </c>
      <c r="AA178">
        <f>(Z178-0.5)/$M$18</f>
        <v>0.70318725099601598</v>
      </c>
      <c r="AB178">
        <f>_xlfn.NORM.S.INV(AA178)</f>
        <v>0.53358961035589048</v>
      </c>
    </row>
    <row r="179" spans="1:28" x14ac:dyDescent="0.3">
      <c r="A179">
        <v>178</v>
      </c>
      <c r="B179">
        <v>161.520004</v>
      </c>
      <c r="F179">
        <f t="shared" si="11"/>
        <v>172.44768744799848</v>
      </c>
      <c r="G179">
        <f t="shared" si="12"/>
        <v>-10.927683447998476</v>
      </c>
      <c r="H179">
        <f t="shared" si="13"/>
        <v>119.41426553965985</v>
      </c>
      <c r="X179">
        <v>4.2710753125782617</v>
      </c>
      <c r="Y179">
        <f>STANDARDIZE(X179,$D$5,$D$6)</f>
        <v>0.66368053903924296</v>
      </c>
      <c r="Z179">
        <v>178</v>
      </c>
      <c r="AA179">
        <f>(Z179-0.5)/$M$18</f>
        <v>0.70717131474103589</v>
      </c>
      <c r="AB179">
        <f>_xlfn.NORM.S.INV(AA179)</f>
        <v>0.54513980116961924</v>
      </c>
    </row>
    <row r="180" spans="1:28" x14ac:dyDescent="0.3">
      <c r="A180">
        <v>179</v>
      </c>
      <c r="B180">
        <v>163.63000500000001</v>
      </c>
      <c r="F180">
        <f t="shared" si="11"/>
        <v>172.54849649224056</v>
      </c>
      <c r="G180">
        <f t="shared" si="12"/>
        <v>-8.9184914922405483</v>
      </c>
      <c r="H180">
        <f t="shared" si="13"/>
        <v>79.539490497167037</v>
      </c>
      <c r="X180">
        <v>4.3456090920128929</v>
      </c>
      <c r="Y180">
        <f>STANDARDIZE(X180,$D$5,$D$6)</f>
        <v>0.67526231067556353</v>
      </c>
      <c r="Z180">
        <v>179</v>
      </c>
      <c r="AA180">
        <f>(Z180-0.5)/$M$18</f>
        <v>0.71115537848605581</v>
      </c>
      <c r="AB180">
        <f>_xlfn.NORM.S.INV(AA180)</f>
        <v>0.55676318093023036</v>
      </c>
    </row>
    <row r="181" spans="1:28" x14ac:dyDescent="0.3">
      <c r="A181">
        <v>180</v>
      </c>
      <c r="B181">
        <v>163.179993</v>
      </c>
      <c r="F181">
        <f t="shared" si="11"/>
        <v>172.64930553648264</v>
      </c>
      <c r="G181">
        <f t="shared" si="12"/>
        <v>-9.4693125364826471</v>
      </c>
      <c r="H181">
        <f t="shared" si="13"/>
        <v>89.667879913587427</v>
      </c>
      <c r="X181">
        <v>4.4532239762094434</v>
      </c>
      <c r="Y181">
        <f>STANDARDIZE(X181,$D$5,$D$6)</f>
        <v>0.69198454082258898</v>
      </c>
      <c r="Z181">
        <v>180</v>
      </c>
      <c r="AA181">
        <f>(Z181-0.5)/$M$18</f>
        <v>0.71513944223107573</v>
      </c>
      <c r="AB181">
        <f>_xlfn.NORM.S.INV(AA181)</f>
        <v>0.56846227385831227</v>
      </c>
    </row>
    <row r="182" spans="1:28" x14ac:dyDescent="0.3">
      <c r="A182">
        <v>181</v>
      </c>
      <c r="B182">
        <v>158.61999499999999</v>
      </c>
      <c r="F182">
        <f t="shared" si="11"/>
        <v>172.75011458072473</v>
      </c>
      <c r="G182">
        <f t="shared" si="12"/>
        <v>-14.130119580724738</v>
      </c>
      <c r="H182">
        <f t="shared" si="13"/>
        <v>199.66027936558066</v>
      </c>
      <c r="X182">
        <v>4.548726542895082</v>
      </c>
      <c r="Y182">
        <f>STANDARDIZE(X182,$D$5,$D$6)</f>
        <v>0.70682464320872418</v>
      </c>
      <c r="Z182">
        <v>181</v>
      </c>
      <c r="AA182">
        <f>(Z182-0.5)/$M$18</f>
        <v>0.71912350597609564</v>
      </c>
      <c r="AB182">
        <f>_xlfn.NORM.S.INV(AA182)</f>
        <v>0.58023969543450671</v>
      </c>
    </row>
    <row r="183" spans="1:28" x14ac:dyDescent="0.3">
      <c r="A183">
        <v>182</v>
      </c>
      <c r="B183">
        <v>159.83999600000001</v>
      </c>
      <c r="F183">
        <f t="shared" si="11"/>
        <v>172.85092362496681</v>
      </c>
      <c r="G183">
        <f t="shared" si="12"/>
        <v>-13.010927624966797</v>
      </c>
      <c r="H183">
        <f t="shared" si="13"/>
        <v>169.28423766212413</v>
      </c>
      <c r="X183">
        <v>4.6920904459495318</v>
      </c>
      <c r="Y183">
        <f>STANDARDIZE(X183,$D$5,$D$6)</f>
        <v>0.72910189787986945</v>
      </c>
      <c r="Z183">
        <v>182</v>
      </c>
      <c r="AA183">
        <f>(Z183-0.5)/$M$18</f>
        <v>0.72310756972111556</v>
      </c>
      <c r="AB183">
        <f>_xlfn.NORM.S.INV(AA183)</f>
        <v>0.59209815765730289</v>
      </c>
    </row>
    <row r="184" spans="1:28" x14ac:dyDescent="0.3">
      <c r="A184">
        <v>183</v>
      </c>
      <c r="B184">
        <v>160.970001</v>
      </c>
      <c r="F184">
        <f t="shared" si="11"/>
        <v>172.95173266920887</v>
      </c>
      <c r="G184">
        <f t="shared" si="12"/>
        <v>-11.98173166920887</v>
      </c>
      <c r="H184">
        <f t="shared" si="13"/>
        <v>143.56189379292277</v>
      </c>
      <c r="X184">
        <v>5.334513578675768</v>
      </c>
      <c r="Y184">
        <f>STANDARDIZE(X184,$D$5,$D$6)</f>
        <v>0.82892774964216254</v>
      </c>
      <c r="Z184">
        <v>183</v>
      </c>
      <c r="AA184">
        <f>(Z184-0.5)/$M$18</f>
        <v>0.72709163346613548</v>
      </c>
      <c r="AB184">
        <f>_xlfn.NORM.S.INV(AA184)</f>
        <v>0.6040404746656155</v>
      </c>
    </row>
    <row r="185" spans="1:28" x14ac:dyDescent="0.3">
      <c r="A185">
        <v>184</v>
      </c>
      <c r="B185">
        <v>163.529999</v>
      </c>
      <c r="F185">
        <f t="shared" si="11"/>
        <v>173.05254171345095</v>
      </c>
      <c r="G185">
        <f t="shared" si="12"/>
        <v>-9.5225427134509459</v>
      </c>
      <c r="H185">
        <f t="shared" si="13"/>
        <v>90.678819729497704</v>
      </c>
      <c r="X185">
        <v>5.4302762683361721</v>
      </c>
      <c r="Y185">
        <f>STANDARDIZE(X185,$D$5,$D$6)</f>
        <v>0.84380827242444501</v>
      </c>
      <c r="Z185">
        <v>184</v>
      </c>
      <c r="AA185">
        <f>(Z185-0.5)/$M$18</f>
        <v>0.7310756972111554</v>
      </c>
      <c r="AB185">
        <f>_xlfn.NORM.S.INV(AA185)</f>
        <v>0.61606956875782981</v>
      </c>
    </row>
    <row r="186" spans="1:28" x14ac:dyDescent="0.3">
      <c r="A186">
        <v>185</v>
      </c>
      <c r="B186">
        <v>162.979996</v>
      </c>
      <c r="F186">
        <f t="shared" si="11"/>
        <v>173.15335075769303</v>
      </c>
      <c r="G186">
        <f t="shared" si="12"/>
        <v>-10.173354757693033</v>
      </c>
      <c r="H186">
        <f t="shared" si="13"/>
        <v>103.49714702587548</v>
      </c>
      <c r="X186">
        <v>5.6604703574653854</v>
      </c>
      <c r="Y186">
        <f>STANDARDIZE(X186,$D$5,$D$6)</f>
        <v>0.87957803202269003</v>
      </c>
      <c r="Z186">
        <v>185</v>
      </c>
      <c r="AA186">
        <f>(Z186-0.5)/$M$18</f>
        <v>0.73505976095617531</v>
      </c>
      <c r="AB186">
        <f>_xlfn.NORM.S.INV(AA186)</f>
        <v>0.62818847684223877</v>
      </c>
    </row>
    <row r="187" spans="1:28" x14ac:dyDescent="0.3">
      <c r="A187">
        <v>186</v>
      </c>
      <c r="B187">
        <v>163.63999899999999</v>
      </c>
      <c r="F187">
        <f t="shared" si="11"/>
        <v>173.25415980193512</v>
      </c>
      <c r="G187">
        <f t="shared" si="12"/>
        <v>-9.6141608019351281</v>
      </c>
      <c r="H187">
        <f t="shared" si="13"/>
        <v>92.432087925465908</v>
      </c>
      <c r="X187">
        <v>5.6924119319673423</v>
      </c>
      <c r="Y187">
        <f>STANDARDIZE(X187,$D$5,$D$6)</f>
        <v>0.88454141942089159</v>
      </c>
      <c r="Z187">
        <v>186</v>
      </c>
      <c r="AA187">
        <f>(Z187-0.5)/$M$18</f>
        <v>0.73904382470119523</v>
      </c>
      <c r="AB187">
        <f>_xlfn.NORM.S.INV(AA187)</f>
        <v>0.64040035735742684</v>
      </c>
    </row>
    <row r="188" spans="1:28" x14ac:dyDescent="0.3">
      <c r="A188">
        <v>187</v>
      </c>
      <c r="B188">
        <v>163.63000500000001</v>
      </c>
      <c r="F188">
        <f t="shared" si="11"/>
        <v>173.3549688461772</v>
      </c>
      <c r="G188">
        <f t="shared" si="12"/>
        <v>-9.7249638461771895</v>
      </c>
      <c r="H188">
        <f t="shared" si="13"/>
        <v>94.574921809453429</v>
      </c>
      <c r="X188">
        <v>5.7491667549990382</v>
      </c>
      <c r="Y188">
        <f>STANDARDIZE(X188,$D$5,$D$6)</f>
        <v>0.89336052673839172</v>
      </c>
      <c r="Z188">
        <v>187</v>
      </c>
      <c r="AA188">
        <f>(Z188-0.5)/$M$18</f>
        <v>0.74302788844621515</v>
      </c>
      <c r="AB188">
        <f>_xlfn.NORM.S.INV(AA188)</f>
        <v>0.65270849770522443</v>
      </c>
    </row>
    <row r="189" spans="1:28" x14ac:dyDescent="0.3">
      <c r="A189">
        <v>188</v>
      </c>
      <c r="B189">
        <v>167.520004</v>
      </c>
      <c r="F189">
        <f t="shared" si="11"/>
        <v>173.45577789041926</v>
      </c>
      <c r="G189">
        <f t="shared" si="12"/>
        <v>-5.9357738904192558</v>
      </c>
      <c r="H189">
        <f t="shared" si="13"/>
        <v>35.233411678182947</v>
      </c>
      <c r="X189">
        <v>5.8851968968317294</v>
      </c>
      <c r="Y189">
        <f>STANDARDIZE(X189,$D$5,$D$6)</f>
        <v>0.91449819143637301</v>
      </c>
      <c r="Z189">
        <v>188</v>
      </c>
      <c r="AA189">
        <f>(Z189-0.5)/$M$18</f>
        <v>0.74701195219123506</v>
      </c>
      <c r="AB189">
        <f>_xlfn.NORM.S.INV(AA189)</f>
        <v>0.66511632224342698</v>
      </c>
    </row>
    <row r="190" spans="1:28" x14ac:dyDescent="0.3">
      <c r="A190">
        <v>189</v>
      </c>
      <c r="B190">
        <v>165.570007</v>
      </c>
      <c r="F190">
        <f t="shared" si="11"/>
        <v>173.55658693466134</v>
      </c>
      <c r="G190">
        <f t="shared" si="12"/>
        <v>-7.9865799346613358</v>
      </c>
      <c r="H190">
        <f t="shared" si="13"/>
        <v>63.785459052735064</v>
      </c>
      <c r="X190">
        <v>5.9136975344336804</v>
      </c>
      <c r="Y190">
        <f>STANDARDIZE(X190,$D$5,$D$6)</f>
        <v>0.91892689314315856</v>
      </c>
      <c r="Z190">
        <v>189</v>
      </c>
      <c r="AA190">
        <f>(Z190-0.5)/$M$18</f>
        <v>0.75099601593625498</v>
      </c>
      <c r="AB190">
        <f>_xlfn.NORM.S.INV(AA190)</f>
        <v>0.67762740089061679</v>
      </c>
    </row>
    <row r="191" spans="1:28" x14ac:dyDescent="0.3">
      <c r="A191">
        <v>190</v>
      </c>
      <c r="B191">
        <v>168.94000199999999</v>
      </c>
      <c r="F191">
        <f t="shared" si="11"/>
        <v>173.65739597890342</v>
      </c>
      <c r="G191">
        <f t="shared" si="12"/>
        <v>-4.7173939789034307</v>
      </c>
      <c r="H191">
        <f t="shared" si="13"/>
        <v>22.253805952194341</v>
      </c>
      <c r="X191">
        <v>5.9428934901916364</v>
      </c>
      <c r="Y191">
        <f>STANDARDIZE(X191,$D$5,$D$6)</f>
        <v>0.92346364003641557</v>
      </c>
      <c r="Z191">
        <v>190</v>
      </c>
      <c r="AA191">
        <f>(Z191-0.5)/$M$18</f>
        <v>0.7549800796812749</v>
      </c>
      <c r="AB191">
        <f>_xlfn.NORM.S.INV(AA191)</f>
        <v>0.69024545840121887</v>
      </c>
    </row>
    <row r="192" spans="1:28" x14ac:dyDescent="0.3">
      <c r="A192">
        <v>191</v>
      </c>
      <c r="B192">
        <v>168.94000199999999</v>
      </c>
      <c r="F192">
        <f t="shared" si="11"/>
        <v>173.75820502314551</v>
      </c>
      <c r="G192">
        <f t="shared" si="12"/>
        <v>-4.8182030231455144</v>
      </c>
      <c r="H192">
        <f t="shared" si="13"/>
        <v>23.215080372248575</v>
      </c>
      <c r="X192">
        <v>6.0011476756213256</v>
      </c>
      <c r="Y192">
        <f>STANDARDIZE(X192,$D$5,$D$6)</f>
        <v>0.93251573262616894</v>
      </c>
      <c r="Z192">
        <v>191</v>
      </c>
      <c r="AA192">
        <f>(Z192-0.5)/$M$18</f>
        <v>0.75896414342629481</v>
      </c>
      <c r="AB192">
        <f>_xlfn.NORM.S.INV(AA192)</f>
        <v>0.70297438437546944</v>
      </c>
    </row>
    <row r="193" spans="1:28" x14ac:dyDescent="0.3">
      <c r="A193">
        <v>192</v>
      </c>
      <c r="B193">
        <v>169.85000600000001</v>
      </c>
      <c r="F193">
        <f t="shared" si="11"/>
        <v>173.85901406738759</v>
      </c>
      <c r="G193">
        <f t="shared" si="12"/>
        <v>-4.0090080673875832</v>
      </c>
      <c r="H193">
        <f t="shared" si="13"/>
        <v>16.072145684378725</v>
      </c>
      <c r="X193">
        <v>6.099532587137162</v>
      </c>
      <c r="Y193">
        <f>STANDARDIZE(X193,$D$5,$D$6)</f>
        <v>0.94780372132443946</v>
      </c>
      <c r="Z193">
        <v>192</v>
      </c>
      <c r="AA193">
        <f>(Z193-0.5)/$M$18</f>
        <v>0.76294820717131473</v>
      </c>
      <c r="AB193">
        <f>_xlfn.NORM.S.INV(AA193)</f>
        <v>0.7158182440763744</v>
      </c>
    </row>
    <row r="194" spans="1:28" x14ac:dyDescent="0.3">
      <c r="A194">
        <v>193</v>
      </c>
      <c r="B194">
        <v>171.46000699999999</v>
      </c>
      <c r="F194">
        <f t="shared" si="11"/>
        <v>173.95982311162967</v>
      </c>
      <c r="G194">
        <f t="shared" si="12"/>
        <v>-2.4998161116296842</v>
      </c>
      <c r="H194">
        <f t="shared" si="13"/>
        <v>6.2490805919633541</v>
      </c>
      <c r="X194">
        <v>6.1412844017074519</v>
      </c>
      <c r="Y194">
        <f>STANDARDIZE(X194,$D$5,$D$6)</f>
        <v>0.95429151766890363</v>
      </c>
      <c r="Z194">
        <v>193</v>
      </c>
      <c r="AA194">
        <f>(Z194-0.5)/$M$18</f>
        <v>0.76693227091633465</v>
      </c>
      <c r="AB194">
        <f>_xlfn.NORM.S.INV(AA194)</f>
        <v>0.72878129013413073</v>
      </c>
    </row>
    <row r="195" spans="1:28" x14ac:dyDescent="0.3">
      <c r="A195">
        <v>194</v>
      </c>
      <c r="B195">
        <v>171.63000500000001</v>
      </c>
      <c r="F195">
        <f t="shared" ref="F195:F252" si="14">($D$1*A195)+$D$2</f>
        <v>174.06063215587176</v>
      </c>
      <c r="G195">
        <f t="shared" ref="G195:G252" si="15">B195-F195</f>
        <v>-2.4306271558717469</v>
      </c>
      <c r="H195">
        <f t="shared" ref="H195:H252" si="16">G195^2</f>
        <v>5.9079483708611775</v>
      </c>
      <c r="X195">
        <v>6.1772321804970716</v>
      </c>
      <c r="Y195">
        <f>STANDARDIZE(X195,$D$5,$D$6)</f>
        <v>0.95987742741254523</v>
      </c>
      <c r="Z195">
        <v>194</v>
      </c>
      <c r="AA195">
        <f>(Z195-0.5)/$M$18</f>
        <v>0.77091633466135456</v>
      </c>
      <c r="AB195">
        <f>_xlfn.NORM.S.INV(AA195)</f>
        <v>0.74186797522802006</v>
      </c>
    </row>
    <row r="196" spans="1:28" x14ac:dyDescent="0.3">
      <c r="A196">
        <v>195</v>
      </c>
      <c r="B196">
        <v>172.679993</v>
      </c>
      <c r="F196">
        <f t="shared" si="14"/>
        <v>174.16144120011381</v>
      </c>
      <c r="G196">
        <f t="shared" si="15"/>
        <v>-1.4814482001138174</v>
      </c>
      <c r="H196">
        <f t="shared" si="16"/>
        <v>2.1946887696204693</v>
      </c>
      <c r="X196">
        <v>6.1794582240941054</v>
      </c>
      <c r="Y196">
        <f>STANDARDIZE(X196,$D$5,$D$6)</f>
        <v>0.96022333136091476</v>
      </c>
      <c r="Z196">
        <v>195</v>
      </c>
      <c r="AA196">
        <f>(Z196-0.5)/$M$18</f>
        <v>0.77490039840637448</v>
      </c>
      <c r="AB196">
        <f>_xlfn.NORM.S.INV(AA196)</f>
        <v>0.75508296584661438</v>
      </c>
    </row>
    <row r="197" spans="1:28" x14ac:dyDescent="0.3">
      <c r="A197">
        <v>196</v>
      </c>
      <c r="B197">
        <v>173.16000399999999</v>
      </c>
      <c r="F197">
        <f t="shared" si="14"/>
        <v>174.2622502443559</v>
      </c>
      <c r="G197">
        <f t="shared" si="15"/>
        <v>-1.1022462443559107</v>
      </c>
      <c r="H197">
        <f t="shared" si="16"/>
        <v>1.21494678319671</v>
      </c>
      <c r="X197">
        <v>6.2375516665148893</v>
      </c>
      <c r="Y197">
        <f>STANDARDIZE(X197,$D$5,$D$6)</f>
        <v>0.96925044616428191</v>
      </c>
      <c r="Z197">
        <v>196</v>
      </c>
      <c r="AA197">
        <f>(Z197-0.5)/$M$18</f>
        <v>0.7788844621513944</v>
      </c>
      <c r="AB197">
        <f>_xlfn.NORM.S.INV(AA197)</f>
        <v>0.76843115723954492</v>
      </c>
    </row>
    <row r="198" spans="1:28" x14ac:dyDescent="0.3">
      <c r="A198">
        <v>197</v>
      </c>
      <c r="B198">
        <v>174.60000600000001</v>
      </c>
      <c r="F198">
        <f t="shared" si="14"/>
        <v>174.36305928859798</v>
      </c>
      <c r="G198">
        <f t="shared" si="15"/>
        <v>0.23694671140202672</v>
      </c>
      <c r="H198">
        <f t="shared" si="16"/>
        <v>5.614374404423534E-2</v>
      </c>
      <c r="X198">
        <v>6.2619597198633983</v>
      </c>
      <c r="Y198">
        <f>STANDARDIZE(X198,$D$5,$D$6)</f>
        <v>0.97304320298023661</v>
      </c>
      <c r="Z198">
        <v>197</v>
      </c>
      <c r="AA198">
        <f>(Z198-0.5)/$M$18</f>
        <v>0.78286852589641431</v>
      </c>
      <c r="AB198">
        <f>_xlfn.NORM.S.INV(AA198)</f>
        <v>0.78191768968818576</v>
      </c>
    </row>
    <row r="199" spans="1:28" x14ac:dyDescent="0.3">
      <c r="A199">
        <v>198</v>
      </c>
      <c r="B199">
        <v>172.729996</v>
      </c>
      <c r="F199">
        <f t="shared" si="14"/>
        <v>174.46386833284006</v>
      </c>
      <c r="G199">
        <f t="shared" si="15"/>
        <v>-1.7338723328400647</v>
      </c>
      <c r="H199">
        <f t="shared" si="16"/>
        <v>3.0063132665882479</v>
      </c>
      <c r="X199">
        <v>6.3743848525896567</v>
      </c>
      <c r="Y199">
        <f>STANDARDIZE(X199,$D$5,$D$6)</f>
        <v>0.99051289555849276</v>
      </c>
      <c r="Z199">
        <v>198</v>
      </c>
      <c r="AA199">
        <f>(Z199-0.5)/$M$18</f>
        <v>0.78685258964143423</v>
      </c>
      <c r="AB199">
        <f>_xlfn.NORM.S.INV(AA199)</f>
        <v>0.79554796623886093</v>
      </c>
    </row>
    <row r="200" spans="1:28" x14ac:dyDescent="0.3">
      <c r="A200">
        <v>199</v>
      </c>
      <c r="B200">
        <v>176.11999499999999</v>
      </c>
      <c r="F200">
        <f t="shared" si="14"/>
        <v>174.56467737708215</v>
      </c>
      <c r="G200">
        <f t="shared" si="15"/>
        <v>1.5553176229178405</v>
      </c>
      <c r="H200">
        <f t="shared" si="16"/>
        <v>2.4190129081588019</v>
      </c>
      <c r="X200">
        <v>6.5527717641054721</v>
      </c>
      <c r="Y200">
        <f>STANDARDIZE(X200,$D$5,$D$6)</f>
        <v>1.0182323603133518</v>
      </c>
      <c r="Z200">
        <v>199</v>
      </c>
      <c r="AA200">
        <f>(Z200-0.5)/$M$18</f>
        <v>0.79083665338645415</v>
      </c>
      <c r="AB200">
        <f>_xlfn.NORM.S.INV(AA200)</f>
        <v>0.80932767206078227</v>
      </c>
    </row>
    <row r="201" spans="1:28" x14ac:dyDescent="0.3">
      <c r="A201">
        <v>200</v>
      </c>
      <c r="B201">
        <v>180</v>
      </c>
      <c r="F201">
        <f t="shared" si="14"/>
        <v>174.66548642132423</v>
      </c>
      <c r="G201">
        <f t="shared" si="15"/>
        <v>5.334513578675768</v>
      </c>
      <c r="H201">
        <f t="shared" si="16"/>
        <v>28.457035121076149</v>
      </c>
      <c r="X201">
        <v>6.5788472689812352</v>
      </c>
      <c r="Y201">
        <f>STANDARDIZE(X201,$D$5,$D$6)</f>
        <v>1.0222842216983996</v>
      </c>
      <c r="Z201">
        <v>200</v>
      </c>
      <c r="AA201">
        <f>(Z201-0.5)/$M$18</f>
        <v>0.79482071713147406</v>
      </c>
      <c r="AB201">
        <f>_xlfn.NORM.S.INV(AA201)</f>
        <v>0.82326279561236704</v>
      </c>
    </row>
    <row r="202" spans="1:28" x14ac:dyDescent="0.3">
      <c r="A202">
        <v>201</v>
      </c>
      <c r="B202">
        <v>180.679993</v>
      </c>
      <c r="F202">
        <f t="shared" si="14"/>
        <v>174.76629546556632</v>
      </c>
      <c r="G202">
        <f t="shared" si="15"/>
        <v>5.9136975344336804</v>
      </c>
      <c r="H202">
        <f t="shared" si="16"/>
        <v>34.971818528766988</v>
      </c>
      <c r="X202">
        <v>6.6283687107569733</v>
      </c>
      <c r="Y202">
        <f>STANDARDIZE(X202,$D$5,$D$6)</f>
        <v>1.0299793370420536</v>
      </c>
      <c r="Z202">
        <v>201</v>
      </c>
      <c r="AA202">
        <f>(Z202-0.5)/$M$18</f>
        <v>0.79880478087649398</v>
      </c>
      <c r="AB202">
        <f>_xlfn.NORM.S.INV(AA202)</f>
        <v>0.83735965182435568</v>
      </c>
    </row>
    <row r="203" spans="1:28" x14ac:dyDescent="0.3">
      <c r="A203">
        <v>202</v>
      </c>
      <c r="B203">
        <v>180.80999800000001</v>
      </c>
      <c r="F203">
        <f t="shared" si="14"/>
        <v>174.86710450980837</v>
      </c>
      <c r="G203">
        <f t="shared" si="15"/>
        <v>5.9428934901916364</v>
      </c>
      <c r="H203">
        <f t="shared" si="16"/>
        <v>35.317983035762133</v>
      </c>
      <c r="X203">
        <v>6.7396543132232978</v>
      </c>
      <c r="Y203">
        <f>STANDARDIZE(X203,$D$5,$D$6)</f>
        <v>1.047271958507811</v>
      </c>
      <c r="Z203">
        <v>202</v>
      </c>
      <c r="AA203">
        <f>(Z203-0.5)/$M$18</f>
        <v>0.8027888446215139</v>
      </c>
      <c r="AB203">
        <f>_xlfn.NORM.S.INV(AA203)</f>
        <v>0.85162490753679532</v>
      </c>
    </row>
    <row r="204" spans="1:28" x14ac:dyDescent="0.3">
      <c r="A204">
        <v>203</v>
      </c>
      <c r="B204">
        <v>179.66000399999999</v>
      </c>
      <c r="F204">
        <f t="shared" si="14"/>
        <v>174.96791355405045</v>
      </c>
      <c r="G204">
        <f t="shared" si="15"/>
        <v>4.6920904459495318</v>
      </c>
      <c r="H204">
        <f t="shared" si="16"/>
        <v>22.015712752970877</v>
      </c>
      <c r="X204">
        <v>6.8116038877253118</v>
      </c>
      <c r="Y204">
        <f>STANDARDIZE(X204,$D$5,$D$6)</f>
        <v>1.0584521716612791</v>
      </c>
      <c r="Z204">
        <v>203</v>
      </c>
      <c r="AA204">
        <f>(Z204-0.5)/$M$18</f>
        <v>0.80677290836653381</v>
      </c>
      <c r="AB204">
        <f>_xlfn.NORM.S.INV(AA204)</f>
        <v>0.86606560946022026</v>
      </c>
    </row>
    <row r="205" spans="1:28" x14ac:dyDescent="0.3">
      <c r="A205">
        <v>204</v>
      </c>
      <c r="B205">
        <v>181.21000699999999</v>
      </c>
      <c r="F205">
        <f t="shared" si="14"/>
        <v>175.06872259829254</v>
      </c>
      <c r="G205">
        <f t="shared" si="15"/>
        <v>6.1412844017074519</v>
      </c>
      <c r="H205">
        <f t="shared" si="16"/>
        <v>37.715374102655254</v>
      </c>
      <c r="X205">
        <v>6.8203366313792628</v>
      </c>
      <c r="Y205">
        <f>STANDARDIZE(X205,$D$5,$D$6)</f>
        <v>1.0598091489073787</v>
      </c>
      <c r="Z205">
        <v>204</v>
      </c>
      <c r="AA205">
        <f>(Z205-0.5)/$M$18</f>
        <v>0.81075697211155373</v>
      </c>
      <c r="AB205">
        <f>_xlfn.NORM.S.INV(AA205)</f>
        <v>0.88068921497009989</v>
      </c>
    </row>
    <row r="206" spans="1:28" x14ac:dyDescent="0.3">
      <c r="A206">
        <v>205</v>
      </c>
      <c r="B206">
        <v>180.83000200000001</v>
      </c>
      <c r="F206">
        <f t="shared" si="14"/>
        <v>175.16953164253462</v>
      </c>
      <c r="G206">
        <f t="shared" si="15"/>
        <v>5.6604703574653854</v>
      </c>
      <c r="H206">
        <f t="shared" si="16"/>
        <v>32.040924667744306</v>
      </c>
      <c r="X206">
        <v>6.8760059410737995</v>
      </c>
      <c r="Y206">
        <f>STANDARDIZE(X206,$D$5,$D$6)</f>
        <v>1.0684595787785647</v>
      </c>
      <c r="Z206">
        <v>205</v>
      </c>
      <c r="AA206">
        <f>(Z206-0.5)/$M$18</f>
        <v>0.81474103585657376</v>
      </c>
      <c r="AB206">
        <f>_xlfn.NORM.S.INV(AA206)</f>
        <v>0.89550362608881862</v>
      </c>
    </row>
    <row r="207" spans="1:28" x14ac:dyDescent="0.3">
      <c r="A207">
        <v>206</v>
      </c>
      <c r="B207">
        <v>182.009995</v>
      </c>
      <c r="F207">
        <f t="shared" si="14"/>
        <v>175.27034068677671</v>
      </c>
      <c r="G207">
        <f t="shared" si="15"/>
        <v>6.7396543132232978</v>
      </c>
      <c r="H207">
        <f t="shared" si="16"/>
        <v>45.422940261749403</v>
      </c>
      <c r="X207">
        <v>6.9978441356099381</v>
      </c>
      <c r="Y207">
        <f>STANDARDIZE(X207,$D$5,$D$6)</f>
        <v>1.0873919629458906</v>
      </c>
      <c r="Z207">
        <v>206</v>
      </c>
      <c r="AA207">
        <f>(Z207-0.5)/$M$18</f>
        <v>0.81872509960159368</v>
      </c>
      <c r="AB207">
        <f>_xlfn.NORM.S.INV(AA207)</f>
        <v>0.91051722706244709</v>
      </c>
    </row>
    <row r="208" spans="1:28" x14ac:dyDescent="0.3">
      <c r="A208">
        <v>207</v>
      </c>
      <c r="B208">
        <v>181.949997</v>
      </c>
      <c r="F208">
        <f t="shared" si="14"/>
        <v>175.37114973101876</v>
      </c>
      <c r="G208">
        <f t="shared" si="15"/>
        <v>6.5788472689812352</v>
      </c>
      <c r="H208">
        <f t="shared" si="16"/>
        <v>43.281231388581858</v>
      </c>
      <c r="X208">
        <v>7.1799777992411293</v>
      </c>
      <c r="Y208">
        <f>STANDARDIZE(X208,$D$5,$D$6)</f>
        <v>1.1156936338857486</v>
      </c>
      <c r="Z208">
        <v>207</v>
      </c>
      <c r="AA208">
        <f>(Z208-0.5)/$M$18</f>
        <v>0.82270916334661359</v>
      </c>
      <c r="AB208">
        <f>_xlfn.NORM.S.INV(AA208)</f>
        <v>0.92573892600175745</v>
      </c>
    </row>
    <row r="209" spans="1:28" x14ac:dyDescent="0.3">
      <c r="A209">
        <v>208</v>
      </c>
      <c r="B209">
        <v>179.64999399999999</v>
      </c>
      <c r="F209">
        <f t="shared" si="14"/>
        <v>175.47195877526084</v>
      </c>
      <c r="G209">
        <f t="shared" si="15"/>
        <v>4.1780352247391477</v>
      </c>
      <c r="H209">
        <f t="shared" si="16"/>
        <v>17.455978339161099</v>
      </c>
      <c r="X209">
        <v>7.2670300913678432</v>
      </c>
      <c r="Y209">
        <f>STANDARDIZE(X209,$D$5,$D$6)</f>
        <v>1.1292206517758598</v>
      </c>
      <c r="Z209">
        <v>208</v>
      </c>
      <c r="AA209">
        <f>(Z209-0.5)/$M$18</f>
        <v>0.82669322709163351</v>
      </c>
      <c r="AB209">
        <f>_xlfn.NORM.S.INV(AA209)</f>
        <v>0.94117820113037898</v>
      </c>
    </row>
    <row r="210" spans="1:28" x14ac:dyDescent="0.3">
      <c r="A210">
        <v>209</v>
      </c>
      <c r="B210">
        <v>181.75</v>
      </c>
      <c r="F210">
        <f t="shared" si="14"/>
        <v>175.57276781950293</v>
      </c>
      <c r="G210">
        <f t="shared" si="15"/>
        <v>6.1772321804970716</v>
      </c>
      <c r="H210">
        <f t="shared" si="16"/>
        <v>38.158197411768604</v>
      </c>
      <c r="X210">
        <v>7.3853576398406346</v>
      </c>
      <c r="Y210">
        <f>STANDARDIZE(X210,$D$5,$D$6)</f>
        <v>1.147607518175134</v>
      </c>
      <c r="Z210">
        <v>209</v>
      </c>
      <c r="AA210">
        <f>(Z210-0.5)/$M$18</f>
        <v>0.83067729083665343</v>
      </c>
      <c r="AB210">
        <f>_xlfn.NORM.S.INV(AA210)</f>
        <v>0.95684515226978084</v>
      </c>
    </row>
    <row r="211" spans="1:28" x14ac:dyDescent="0.3">
      <c r="A211">
        <v>210</v>
      </c>
      <c r="B211">
        <v>179.800003</v>
      </c>
      <c r="F211">
        <f t="shared" si="14"/>
        <v>175.67357686374501</v>
      </c>
      <c r="G211">
        <f t="shared" si="15"/>
        <v>4.1264261362549917</v>
      </c>
      <c r="H211">
        <f t="shared" si="16"/>
        <v>17.027392657968299</v>
      </c>
      <c r="X211">
        <v>7.5535748083475767</v>
      </c>
      <c r="Y211">
        <f>STANDARDIZE(X211,$D$5,$D$6)</f>
        <v>1.1737467109778357</v>
      </c>
      <c r="Z211">
        <v>210</v>
      </c>
      <c r="AA211">
        <f>(Z211-0.5)/$M$18</f>
        <v>0.83466135458167334</v>
      </c>
      <c r="AB211">
        <f>_xlfn.NORM.S.INV(AA211)</f>
        <v>0.97275055829387391</v>
      </c>
    </row>
    <row r="212" spans="1:28" x14ac:dyDescent="0.3">
      <c r="A212">
        <v>211</v>
      </c>
      <c r="B212">
        <v>180.11999499999999</v>
      </c>
      <c r="F212">
        <f t="shared" si="14"/>
        <v>175.7743859079871</v>
      </c>
      <c r="G212">
        <f t="shared" si="15"/>
        <v>4.3456090920128929</v>
      </c>
      <c r="H212">
        <f t="shared" si="16"/>
        <v>18.884318380585121</v>
      </c>
      <c r="X212">
        <v>7.5738009143995555</v>
      </c>
      <c r="Y212">
        <f>STANDARDIZE(X212,$D$5,$D$6)</f>
        <v>1.1768896368184805</v>
      </c>
      <c r="Z212">
        <v>211</v>
      </c>
      <c r="AA212">
        <f>(Z212-0.5)/$M$18</f>
        <v>0.83864541832669326</v>
      </c>
      <c r="AB212">
        <f>_xlfn.NORM.S.INV(AA212)</f>
        <v>0.98890594140907673</v>
      </c>
    </row>
    <row r="213" spans="1:28" x14ac:dyDescent="0.3">
      <c r="A213">
        <v>212</v>
      </c>
      <c r="B213">
        <v>177.220001</v>
      </c>
      <c r="F213">
        <f t="shared" si="14"/>
        <v>175.87519495222918</v>
      </c>
      <c r="G213">
        <f t="shared" si="15"/>
        <v>1.3448060477708168</v>
      </c>
      <c r="H213">
        <f t="shared" si="16"/>
        <v>1.8085033061209643</v>
      </c>
      <c r="X213">
        <v>7.8864591531777819</v>
      </c>
      <c r="Y213">
        <f>STANDARDIZE(X213,$D$5,$D$6)</f>
        <v>1.2254734648386265</v>
      </c>
      <c r="Z213">
        <v>212</v>
      </c>
      <c r="AA213">
        <f>(Z213-0.5)/$M$18</f>
        <v>0.84262948207171318</v>
      </c>
      <c r="AB213">
        <f>_xlfn.NORM.S.INV(AA213)</f>
        <v>1.0053236392627085</v>
      </c>
    </row>
    <row r="214" spans="1:28" x14ac:dyDescent="0.3">
      <c r="A214">
        <v>213</v>
      </c>
      <c r="B214">
        <v>176.529999</v>
      </c>
      <c r="F214">
        <f t="shared" si="14"/>
        <v>175.97600399647126</v>
      </c>
      <c r="G214">
        <f t="shared" si="15"/>
        <v>0.55399500352874043</v>
      </c>
      <c r="H214">
        <f t="shared" si="16"/>
        <v>0.30691046393480914</v>
      </c>
      <c r="X214">
        <v>7.9776180295579593</v>
      </c>
      <c r="Y214">
        <f>STANDARDIZE(X214,$D$5,$D$6)</f>
        <v>1.2396386030734956</v>
      </c>
      <c r="Z214">
        <v>213</v>
      </c>
      <c r="AA214">
        <f>(Z214-0.5)/$M$18</f>
        <v>0.84661354581673309</v>
      </c>
      <c r="AB214">
        <f>_xlfn.NORM.S.INV(AA214)</f>
        <v>1.0220168860596448</v>
      </c>
    </row>
    <row r="215" spans="1:28" x14ac:dyDescent="0.3">
      <c r="A215">
        <v>214</v>
      </c>
      <c r="B215">
        <v>176.78999300000001</v>
      </c>
      <c r="F215">
        <f t="shared" si="14"/>
        <v>176.07681304071332</v>
      </c>
      <c r="G215">
        <f t="shared" si="15"/>
        <v>0.7131799592866912</v>
      </c>
      <c r="H215">
        <f t="shared" si="16"/>
        <v>0.50862565432816653</v>
      </c>
      <c r="X215">
        <v>8.0400391622842164</v>
      </c>
      <c r="Y215">
        <f>STANDARDIZE(X215,$D$5,$D$6)</f>
        <v>1.2493381957950751</v>
      </c>
      <c r="Z215">
        <v>214</v>
      </c>
      <c r="AA215">
        <f>(Z215-0.5)/$M$18</f>
        <v>0.85059760956175301</v>
      </c>
      <c r="AB215">
        <f>_xlfn.NORM.S.INV(AA215)</f>
        <v>1.0389999040807063</v>
      </c>
    </row>
    <row r="216" spans="1:28" x14ac:dyDescent="0.3">
      <c r="A216">
        <v>215</v>
      </c>
      <c r="B216">
        <v>176.509995</v>
      </c>
      <c r="F216">
        <f t="shared" si="14"/>
        <v>176.1776220849554</v>
      </c>
      <c r="G216">
        <f t="shared" si="15"/>
        <v>0.33237291504460131</v>
      </c>
      <c r="H216">
        <f t="shared" si="16"/>
        <v>0.11047175465524577</v>
      </c>
      <c r="X216">
        <v>8.0608622065262523</v>
      </c>
      <c r="Y216">
        <f>STANDARDIZE(X216,$D$5,$D$6)</f>
        <v>1.2525738796019827</v>
      </c>
      <c r="Z216">
        <v>215</v>
      </c>
      <c r="AA216">
        <f>(Z216-0.5)/$M$18</f>
        <v>0.85458167330677293</v>
      </c>
      <c r="AB216">
        <f>_xlfn.NORM.S.INV(AA216)</f>
        <v>1.0562880072553016</v>
      </c>
    </row>
    <row r="217" spans="1:28" x14ac:dyDescent="0.3">
      <c r="A217">
        <v>216</v>
      </c>
      <c r="B217">
        <v>178.520004</v>
      </c>
      <c r="F217">
        <f t="shared" si="14"/>
        <v>176.27843112919749</v>
      </c>
      <c r="G217">
        <f t="shared" si="15"/>
        <v>2.2415728708025142</v>
      </c>
      <c r="H217">
        <f t="shared" si="16"/>
        <v>5.024648935117825</v>
      </c>
      <c r="X217">
        <v>8.0786491798520217</v>
      </c>
      <c r="Y217">
        <f>STANDARDIZE(X217,$D$5,$D$6)</f>
        <v>1.2553377896669629</v>
      </c>
      <c r="Z217">
        <v>216</v>
      </c>
      <c r="AA217">
        <f>(Z217-0.5)/$M$18</f>
        <v>0.85856573705179284</v>
      </c>
      <c r="AB217">
        <f>_xlfn.NORM.S.INV(AA217)</f>
        <v>1.0738977187569507</v>
      </c>
    </row>
    <row r="218" spans="1:28" x14ac:dyDescent="0.3">
      <c r="A218">
        <v>217</v>
      </c>
      <c r="B218">
        <v>179.41999799999999</v>
      </c>
      <c r="F218">
        <f t="shared" si="14"/>
        <v>176.37924017343957</v>
      </c>
      <c r="G218">
        <f t="shared" si="15"/>
        <v>3.0407578265604229</v>
      </c>
      <c r="H218">
        <f t="shared" si="16"/>
        <v>9.2462081597884662</v>
      </c>
      <c r="X218">
        <v>8.0981326047050004</v>
      </c>
      <c r="Y218">
        <f>STANDARDIZE(X218,$D$5,$D$6)</f>
        <v>1.2583653105984423</v>
      </c>
      <c r="Z218">
        <v>217</v>
      </c>
      <c r="AA218">
        <f>(Z218-0.5)/$M$18</f>
        <v>0.86254980079681276</v>
      </c>
      <c r="AB218">
        <f>_xlfn.NORM.S.INV(AA218)</f>
        <v>1.0918469049769906</v>
      </c>
    </row>
    <row r="219" spans="1:28" x14ac:dyDescent="0.3">
      <c r="A219">
        <v>218</v>
      </c>
      <c r="B219">
        <v>178.550003</v>
      </c>
      <c r="F219">
        <f t="shared" si="14"/>
        <v>176.48004921768165</v>
      </c>
      <c r="G219">
        <f t="shared" si="15"/>
        <v>2.0699537823183505</v>
      </c>
      <c r="H219">
        <f t="shared" si="16"/>
        <v>4.2847086609340455</v>
      </c>
      <c r="X219">
        <v>8.1207828434832265</v>
      </c>
      <c r="Y219">
        <f>STANDARDIZE(X219,$D$5,$D$6)</f>
        <v>1.261884921371268</v>
      </c>
      <c r="Z219">
        <v>218</v>
      </c>
      <c r="AA219">
        <f>(Z219-0.5)/$M$18</f>
        <v>0.86653386454183268</v>
      </c>
      <c r="AB219">
        <f>_xlfn.NORM.S.INV(AA219)</f>
        <v>1.1101549287087791</v>
      </c>
    </row>
    <row r="220" spans="1:28" x14ac:dyDescent="0.3">
      <c r="A220">
        <v>219</v>
      </c>
      <c r="B220">
        <v>174.320007</v>
      </c>
      <c r="F220">
        <f t="shared" si="14"/>
        <v>176.58085826192374</v>
      </c>
      <c r="G220">
        <f t="shared" si="15"/>
        <v>-2.2608512619237331</v>
      </c>
      <c r="H220">
        <f t="shared" si="16"/>
        <v>5.1114484285421362</v>
      </c>
      <c r="X220">
        <v>8.1246069586416354</v>
      </c>
      <c r="Y220">
        <f>STANDARDIZE(X220,$D$5,$D$6)</f>
        <v>1.2624791489659457</v>
      </c>
      <c r="Z220">
        <v>219</v>
      </c>
      <c r="AA220">
        <f>(Z220-0.5)/$M$18</f>
        <v>0.87051792828685259</v>
      </c>
      <c r="AB220">
        <f>_xlfn.NORM.S.INV(AA220)</f>
        <v>1.1288428249651872</v>
      </c>
    </row>
    <row r="221" spans="1:28" x14ac:dyDescent="0.3">
      <c r="A221">
        <v>220</v>
      </c>
      <c r="B221">
        <v>172.550003</v>
      </c>
      <c r="F221">
        <f t="shared" si="14"/>
        <v>176.68166730616582</v>
      </c>
      <c r="G221">
        <f t="shared" si="15"/>
        <v>-4.1316643061658169</v>
      </c>
      <c r="H221">
        <f t="shared" si="16"/>
        <v>17.07064993884466</v>
      </c>
      <c r="X221">
        <v>8.2248340646935958</v>
      </c>
      <c r="Y221">
        <f>STANDARDIZE(X221,$D$5,$D$6)</f>
        <v>1.2780533954736137</v>
      </c>
      <c r="Z221">
        <v>220</v>
      </c>
      <c r="AA221">
        <f>(Z221-0.5)/$M$18</f>
        <v>0.87450199203187251</v>
      </c>
      <c r="AB221">
        <f>_xlfn.NORM.S.INV(AA221)</f>
        <v>1.147933503588394</v>
      </c>
    </row>
    <row r="222" spans="1:28" x14ac:dyDescent="0.3">
      <c r="A222">
        <v>221</v>
      </c>
      <c r="B222">
        <v>173.21000699999999</v>
      </c>
      <c r="F222">
        <f t="shared" si="14"/>
        <v>176.78247635040788</v>
      </c>
      <c r="G222">
        <f t="shared" si="15"/>
        <v>-3.5724693504078857</v>
      </c>
      <c r="H222">
        <f t="shared" si="16"/>
        <v>12.762537259603741</v>
      </c>
      <c r="X222">
        <v>8.2473235604629167</v>
      </c>
      <c r="Y222">
        <f>STANDARDIZE(X222,$D$5,$D$6)</f>
        <v>1.2815480284600533</v>
      </c>
      <c r="Z222">
        <v>221</v>
      </c>
      <c r="AA222">
        <f>(Z222-0.5)/$M$18</f>
        <v>0.87848605577689243</v>
      </c>
      <c r="AB222">
        <f>_xlfn.NORM.S.INV(AA222)</f>
        <v>1.1674519837343802</v>
      </c>
    </row>
    <row r="223" spans="1:28" x14ac:dyDescent="0.3">
      <c r="A223">
        <v>222</v>
      </c>
      <c r="B223">
        <v>174.009995</v>
      </c>
      <c r="F223">
        <f t="shared" si="14"/>
        <v>176.88328539464996</v>
      </c>
      <c r="G223">
        <f t="shared" si="15"/>
        <v>-2.8732903946499562</v>
      </c>
      <c r="H223">
        <f t="shared" si="16"/>
        <v>8.2557976919877003</v>
      </c>
      <c r="X223">
        <v>8.2956451089357017</v>
      </c>
      <c r="Y223">
        <f>STANDARDIZE(X223,$D$5,$D$6)</f>
        <v>1.2890566929041531</v>
      </c>
      <c r="Z223">
        <v>222</v>
      </c>
      <c r="AA223">
        <f>(Z223-0.5)/$M$18</f>
        <v>0.88247011952191234</v>
      </c>
      <c r="AB223">
        <f>_xlfn.NORM.S.INV(AA223)</f>
        <v>1.1874256664806144</v>
      </c>
    </row>
    <row r="224" spans="1:28" x14ac:dyDescent="0.3">
      <c r="A224">
        <v>223</v>
      </c>
      <c r="B224">
        <v>175.46000699999999</v>
      </c>
      <c r="F224">
        <f t="shared" si="14"/>
        <v>176.98409443889204</v>
      </c>
      <c r="G224">
        <f t="shared" si="15"/>
        <v>-1.5240874388920531</v>
      </c>
      <c r="H224">
        <f t="shared" si="16"/>
        <v>2.3228425213885378</v>
      </c>
      <c r="X224">
        <v>8.3061596840827292</v>
      </c>
      <c r="Y224">
        <f>STANDARDIZE(X224,$D$5,$D$6)</f>
        <v>1.2906905481725901</v>
      </c>
      <c r="Z224">
        <v>223</v>
      </c>
      <c r="AA224">
        <f>(Z224-0.5)/$M$18</f>
        <v>0.88645418326693226</v>
      </c>
      <c r="AB224">
        <f>_xlfn.NORM.S.INV(AA224)</f>
        <v>1.207884653288638</v>
      </c>
    </row>
    <row r="225" spans="1:28" x14ac:dyDescent="0.3">
      <c r="A225">
        <v>224</v>
      </c>
      <c r="B225">
        <v>174.490005</v>
      </c>
      <c r="F225">
        <f t="shared" si="14"/>
        <v>177.08490348313413</v>
      </c>
      <c r="G225">
        <f t="shared" si="15"/>
        <v>-2.5948984831341306</v>
      </c>
      <c r="H225">
        <f t="shared" si="16"/>
        <v>6.7334981377718117</v>
      </c>
      <c r="X225">
        <v>8.3084230738000429</v>
      </c>
      <c r="Y225">
        <f>STANDARDIZE(X225,$D$5,$D$6)</f>
        <v>1.2910422553183805</v>
      </c>
      <c r="Z225">
        <v>224</v>
      </c>
      <c r="AA225">
        <f>(Z225-0.5)/$M$18</f>
        <v>0.89043824701195218</v>
      </c>
      <c r="AB225">
        <f>_xlfn.NORM.S.INV(AA225)</f>
        <v>1.2288621199542158</v>
      </c>
    </row>
    <row r="226" spans="1:28" x14ac:dyDescent="0.3">
      <c r="A226">
        <v>225</v>
      </c>
      <c r="B226">
        <v>174.03999300000001</v>
      </c>
      <c r="F226">
        <f t="shared" si="14"/>
        <v>177.18571252737621</v>
      </c>
      <c r="G226">
        <f t="shared" si="15"/>
        <v>-3.1457195273762011</v>
      </c>
      <c r="H226">
        <f t="shared" si="16"/>
        <v>9.8955513449159493</v>
      </c>
      <c r="X226">
        <v>8.4162210471257595</v>
      </c>
      <c r="Y226">
        <f>STANDARDIZE(X226,$D$5,$D$6)</f>
        <v>1.3077929356057207</v>
      </c>
      <c r="Z226">
        <v>225</v>
      </c>
      <c r="AA226">
        <f>(Z226-0.5)/$M$18</f>
        <v>0.89442231075697209</v>
      </c>
      <c r="AB226">
        <f>_xlfn.NORM.S.INV(AA226)</f>
        <v>1.2503947581339057</v>
      </c>
    </row>
    <row r="227" spans="1:28" x14ac:dyDescent="0.3">
      <c r="A227">
        <v>226</v>
      </c>
      <c r="B227">
        <v>176.009995</v>
      </c>
      <c r="F227">
        <f t="shared" si="14"/>
        <v>177.28652157161829</v>
      </c>
      <c r="G227">
        <f t="shared" si="15"/>
        <v>-1.276526571618291</v>
      </c>
      <c r="H227">
        <f t="shared" si="16"/>
        <v>1.6295200880475478</v>
      </c>
      <c r="X227">
        <v>8.5489476489470633</v>
      </c>
      <c r="Y227">
        <f>STANDARDIZE(X227,$D$5,$D$6)</f>
        <v>1.3284172646551737</v>
      </c>
      <c r="Z227">
        <v>226</v>
      </c>
      <c r="AA227">
        <f>(Z227-0.5)/$M$18</f>
        <v>0.89840637450199201</v>
      </c>
      <c r="AB227">
        <f>_xlfn.NORM.S.INV(AA227)</f>
        <v>1.2725232997383229</v>
      </c>
    </row>
    <row r="228" spans="1:28" x14ac:dyDescent="0.3">
      <c r="A228">
        <v>227</v>
      </c>
      <c r="B228">
        <v>177.38999899999999</v>
      </c>
      <c r="F228">
        <f t="shared" si="14"/>
        <v>177.38733061586035</v>
      </c>
      <c r="G228">
        <f t="shared" si="15"/>
        <v>2.6683841396391017E-3</v>
      </c>
      <c r="H228">
        <f t="shared" si="16"/>
        <v>7.1202739166775087E-6</v>
      </c>
      <c r="X228">
        <v>8.6054200028837045</v>
      </c>
      <c r="Y228">
        <f>STANDARDIZE(X228,$D$5,$D$6)</f>
        <v>1.3371924792225938</v>
      </c>
      <c r="Z228">
        <v>227</v>
      </c>
      <c r="AA228">
        <f>(Z228-0.5)/$M$18</f>
        <v>0.90239043824701193</v>
      </c>
      <c r="AB228">
        <f>_xlfn.NORM.S.INV(AA228)</f>
        <v>1.2952931436937756</v>
      </c>
    </row>
    <row r="229" spans="1:28" x14ac:dyDescent="0.3">
      <c r="A229">
        <v>228</v>
      </c>
      <c r="B229">
        <v>176.979996</v>
      </c>
      <c r="F229">
        <f t="shared" si="14"/>
        <v>177.48813966010243</v>
      </c>
      <c r="G229">
        <f t="shared" si="15"/>
        <v>-0.50814366010243361</v>
      </c>
      <c r="H229">
        <f t="shared" si="16"/>
        <v>0.25820997930229761</v>
      </c>
      <c r="X229">
        <v>8.896514516220833</v>
      </c>
      <c r="Y229">
        <f>STANDARDIZE(X229,$D$5,$D$6)</f>
        <v>1.3824255293057892</v>
      </c>
      <c r="Z229">
        <v>228</v>
      </c>
      <c r="AA229">
        <f>(Z229-0.5)/$M$18</f>
        <v>0.90637450199203184</v>
      </c>
      <c r="AB229">
        <f>_xlfn.NORM.S.INV(AA229)</f>
        <v>1.3187551101697956</v>
      </c>
    </row>
    <row r="230" spans="1:28" x14ac:dyDescent="0.3">
      <c r="A230">
        <v>229</v>
      </c>
      <c r="B230">
        <v>176.39999399999999</v>
      </c>
      <c r="F230">
        <f t="shared" si="14"/>
        <v>177.58894870434452</v>
      </c>
      <c r="G230">
        <f t="shared" si="15"/>
        <v>-1.1889547043445248</v>
      </c>
      <c r="H230">
        <f t="shared" si="16"/>
        <v>1.4136132889829762</v>
      </c>
      <c r="X230">
        <v>9.1205617374312453</v>
      </c>
      <c r="Y230">
        <f>STANDARDIZE(X230,$D$5,$D$6)</f>
        <v>1.4172401297660675</v>
      </c>
      <c r="Z230">
        <v>229</v>
      </c>
      <c r="AA230">
        <f>(Z230-0.5)/$M$18</f>
        <v>0.91035856573705176</v>
      </c>
      <c r="AB230">
        <f>_xlfn.NORM.S.INV(AA230)</f>
        <v>1.3429663548852777</v>
      </c>
    </row>
    <row r="231" spans="1:28" x14ac:dyDescent="0.3">
      <c r="A231">
        <v>230</v>
      </c>
      <c r="B231">
        <v>176.699997</v>
      </c>
      <c r="F231">
        <f t="shared" si="14"/>
        <v>177.6897577485866</v>
      </c>
      <c r="G231">
        <f t="shared" si="15"/>
        <v>-0.98976074858660468</v>
      </c>
      <c r="H231">
        <f t="shared" si="16"/>
        <v>0.97962633944271604</v>
      </c>
      <c r="X231">
        <v>9.2216682507683458</v>
      </c>
      <c r="Y231">
        <f>STANDARDIZE(X231,$D$5,$D$6)</f>
        <v>1.4329510269900827</v>
      </c>
      <c r="Z231">
        <v>230</v>
      </c>
      <c r="AA231">
        <f>(Z231-0.5)/$M$18</f>
        <v>0.91434262948207168</v>
      </c>
      <c r="AB231">
        <f>_xlfn.NORM.S.INV(AA231)</f>
        <v>1.3679914863166109</v>
      </c>
    </row>
    <row r="232" spans="1:28" x14ac:dyDescent="0.3">
      <c r="A232">
        <v>231</v>
      </c>
      <c r="B232">
        <v>174.63999899999999</v>
      </c>
      <c r="F232">
        <f t="shared" si="14"/>
        <v>177.79056679282868</v>
      </c>
      <c r="G232">
        <f t="shared" si="15"/>
        <v>-3.1505677928286957</v>
      </c>
      <c r="H232">
        <f t="shared" si="16"/>
        <v>9.9260774172094788</v>
      </c>
      <c r="X232">
        <v>9.2629235071143796</v>
      </c>
      <c r="Y232">
        <f>STANDARDIZE(X232,$D$5,$D$6)</f>
        <v>1.4393616633676016</v>
      </c>
      <c r="Z232">
        <v>231</v>
      </c>
      <c r="AA232">
        <f>(Z232-0.5)/$M$18</f>
        <v>0.91832669322709159</v>
      </c>
      <c r="AB232">
        <f>_xlfn.NORM.S.INV(AA232)</f>
        <v>1.393903942678675</v>
      </c>
    </row>
    <row r="233" spans="1:28" x14ac:dyDescent="0.3">
      <c r="A233">
        <v>232</v>
      </c>
      <c r="B233">
        <v>176.5</v>
      </c>
      <c r="F233">
        <f t="shared" si="14"/>
        <v>177.89137583707077</v>
      </c>
      <c r="G233">
        <f t="shared" si="15"/>
        <v>-1.3913758370707683</v>
      </c>
      <c r="H233">
        <f t="shared" si="16"/>
        <v>1.935926719984381</v>
      </c>
      <c r="X233">
        <v>9.3197556931891654</v>
      </c>
      <c r="Y233">
        <f>STANDARDIZE(X233,$D$5,$D$6)</f>
        <v>1.4481927920947895</v>
      </c>
      <c r="Z233">
        <v>232</v>
      </c>
      <c r="AA233">
        <f>(Z233-0.5)/$M$18</f>
        <v>0.92231075697211151</v>
      </c>
      <c r="AB233">
        <f>_xlfn.NORM.S.INV(AA233)</f>
        <v>1.4207877051403268</v>
      </c>
    </row>
    <row r="234" spans="1:28" x14ac:dyDescent="0.3">
      <c r="A234">
        <v>233</v>
      </c>
      <c r="B234">
        <v>176.41000399999999</v>
      </c>
      <c r="F234">
        <f t="shared" si="14"/>
        <v>177.99218488131282</v>
      </c>
      <c r="G234">
        <f t="shared" si="15"/>
        <v>-1.5821808813128371</v>
      </c>
      <c r="H234">
        <f t="shared" si="16"/>
        <v>2.5032963411918656</v>
      </c>
      <c r="X234">
        <v>9.3640310204515345</v>
      </c>
      <c r="Y234">
        <f>STANDARDIZE(X234,$D$5,$D$6)</f>
        <v>1.4550727159811911</v>
      </c>
      <c r="Z234">
        <v>233</v>
      </c>
      <c r="AA234">
        <f>(Z234-0.5)/$M$18</f>
        <v>0.92629482071713143</v>
      </c>
      <c r="AB234">
        <f>_xlfn.NORM.S.INV(AA234)</f>
        <v>1.4487394514656105</v>
      </c>
    </row>
    <row r="235" spans="1:28" x14ac:dyDescent="0.3">
      <c r="A235">
        <v>234</v>
      </c>
      <c r="B235">
        <v>176.429993</v>
      </c>
      <c r="F235">
        <f t="shared" si="14"/>
        <v>178.09299392555491</v>
      </c>
      <c r="G235">
        <f t="shared" si="15"/>
        <v>-1.6630009255549112</v>
      </c>
      <c r="H235">
        <f t="shared" si="16"/>
        <v>2.7655720783964912</v>
      </c>
      <c r="X235">
        <v>9.3796913301460734</v>
      </c>
      <c r="Y235">
        <f>STANDARDIZE(X235,$D$5,$D$6)</f>
        <v>1.457506164707554</v>
      </c>
      <c r="Z235">
        <v>234</v>
      </c>
      <c r="AA235">
        <f>(Z235-0.5)/$M$18</f>
        <v>0.93027888446215135</v>
      </c>
      <c r="AB235">
        <f>_xlfn.NORM.S.INV(AA235)</f>
        <v>1.4778712941631909</v>
      </c>
    </row>
    <row r="236" spans="1:28" x14ac:dyDescent="0.3">
      <c r="A236">
        <v>235</v>
      </c>
      <c r="B236">
        <v>176.30999800000001</v>
      </c>
      <c r="F236">
        <f t="shared" si="14"/>
        <v>178.19380296979699</v>
      </c>
      <c r="G236">
        <f t="shared" si="15"/>
        <v>-1.8838049697969836</v>
      </c>
      <c r="H236">
        <f t="shared" si="16"/>
        <v>3.5487211642318144</v>
      </c>
      <c r="X236">
        <v>9.472471295010422</v>
      </c>
      <c r="Y236">
        <f>STANDARDIZE(X236,$D$5,$D$6)</f>
        <v>1.4719232031783747</v>
      </c>
      <c r="Z236">
        <v>235</v>
      </c>
      <c r="AA236">
        <f>(Z236-0.5)/$M$18</f>
        <v>0.93426294820717126</v>
      </c>
      <c r="AB236">
        <f>_xlfn.NORM.S.INV(AA236)</f>
        <v>1.5083143056462007</v>
      </c>
    </row>
    <row r="237" spans="1:28" x14ac:dyDescent="0.3">
      <c r="A237">
        <v>236</v>
      </c>
      <c r="B237">
        <v>176.88000500000001</v>
      </c>
      <c r="F237">
        <f t="shared" si="14"/>
        <v>178.29461201403907</v>
      </c>
      <c r="G237">
        <f t="shared" si="15"/>
        <v>-1.4146070140390634</v>
      </c>
      <c r="H237">
        <f t="shared" si="16"/>
        <v>2.001113004168515</v>
      </c>
      <c r="X237">
        <v>9.7188852859040082</v>
      </c>
      <c r="Y237">
        <f>STANDARDIZE(X237,$D$5,$D$6)</f>
        <v>1.5102133662718333</v>
      </c>
      <c r="Z237">
        <v>236</v>
      </c>
      <c r="AA237">
        <f>(Z237-0.5)/$M$18</f>
        <v>0.93824701195219129</v>
      </c>
      <c r="AB237">
        <f>_xlfn.NORM.S.INV(AA237)</f>
        <v>1.5402231201601173</v>
      </c>
    </row>
    <row r="238" spans="1:28" x14ac:dyDescent="0.3">
      <c r="A238">
        <v>237</v>
      </c>
      <c r="B238">
        <v>176.479996</v>
      </c>
      <c r="F238">
        <f t="shared" si="14"/>
        <v>178.39542105828116</v>
      </c>
      <c r="G238">
        <f t="shared" si="15"/>
        <v>-1.9154250582811585</v>
      </c>
      <c r="H238">
        <f t="shared" si="16"/>
        <v>3.6688531538913796</v>
      </c>
      <c r="X238">
        <v>10.23372755135648</v>
      </c>
      <c r="Y238">
        <f>STANDARDIZE(X238,$D$5,$D$6)</f>
        <v>1.5902144824426034</v>
      </c>
      <c r="Z238">
        <v>237</v>
      </c>
      <c r="AA238">
        <f>(Z238-0.5)/$M$18</f>
        <v>0.94223107569721121</v>
      </c>
      <c r="AB238">
        <f>_xlfn.NORM.S.INV(AA238)</f>
        <v>1.5737820354434748</v>
      </c>
    </row>
    <row r="239" spans="1:28" x14ac:dyDescent="0.3">
      <c r="A239">
        <v>238</v>
      </c>
      <c r="B239">
        <v>176.41999799999999</v>
      </c>
      <c r="F239">
        <f t="shared" si="14"/>
        <v>178.49623010252324</v>
      </c>
      <c r="G239">
        <f t="shared" si="15"/>
        <v>-2.0762321025232495</v>
      </c>
      <c r="H239">
        <f t="shared" si="16"/>
        <v>4.3107397435481136</v>
      </c>
      <c r="X239">
        <v>10.422185825915363</v>
      </c>
      <c r="Y239">
        <f>STANDARDIZE(X239,$D$5,$D$6)</f>
        <v>1.6194989319294335</v>
      </c>
      <c r="Z239">
        <v>238</v>
      </c>
      <c r="AA239">
        <f>(Z239-0.5)/$M$18</f>
        <v>0.94621513944223112</v>
      </c>
      <c r="AB239">
        <f>_xlfn.NORM.S.INV(AA239)</f>
        <v>1.609213245476846</v>
      </c>
    </row>
    <row r="240" spans="1:28" x14ac:dyDescent="0.3">
      <c r="A240">
        <v>239</v>
      </c>
      <c r="B240">
        <v>177</v>
      </c>
      <c r="F240">
        <f t="shared" si="14"/>
        <v>178.59703914676533</v>
      </c>
      <c r="G240">
        <f t="shared" si="15"/>
        <v>-1.5970391467653258</v>
      </c>
      <c r="H240">
        <f t="shared" si="16"/>
        <v>2.5505340363009199</v>
      </c>
      <c r="X240">
        <v>10.493278339252527</v>
      </c>
      <c r="Y240">
        <f>STANDARDIZE(X240,$D$5,$D$6)</f>
        <v>1.6305459667204871</v>
      </c>
      <c r="Z240">
        <v>239</v>
      </c>
      <c r="AA240">
        <f>(Z240-0.5)/$M$18</f>
        <v>0.95019920318725104</v>
      </c>
      <c r="AB240">
        <f>_xlfn.NORM.S.INV(AA240)</f>
        <v>1.6467881707750849</v>
      </c>
    </row>
    <row r="241" spans="1:28" x14ac:dyDescent="0.3">
      <c r="A241">
        <v>240</v>
      </c>
      <c r="B241">
        <v>180.78999300000001</v>
      </c>
      <c r="F241">
        <f t="shared" si="14"/>
        <v>178.69784819100738</v>
      </c>
      <c r="G241">
        <f t="shared" si="15"/>
        <v>2.0921448089926287</v>
      </c>
      <c r="H241">
        <f t="shared" si="16"/>
        <v>4.3770699017948029</v>
      </c>
      <c r="X241">
        <v>10.539236118042112</v>
      </c>
      <c r="Y241">
        <f>STANDARDIZE(X241,$D$5,$D$6)</f>
        <v>1.6376873260194658</v>
      </c>
      <c r="Z241">
        <v>240</v>
      </c>
      <c r="AA241">
        <f>(Z241-0.5)/$M$18</f>
        <v>0.95418326693227096</v>
      </c>
      <c r="AB241">
        <f>_xlfn.NORM.S.INV(AA241)</f>
        <v>1.6868434086022392</v>
      </c>
    </row>
    <row r="242" spans="1:28" x14ac:dyDescent="0.3">
      <c r="A242">
        <v>241</v>
      </c>
      <c r="B242">
        <v>178.86000100000001</v>
      </c>
      <c r="F242">
        <f t="shared" si="14"/>
        <v>178.79865723524946</v>
      </c>
      <c r="G242">
        <f t="shared" si="15"/>
        <v>6.134376475054637E-2</v>
      </c>
      <c r="H242">
        <f t="shared" si="16"/>
        <v>3.7630574737703756E-3</v>
      </c>
      <c r="X242">
        <v>10.724895427736669</v>
      </c>
      <c r="Y242">
        <f>STANDARDIZE(X242,$D$5,$D$6)</f>
        <v>1.6665368455708678</v>
      </c>
      <c r="Z242">
        <v>241</v>
      </c>
      <c r="AA242">
        <f>(Z242-0.5)/$M$18</f>
        <v>0.95816733067729087</v>
      </c>
      <c r="AB242">
        <f>_xlfn.NORM.S.INV(AA242)</f>
        <v>1.7298037812719729</v>
      </c>
    </row>
    <row r="243" spans="1:28" x14ac:dyDescent="0.3">
      <c r="A243">
        <v>242</v>
      </c>
      <c r="B243">
        <v>177.509995</v>
      </c>
      <c r="F243">
        <f t="shared" si="14"/>
        <v>178.89946627949155</v>
      </c>
      <c r="G243">
        <f t="shared" si="15"/>
        <v>-1.3894712794915449</v>
      </c>
      <c r="H243">
        <f t="shared" si="16"/>
        <v>1.9306304365318709</v>
      </c>
      <c r="X243">
        <v>10.747263197419841</v>
      </c>
      <c r="Y243">
        <f>STANDARDIZE(X243,$D$5,$D$6)</f>
        <v>1.6700125635936136</v>
      </c>
      <c r="Z243">
        <v>242</v>
      </c>
      <c r="AA243">
        <f>(Z243-0.5)/$M$18</f>
        <v>0.96215139442231079</v>
      </c>
      <c r="AB243">
        <f>_xlfn.NORM.S.INV(AA243)</f>
        <v>1.7762166732015285</v>
      </c>
    </row>
    <row r="244" spans="1:28" x14ac:dyDescent="0.3">
      <c r="A244">
        <v>243</v>
      </c>
      <c r="B244">
        <v>177.61000100000001</v>
      </c>
      <c r="F244">
        <f t="shared" si="14"/>
        <v>179.00027532373363</v>
      </c>
      <c r="G244">
        <f t="shared" si="15"/>
        <v>-1.390274323733621</v>
      </c>
      <c r="H244">
        <f t="shared" si="16"/>
        <v>1.9328626952329773</v>
      </c>
      <c r="X244">
        <v>10.854541595598562</v>
      </c>
      <c r="Y244">
        <f>STANDARDIZE(X244,$D$5,$D$6)</f>
        <v>1.6866825073243741</v>
      </c>
      <c r="Z244">
        <v>243</v>
      </c>
      <c r="AA244">
        <f>(Z244-0.5)/$M$18</f>
        <v>0.96613545816733071</v>
      </c>
      <c r="AB244">
        <f>_xlfn.NORM.S.INV(AA244)</f>
        <v>1.8268050677178864</v>
      </c>
    </row>
    <row r="245" spans="1:28" x14ac:dyDescent="0.3">
      <c r="A245">
        <v>244</v>
      </c>
      <c r="B245">
        <v>177.759995</v>
      </c>
      <c r="F245">
        <f t="shared" si="14"/>
        <v>179.10108436797572</v>
      </c>
      <c r="G245">
        <f t="shared" si="15"/>
        <v>-1.3410893679757123</v>
      </c>
      <c r="H245">
        <f t="shared" si="16"/>
        <v>1.7985206928974955</v>
      </c>
      <c r="X245">
        <v>10.862990870157461</v>
      </c>
      <c r="Y245">
        <f>STANDARDIZE(X245,$D$5,$D$6)</f>
        <v>1.6879954364308281</v>
      </c>
      <c r="Z245">
        <v>244</v>
      </c>
      <c r="AA245">
        <f>(Z245-0.5)/$M$18</f>
        <v>0.97011952191235062</v>
      </c>
      <c r="AB245">
        <f>_xlfn.NORM.S.INV(AA245)</f>
        <v>1.8825531086510923</v>
      </c>
    </row>
    <row r="246" spans="1:28" x14ac:dyDescent="0.3">
      <c r="A246">
        <v>245</v>
      </c>
      <c r="B246">
        <v>179.070007</v>
      </c>
      <c r="F246">
        <f t="shared" si="14"/>
        <v>179.2018934122178</v>
      </c>
      <c r="G246">
        <f t="shared" si="15"/>
        <v>-0.13188641221779562</v>
      </c>
      <c r="H246">
        <f t="shared" si="16"/>
        <v>1.7394025727682311E-2</v>
      </c>
      <c r="X246">
        <v>10.992116462872332</v>
      </c>
      <c r="Y246">
        <f>STANDARDIZE(X246,$D$5,$D$6)</f>
        <v>1.7080602062381849</v>
      </c>
      <c r="Z246">
        <v>245</v>
      </c>
      <c r="AA246">
        <f>(Z246-0.5)/$M$18</f>
        <v>0.97410358565737054</v>
      </c>
      <c r="AB246">
        <f>_xlfn.NORM.S.INV(AA246)</f>
        <v>1.9448517078685734</v>
      </c>
    </row>
    <row r="247" spans="1:28" x14ac:dyDescent="0.3">
      <c r="A247">
        <v>246</v>
      </c>
      <c r="B247">
        <v>178.679993</v>
      </c>
      <c r="F247">
        <f t="shared" si="14"/>
        <v>179.30270245645988</v>
      </c>
      <c r="G247">
        <f t="shared" si="15"/>
        <v>-0.62270945645988718</v>
      </c>
      <c r="H247">
        <f t="shared" si="16"/>
        <v>0.3877670671645681</v>
      </c>
      <c r="X247">
        <v>11.015707471978772</v>
      </c>
      <c r="Y247">
        <f>STANDARDIZE(X247,$D$5,$D$6)</f>
        <v>1.7117260029039876</v>
      </c>
      <c r="Z247">
        <v>246</v>
      </c>
      <c r="AA247">
        <f>(Z247-0.5)/$M$18</f>
        <v>0.97808764940239046</v>
      </c>
      <c r="AB247">
        <f>_xlfn.NORM.S.INV(AA247)</f>
        <v>2.0157636030642969</v>
      </c>
    </row>
    <row r="248" spans="1:28" x14ac:dyDescent="0.3">
      <c r="A248">
        <v>247</v>
      </c>
      <c r="B248">
        <v>181.270004</v>
      </c>
      <c r="F248">
        <f t="shared" si="14"/>
        <v>179.40351150070194</v>
      </c>
      <c r="G248">
        <f t="shared" si="15"/>
        <v>1.8664924992980616</v>
      </c>
      <c r="H248">
        <f t="shared" si="16"/>
        <v>3.4837942499359245</v>
      </c>
      <c r="X248">
        <v>11.191310418630252</v>
      </c>
      <c r="Y248">
        <f>STANDARDIZE(X248,$D$5,$D$6)</f>
        <v>1.7390128685669068</v>
      </c>
      <c r="Z248">
        <v>247</v>
      </c>
      <c r="AA248">
        <f>(Z248-0.5)/$M$18</f>
        <v>0.98207171314741037</v>
      </c>
      <c r="AB248">
        <f>_xlfn.NORM.S.INV(AA248)</f>
        <v>2.0985501609313251</v>
      </c>
    </row>
    <row r="249" spans="1:28" x14ac:dyDescent="0.3">
      <c r="A249">
        <v>248</v>
      </c>
      <c r="B249">
        <v>180.449997</v>
      </c>
      <c r="F249">
        <f t="shared" si="14"/>
        <v>179.50432054494402</v>
      </c>
      <c r="G249">
        <f t="shared" si="15"/>
        <v>0.94567645505597397</v>
      </c>
      <c r="H249">
        <f t="shared" si="16"/>
        <v>0.89430395764723358</v>
      </c>
      <c r="X249">
        <v>11.201365781673303</v>
      </c>
      <c r="Y249">
        <f>STANDARDIZE(X249,$D$5,$D$6)</f>
        <v>1.7405753670658197</v>
      </c>
      <c r="Z249">
        <v>248</v>
      </c>
      <c r="AA249">
        <f>(Z249-0.5)/$M$18</f>
        <v>0.98605577689243029</v>
      </c>
      <c r="AB249">
        <f>_xlfn.NORM.S.INV(AA249)</f>
        <v>2.1988520196881569</v>
      </c>
    </row>
    <row r="250" spans="1:28" x14ac:dyDescent="0.3">
      <c r="A250">
        <v>249</v>
      </c>
      <c r="B250">
        <v>180.729996</v>
      </c>
      <c r="F250">
        <f t="shared" si="14"/>
        <v>179.60512958918611</v>
      </c>
      <c r="G250">
        <f t="shared" si="15"/>
        <v>1.1248664108138939</v>
      </c>
      <c r="H250">
        <f t="shared" si="16"/>
        <v>1.265324442177332</v>
      </c>
      <c r="X250">
        <v>11.778064241661923</v>
      </c>
      <c r="Y250">
        <f>STANDARDIZE(X250,$D$5,$D$6)</f>
        <v>1.8301882904580096</v>
      </c>
      <c r="Z250">
        <v>249</v>
      </c>
      <c r="AA250">
        <f>(Z250-0.5)/$M$18</f>
        <v>0.99003984063745021</v>
      </c>
      <c r="AB250">
        <f>_xlfn.NORM.S.INV(AA250)</f>
        <v>2.327845317896144</v>
      </c>
    </row>
    <row r="251" spans="1:28" x14ac:dyDescent="0.3">
      <c r="A251">
        <v>250</v>
      </c>
      <c r="B251">
        <v>182.259995</v>
      </c>
      <c r="F251">
        <f t="shared" si="14"/>
        <v>179.70593863342819</v>
      </c>
      <c r="G251">
        <f t="shared" si="15"/>
        <v>2.5540563665718139</v>
      </c>
      <c r="H251">
        <f t="shared" si="16"/>
        <v>6.5232039236260162</v>
      </c>
      <c r="X251">
        <v>12.170503374388176</v>
      </c>
      <c r="Y251">
        <f>STANDARDIZE(X251,$D$5,$D$6)</f>
        <v>1.8911692369612982</v>
      </c>
      <c r="Z251">
        <v>250</v>
      </c>
      <c r="AA251">
        <f>(Z251-0.5)/$M$18</f>
        <v>0.99402390438247012</v>
      </c>
      <c r="AB251">
        <f>_xlfn.NORM.S.INV(AA251)</f>
        <v>2.513552719716154</v>
      </c>
    </row>
    <row r="252" spans="1:28" x14ac:dyDescent="0.3">
      <c r="A252">
        <v>251</v>
      </c>
      <c r="B252">
        <v>183.229996</v>
      </c>
      <c r="F252">
        <f t="shared" si="14"/>
        <v>179.80674767767027</v>
      </c>
      <c r="G252">
        <f t="shared" si="15"/>
        <v>3.4232483223297265</v>
      </c>
      <c r="H252">
        <f t="shared" si="16"/>
        <v>11.718629076333288</v>
      </c>
      <c r="X252">
        <v>12.404085383494589</v>
      </c>
      <c r="Y252">
        <f>STANDARDIZE(X252,$D$5,$D$6)</f>
        <v>1.9274654439743357</v>
      </c>
      <c r="Z252">
        <v>251</v>
      </c>
      <c r="AA252">
        <f>(Z252-0.5)/$M$18</f>
        <v>0.99800796812749004</v>
      </c>
      <c r="AB252">
        <f>_xlfn.NORM.S.INV(AA252)</f>
        <v>2.8794207820270832</v>
      </c>
    </row>
  </sheetData>
  <sortState ref="Z2:Z253">
    <sortCondition ref="Z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Honeywell2020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Adsar</dc:creator>
  <cp:lastModifiedBy>Shivani Adsar</cp:lastModifiedBy>
  <dcterms:created xsi:type="dcterms:W3CDTF">2020-01-27T05:50:38Z</dcterms:created>
  <dcterms:modified xsi:type="dcterms:W3CDTF">2020-01-27T19:33:49Z</dcterms:modified>
</cp:coreProperties>
</file>