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lixiaoyu/Downloads/"/>
    </mc:Choice>
  </mc:AlternateContent>
  <xr:revisionPtr revIDLastSave="0" documentId="13_ncr:1_{127D0A3B-F768-0A43-B42B-FB940E6FDF9B}" xr6:coauthVersionLast="40" xr6:coauthVersionMax="40" xr10:uidLastSave="{00000000-0000-0000-0000-000000000000}"/>
  <bookViews>
    <workbookView xWindow="0" yWindow="460" windowWidth="28800" windowHeight="15700" activeTab="3" xr2:uid="{00000000-000D-0000-FFFF-FFFF00000000}"/>
  </bookViews>
  <sheets>
    <sheet name="APPLE JUIC" sheetId="47" r:id="rId1"/>
    <sheet name="APPLE JUICE" sheetId="35" r:id="rId2"/>
    <sheet name="BEEF SHANK FAT" sheetId="3" r:id="rId3"/>
    <sheet name="BEEF TALLOW FAT" sheetId="4" r:id="rId4"/>
    <sheet name="BUTTER" sheetId="31" r:id="rId5"/>
    <sheet name="CAMELLIA OIL" sheetId="44" r:id="rId6"/>
    <sheet name="CARROT" sheetId="37" r:id="rId7"/>
    <sheet name="CASTOR OIL" sheetId="8" r:id="rId8"/>
    <sheet name="CHEESE" sheetId="33" r:id="rId9"/>
    <sheet name="CHICKEN BREAST" sheetId="30" r:id="rId10"/>
    <sheet name="CHICKEN FAT" sheetId="46" r:id="rId11"/>
    <sheet name="COCONUT OIL" sheetId="5" r:id="rId12"/>
    <sheet name="ETHANOL" sheetId="2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27" l="1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7" i="27"/>
  <c r="C18" i="27"/>
  <c r="C16" i="27"/>
  <c r="C15" i="27"/>
  <c r="C14" i="27"/>
  <c r="C13" i="27"/>
  <c r="C12" i="27"/>
  <c r="C11" i="27"/>
  <c r="D16" i="27"/>
  <c r="D15" i="27"/>
  <c r="D14" i="27"/>
  <c r="D13" i="27"/>
  <c r="D12" i="27"/>
  <c r="D11" i="27"/>
  <c r="D10" i="27"/>
  <c r="D3" i="27"/>
  <c r="C10" i="27"/>
  <c r="C3" i="27"/>
  <c r="D9" i="27"/>
  <c r="D8" i="27"/>
  <c r="D7" i="27"/>
  <c r="D6" i="27"/>
  <c r="D5" i="27"/>
  <c r="D4" i="27"/>
  <c r="C9" i="27"/>
  <c r="C8" i="27"/>
  <c r="C7" i="27"/>
  <c r="C6" i="27"/>
  <c r="C5" i="27"/>
  <c r="C4" i="27"/>
  <c r="P26" i="46" l="1"/>
  <c r="P27" i="46"/>
  <c r="T246" i="8" l="1"/>
  <c r="U246" i="8" s="1"/>
  <c r="T245" i="8"/>
  <c r="U245" i="8" s="1"/>
  <c r="O247" i="8"/>
  <c r="P247" i="8" s="1"/>
  <c r="O246" i="8"/>
  <c r="P246" i="8" s="1"/>
  <c r="O245" i="8" l="1"/>
  <c r="P245" i="8" s="1"/>
  <c r="T244" i="8"/>
  <c r="U244" i="8" s="1"/>
  <c r="O244" i="8"/>
  <c r="P244" i="8" s="1"/>
  <c r="T243" i="8"/>
  <c r="U243" i="8" s="1"/>
  <c r="U249" i="8" s="1"/>
  <c r="O243" i="8"/>
  <c r="P243" i="8" s="1"/>
  <c r="P249" i="8" s="1"/>
  <c r="P31" i="37" l="1"/>
  <c r="Q31" i="37" s="1"/>
  <c r="U30" i="37"/>
  <c r="V30" i="37" s="1"/>
  <c r="P30" i="37"/>
  <c r="Q30" i="37" s="1"/>
  <c r="U29" i="37"/>
  <c r="V29" i="37" s="1"/>
  <c r="P29" i="37"/>
  <c r="Q29" i="37" s="1"/>
  <c r="U28" i="37"/>
  <c r="V28" i="37" s="1"/>
  <c r="P28" i="37"/>
  <c r="Q28" i="37" s="1"/>
  <c r="U27" i="37"/>
  <c r="V27" i="37" s="1"/>
  <c r="P27" i="37"/>
  <c r="Q27" i="37" s="1"/>
  <c r="U26" i="37"/>
  <c r="V26" i="37" s="1"/>
  <c r="P26" i="37"/>
  <c r="Q26" i="37" s="1"/>
  <c r="Q33" i="37" l="1"/>
  <c r="V32" i="37"/>
  <c r="P31" i="30" l="1"/>
  <c r="Q31" i="30" s="1"/>
  <c r="U30" i="30"/>
  <c r="V30" i="30" s="1"/>
  <c r="P30" i="30"/>
  <c r="Q30" i="30" s="1"/>
  <c r="U29" i="30"/>
  <c r="V29" i="30" s="1"/>
  <c r="P29" i="30"/>
  <c r="Q29" i="30" s="1"/>
  <c r="U28" i="30"/>
  <c r="V28" i="30" s="1"/>
  <c r="P28" i="30"/>
  <c r="Q28" i="30" s="1"/>
  <c r="U27" i="30"/>
  <c r="V27" i="30" s="1"/>
  <c r="P27" i="30"/>
  <c r="Q27" i="30" s="1"/>
  <c r="U26" i="30"/>
  <c r="V26" i="30" s="1"/>
  <c r="P26" i="30"/>
  <c r="Q26" i="30" s="1"/>
  <c r="P31" i="33"/>
  <c r="Q31" i="33" s="1"/>
  <c r="U30" i="33"/>
  <c r="V30" i="33" s="1"/>
  <c r="P30" i="33"/>
  <c r="Q30" i="33" s="1"/>
  <c r="U29" i="33"/>
  <c r="V29" i="33" s="1"/>
  <c r="P29" i="33"/>
  <c r="Q29" i="33" s="1"/>
  <c r="U28" i="33"/>
  <c r="V28" i="33" s="1"/>
  <c r="P28" i="33"/>
  <c r="Q28" i="33" s="1"/>
  <c r="U27" i="33"/>
  <c r="V27" i="33" s="1"/>
  <c r="P27" i="33"/>
  <c r="Q27" i="33" s="1"/>
  <c r="U26" i="33"/>
  <c r="V26" i="33" s="1"/>
  <c r="P26" i="33"/>
  <c r="Q26" i="33" s="1"/>
  <c r="V32" i="33" l="1"/>
  <c r="Q33" i="30"/>
  <c r="Q33" i="33"/>
  <c r="V32" i="30"/>
  <c r="U27" i="46"/>
  <c r="V27" i="46" s="1"/>
  <c r="Q27" i="46"/>
  <c r="U26" i="46"/>
  <c r="V26" i="46" s="1"/>
  <c r="Q26" i="46"/>
  <c r="F17" i="46"/>
  <c r="F16" i="46"/>
  <c r="F15" i="46"/>
  <c r="F14" i="46"/>
  <c r="F13" i="46"/>
  <c r="F12" i="46"/>
  <c r="F11" i="46"/>
  <c r="F10" i="46"/>
  <c r="F9" i="46"/>
  <c r="F8" i="46"/>
  <c r="F7" i="46"/>
  <c r="F6" i="46"/>
  <c r="F5" i="46"/>
  <c r="F4" i="46"/>
  <c r="D4" i="46"/>
  <c r="Q29" i="46" l="1"/>
  <c r="V29" i="46"/>
  <c r="U27" i="31" l="1"/>
  <c r="V27" i="31" s="1"/>
  <c r="P27" i="31"/>
  <c r="Q27" i="31" s="1"/>
  <c r="U26" i="31"/>
  <c r="V26" i="31" s="1"/>
  <c r="P26" i="31"/>
  <c r="Q26" i="31" s="1"/>
  <c r="Q29" i="31" s="1"/>
  <c r="V29" i="31" l="1"/>
  <c r="O116" i="5" l="1"/>
  <c r="P116" i="5" s="1"/>
  <c r="U116" i="5"/>
  <c r="T116" i="5"/>
  <c r="O115" i="5"/>
  <c r="P115" i="5" s="1"/>
  <c r="T115" i="5"/>
  <c r="U115" i="5" s="1"/>
  <c r="O114" i="5"/>
  <c r="P114" i="5" s="1"/>
  <c r="T114" i="5"/>
  <c r="U114" i="5" s="1"/>
  <c r="O113" i="5"/>
  <c r="P113" i="5" s="1"/>
  <c r="P118" i="5" s="1"/>
  <c r="T113" i="5"/>
  <c r="U113" i="5" s="1"/>
  <c r="U119" i="5" s="1"/>
  <c r="O35" i="44" l="1"/>
  <c r="P35" i="44" s="1"/>
  <c r="T35" i="44"/>
  <c r="U35" i="44" s="1"/>
  <c r="O34" i="44"/>
  <c r="P34" i="44" s="1"/>
  <c r="T34" i="44"/>
  <c r="U34" i="44" s="1"/>
  <c r="O33" i="44"/>
  <c r="P33" i="44" s="1"/>
  <c r="T33" i="44"/>
  <c r="U33" i="44" s="1"/>
  <c r="O32" i="44"/>
  <c r="P32" i="44" s="1"/>
  <c r="T32" i="44"/>
  <c r="U32" i="44" s="1"/>
  <c r="P37" i="44"/>
  <c r="Q122" i="8"/>
  <c r="R122" i="8" s="1"/>
  <c r="Q121" i="8"/>
  <c r="R121" i="8" s="1"/>
  <c r="L122" i="8"/>
  <c r="M122" i="8" s="1"/>
  <c r="L121" i="8"/>
  <c r="M121" i="8" s="1"/>
  <c r="L120" i="8"/>
  <c r="M120" i="8" s="1"/>
  <c r="Q120" i="8"/>
  <c r="R120" i="8" s="1"/>
  <c r="L119" i="8"/>
  <c r="M119" i="8" s="1"/>
  <c r="M124" i="8" s="1"/>
  <c r="Q119" i="8"/>
  <c r="R119" i="8" s="1"/>
  <c r="R125" i="8" s="1"/>
  <c r="U38" i="44" l="1"/>
  <c r="L27" i="8"/>
  <c r="M27" i="8" s="1"/>
  <c r="L26" i="8"/>
  <c r="M26" i="8" s="1"/>
  <c r="L25" i="8"/>
  <c r="M25" i="8" s="1"/>
  <c r="Q26" i="8"/>
  <c r="R26" i="8" s="1"/>
  <c r="Q25" i="8"/>
  <c r="R25" i="8" s="1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E13" i="8"/>
  <c r="E12" i="8"/>
  <c r="E11" i="8"/>
  <c r="E10" i="8"/>
  <c r="E9" i="8"/>
  <c r="E8" i="8"/>
  <c r="E7" i="8"/>
  <c r="E6" i="8"/>
  <c r="E5" i="8"/>
  <c r="E4" i="8"/>
  <c r="E3" i="8"/>
  <c r="M28" i="8" l="1"/>
  <c r="R27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114" i="5" l="1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C84" i="5"/>
  <c r="C13" i="44"/>
  <c r="C12" i="44"/>
  <c r="C11" i="44"/>
  <c r="C10" i="44"/>
  <c r="C9" i="44"/>
  <c r="C8" i="44"/>
  <c r="C7" i="44"/>
  <c r="C6" i="44"/>
  <c r="C5" i="44"/>
  <c r="C4" i="44"/>
  <c r="C3" i="44"/>
  <c r="E13" i="44"/>
  <c r="E12" i="44"/>
  <c r="E11" i="44"/>
  <c r="E10" i="44"/>
  <c r="E9" i="44"/>
  <c r="E8" i="44"/>
  <c r="E7" i="44"/>
  <c r="E6" i="44"/>
  <c r="E5" i="44"/>
  <c r="E4" i="44"/>
  <c r="E3" i="44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D76" i="27" l="1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B76" i="27"/>
  <c r="B75" i="27"/>
  <c r="B74" i="27"/>
  <c r="B73" i="27"/>
  <c r="B72" i="27"/>
  <c r="B71" i="27"/>
  <c r="B70" i="27"/>
  <c r="B69" i="27"/>
  <c r="B68" i="27"/>
  <c r="B67" i="27"/>
  <c r="B66" i="27"/>
  <c r="B65" i="27"/>
  <c r="B64" i="27"/>
  <c r="B63" i="27"/>
  <c r="B62" i="27"/>
  <c r="B61" i="27"/>
  <c r="B60" i="27"/>
  <c r="B59" i="27"/>
  <c r="B58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E214" i="8" l="1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87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D4" i="37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D4" i="30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D4" i="33"/>
  <c r="F17" i="31" l="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D4" i="31"/>
  <c r="E49" i="8" l="1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D83" i="5" l="1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B50" i="8" l="1"/>
  <c r="B3" i="5"/>
  <c r="B3" i="4"/>
  <c r="B3" i="3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<sst xmlns="http://schemas.openxmlformats.org/spreadsheetml/2006/main" count="555" uniqueCount="131">
  <si>
    <t>PRESSURE</t>
  </si>
  <si>
    <t>TEMPERATURE</t>
  </si>
  <si>
    <t>°C</t>
  </si>
  <si>
    <t>K</t>
  </si>
  <si>
    <t>DENSITY</t>
  </si>
  <si>
    <t xml:space="preserve">SPECIFIC VOLUME </t>
  </si>
  <si>
    <t>MPa</t>
  </si>
  <si>
    <t>REFERENCE</t>
  </si>
  <si>
    <r>
      <t xml:space="preserve">Acosta, G. M., Smith, R. L., &amp; Arai, K. (1996). High-Pressure PVT Behavior of Natural Fats and Oils, Trilaurin, Triolein, and n-Tridecane from 303 K to 353 K from Atmospheric Pressure to 150 MPa. </t>
    </r>
    <r>
      <rPr>
        <i/>
        <sz val="11"/>
        <color theme="1"/>
        <rFont val="Calibri"/>
        <family val="2"/>
        <scheme val="minor"/>
      </rPr>
      <t>Journal of Chemical &amp; Engineering Data, 41</t>
    </r>
    <r>
      <rPr>
        <sz val="11"/>
        <color theme="1"/>
        <rFont val="Calibri"/>
        <family val="2"/>
        <scheme val="minor"/>
      </rPr>
      <t>(5), 961-969.</t>
    </r>
  </si>
  <si>
    <t>PRODUCT CHARACTERISTICS</t>
  </si>
  <si>
    <t>Fatty acid distribution (g/100 g of total fatty acids)</t>
  </si>
  <si>
    <t>C6</t>
  </si>
  <si>
    <t>C14</t>
  </si>
  <si>
    <t>C16</t>
  </si>
  <si>
    <t>C16:1</t>
  </si>
  <si>
    <t>C18</t>
  </si>
  <si>
    <t>C18:1</t>
  </si>
  <si>
    <t>C18:2</t>
  </si>
  <si>
    <t>Teepak, Inc. (Sandy Run, SC)</t>
  </si>
  <si>
    <t>Wako Pure Chemical Industries (Osaka, Japan)</t>
  </si>
  <si>
    <t>C8</t>
  </si>
  <si>
    <t>C10</t>
  </si>
  <si>
    <t>C12</t>
  </si>
  <si>
    <t>Sigma Chemical (St. Louis, MO)</t>
  </si>
  <si>
    <t>Ricinoleic</t>
  </si>
  <si>
    <t>C18:3</t>
  </si>
  <si>
    <t>METHOD EMPLOYED</t>
  </si>
  <si>
    <t>Specific volume measured by a static-type bellows apparatus</t>
  </si>
  <si>
    <t>Barlow, A. J., Harrison, G., Kim, M. G., &amp; Lamb, J. (1973). Pressure dependence of the viscoelastic properties of castor oil. Journal of the Chemical Society, Faraday Transactions 2: Molecular and Chemical Physics, 69(0), 1446-1453.</t>
  </si>
  <si>
    <t>Diglycerides of ricinoleic acid: 80-86%</t>
  </si>
  <si>
    <t>Oleic acid: 7-9 %</t>
  </si>
  <si>
    <t>Linoleic acid: 3-3.5%</t>
  </si>
  <si>
    <t>A technique involving a bellows and a differential transformer within the pressure vessel</t>
  </si>
  <si>
    <t>Variable volume piezometer</t>
  </si>
  <si>
    <t>Min, S., Sastry, S. K., &amp; Balasubramaniam, V. M. (2010). Compressibility and density of select liquid and solid foods under pressures up to 700 MPa. Journal of Food Engineering, 96(4), 568-574</t>
  </si>
  <si>
    <t>Chicken fat obtained from a local grocer and further trimmed to remove flesh</t>
  </si>
  <si>
    <t>Boneless, skinless chicken breast</t>
  </si>
  <si>
    <t>Freitas, S. V. D., e Silva, F. A., Pastoriza-Gallego, M. J., Piñeiro, M. M., Lima, Á. S., &amp; Coutinho, J. A. P. (2013). Measurement and Prediction of Densities of Vegetable Oils at Pressures up to 45 MPa. Journal of Chemical &amp; Engineering Data, 58(11), 3046-3053.</t>
  </si>
  <si>
    <t>C12:0</t>
  </si>
  <si>
    <t>C16:0</t>
  </si>
  <si>
    <t>C18:0</t>
  </si>
  <si>
    <t>C18:1OH</t>
  </si>
  <si>
    <t>Fatty esters profile (wt%):</t>
  </si>
  <si>
    <t>SOURCE</t>
  </si>
  <si>
    <t>Castor oil from José M. Vaz Pereira SA (Portugal)</t>
  </si>
  <si>
    <t>Density obtained in an Anton Para 512P vibrating tube densimeter</t>
  </si>
  <si>
    <t>C14:0</t>
  </si>
  <si>
    <t>C10:0</t>
  </si>
  <si>
    <t>Palmitic</t>
  </si>
  <si>
    <t>Stearic</t>
  </si>
  <si>
    <t>Oleic</t>
  </si>
  <si>
    <t>C18:1+H</t>
  </si>
  <si>
    <t>Linoleic</t>
  </si>
  <si>
    <t>Other</t>
  </si>
  <si>
    <t>Density at 15 °C: 966.6 kg/m3</t>
  </si>
  <si>
    <t>Kinematic viscosity at 40 °C: 241.0 mm2/s</t>
  </si>
  <si>
    <t>Viscosity index: 75</t>
  </si>
  <si>
    <t>High-pressure densitometer. The density was determined by measuring the fluid volume in the machine by linear gauge.</t>
  </si>
  <si>
    <t>Kinematic viscosity at 100 °C: 17.5 mm2/s</t>
  </si>
  <si>
    <r>
      <t xml:space="preserve">Mia, S., Hayashi, S., &amp; Ohno, N. (2007). High pressure tribological behavior of vegetable oils as lubricant. In  </t>
    </r>
    <r>
      <rPr>
        <i/>
        <sz val="11"/>
        <color theme="1"/>
        <rFont val="Calibri"/>
        <family val="2"/>
        <scheme val="minor"/>
      </rPr>
      <t>International Conference on Mechanical Engineering (ICME2007)</t>
    </r>
    <r>
      <rPr>
        <sz val="11"/>
        <color theme="1"/>
        <rFont val="Calibri"/>
        <family val="2"/>
        <scheme val="minor"/>
      </rPr>
      <t xml:space="preserve"> (pp. 1-5). Dhaka, Bangladesh.</t>
    </r>
  </si>
  <si>
    <t>Linolenic</t>
  </si>
  <si>
    <t>Kinematic viscosity at 100 °C: 8.3 mm2/s</t>
  </si>
  <si>
    <t>Density at 15 °C: 916.8 kg/m3</t>
  </si>
  <si>
    <t>Kinematic viscosity at 40 °C: 39.3 mm2/s</t>
  </si>
  <si>
    <t>Viscosity index: 194</t>
  </si>
  <si>
    <t>Mia, S., Hayashi, S., &amp; Ohno, N. (2007). High pressure tribological behavior of vegetable oils as lubricant. In  International Conference on Mechanical Engineering (ICME2007) (pp. 1-5). Dhaka, Bangladesh.</t>
  </si>
  <si>
    <t>C8:0</t>
  </si>
  <si>
    <t>Caprylic</t>
  </si>
  <si>
    <t>Capric</t>
  </si>
  <si>
    <t>Lauric</t>
  </si>
  <si>
    <t>Myristic</t>
  </si>
  <si>
    <t>Viscosity index: 165</t>
  </si>
  <si>
    <t>DATA ORIGIN</t>
  </si>
  <si>
    <r>
      <t xml:space="preserve">Mawatari, T., Fukuda, R., Mori, H., Mia, S., &amp; Ohno, N. (2013). High Pressure Rheology of Environmentally Friendly Vegetable Oils. </t>
    </r>
    <r>
      <rPr>
        <i/>
        <sz val="11"/>
        <color theme="1"/>
        <rFont val="Calibri"/>
        <family val="2"/>
        <scheme val="minor"/>
      </rPr>
      <t>Tribology Letters, 51</t>
    </r>
    <r>
      <rPr>
        <sz val="11"/>
        <color theme="1"/>
        <rFont val="Calibri"/>
        <family val="2"/>
        <scheme val="minor"/>
      </rPr>
      <t>(2), 273-280</t>
    </r>
  </si>
  <si>
    <t>High-pressure densitometer. The density was determined by measuring the fluid volume in the machine by using a linear gauge.</t>
  </si>
  <si>
    <t>Fatty acids profile (wt%):</t>
  </si>
  <si>
    <t>Physical properties at atmospheric pressure:</t>
  </si>
  <si>
    <t>Marked</t>
  </si>
  <si>
    <t>Eng. Dig.</t>
  </si>
  <si>
    <t>Dif.</t>
  </si>
  <si>
    <t>MEAN</t>
  </si>
  <si>
    <t>Abs. Value Dif</t>
  </si>
  <si>
    <t>ERROR ESTIMATION IN CONVERTING GRAPH DATA INTO NUMBERS</t>
  </si>
  <si>
    <t>PRESSURE (MPa)</t>
  </si>
  <si>
    <r>
      <t>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</si>
  <si>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 xml:space="preserve"> Shell Research Limited, Thornton Research</t>
  </si>
  <si>
    <t>Iodine value (IV): 45.3</t>
  </si>
  <si>
    <t>Saponification value (SV): 213.4</t>
  </si>
  <si>
    <t>Molecular weight calculated from SV: 788.7</t>
  </si>
  <si>
    <t>Fatty acid distribution (g/100 g of total fatty acids):</t>
  </si>
  <si>
    <t>Table 2 (atmospheric pressure) and Table 6 (high pressure) in the above referenced paper</t>
  </si>
  <si>
    <t xml:space="preserve">Iodine value (IV): 48.2 </t>
  </si>
  <si>
    <t>Saponification value (SV): 196.2</t>
  </si>
  <si>
    <t>Molecular weight calculated from SV: 857.9</t>
  </si>
  <si>
    <t>Table 2 (atmospheric pressure) and Table 7 (high pressure) in the above referenced paper</t>
  </si>
  <si>
    <t>Table 2 (atmospheric pressure) and Table 8 (high pressure) in the above referenced paper</t>
  </si>
  <si>
    <t>Iodine value (IV): 9.7</t>
  </si>
  <si>
    <t>Saponification value (SV): 257</t>
  </si>
  <si>
    <t>Molecular weight calculated from SV: 654.9</t>
  </si>
  <si>
    <t>Iodine value (IV): 84.8</t>
  </si>
  <si>
    <t>Saponification value (SV): 180.9</t>
  </si>
  <si>
    <t>Molecular weight calculated from SV: 930.4</t>
  </si>
  <si>
    <t>Table 2 (atmospheric pressure) and Table 11 (high pressure) in the above referenced paper</t>
  </si>
  <si>
    <t>Not specified in the paper</t>
  </si>
  <si>
    <t>Physical properties at atmosperic pressure:</t>
  </si>
  <si>
    <t>Chemical properties:</t>
  </si>
  <si>
    <t>Data corresponding to pressures lower than 890 MPa were overlapped with data of other oils in the original graph. Therefore, they could not be marked and converted into numbers</t>
  </si>
  <si>
    <t>Data obtained from Figure 4 in the above referenced paper using Engauge Digitizer</t>
  </si>
  <si>
    <t>Data obtained from Figure 3 in the above referenced paper using Engauge Digitizer</t>
  </si>
  <si>
    <r>
      <t>Density at 15 °C: 926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</si>
  <si>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Kinematic viscosity at 40 °C: 27.6 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</si>
  <si>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r>
      <t>Kinematic viscosity at 100 °C: 5.9 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</si>
  <si>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Data obtained from Figure 6 in the above referenced paper using Engauge Digitizer</t>
  </si>
  <si>
    <t>Purity Farms, Sedalia, CO</t>
  </si>
  <si>
    <t xml:space="preserve">Clarified butter </t>
  </si>
  <si>
    <t>Local grocer</t>
  </si>
  <si>
    <t>Data obtained from Figure 7 in the above referenced paper using Engauge Digitizer</t>
  </si>
  <si>
    <t>Kraft, Northfield, IL</t>
  </si>
  <si>
    <t>Cheddar cheese</t>
  </si>
  <si>
    <t>Kroger, Cincinnati, OH</t>
  </si>
  <si>
    <t>Carrot. No more information is given in the paper</t>
  </si>
  <si>
    <t>Table 2 in the above referenced paper</t>
  </si>
  <si>
    <t>Commercial source. The oil was used as supplied without further purification</t>
  </si>
  <si>
    <r>
      <t>Density at 15 °C: 965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</si>
  <si>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Kinematic viscosity at 40 °C: 262 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</si>
  <si>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r>
      <t>Kinematic viscosity at 100 °C: 19.8 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</si>
  <si>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 xml:space="preserve">According to the authors, the pressure was generated in 50 MPa steps from 100 MPa up to 700 MPa. </t>
  </si>
  <si>
    <t>Pressure values in red correspond to atmospheric pressure (0.1 MPa). Pressure values different to 0.1 MPa are due to errors during graph data conversion</t>
  </si>
  <si>
    <r>
      <t>kg·m</t>
    </r>
    <r>
      <rPr>
        <b/>
        <vertAlign val="superscript"/>
        <sz val="11"/>
        <color theme="1"/>
        <rFont val="Calibri"/>
        <family val="2"/>
        <scheme val="minor"/>
      </rPr>
      <t>-3</t>
    </r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</si>
  <si>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·kg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</si>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</sst>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Alignment="1">
      <alignment horizontal="right"/>
    </xf>
    <xf numFmtId="165" fontId="0" fillId="2" borderId="0" xfId="0" applyNumberFormat="1" applyFill="1"/>
    <xf numFmtId="165" fontId="0" fillId="0" borderId="0" xfId="0" applyNumberFormat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0" borderId="0" xfId="0" applyFill="1"/>
    <xf numFmtId="2" fontId="0" fillId="2" borderId="0" xfId="0" applyNumberFormat="1" applyFill="1"/>
    <xf numFmtId="0" fontId="0" fillId="3" borderId="0" xfId="0" applyFill="1" applyAlignment="1">
      <alignment horizontal="left" vertical="center" indent="5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2" fillId="2" borderId="0" xfId="0" applyNumberFormat="1" applyFont="1" applyFill="1"/>
    <xf numFmtId="0" fontId="2" fillId="2" borderId="0" xfId="0" applyFont="1" applyFill="1"/>
    <xf numFmtId="0" fontId="0" fillId="3" borderId="0" xfId="0" applyFill="1" applyAlignment="1">
      <alignment horizontal="left"/>
    </xf>
    <xf numFmtId="0" fontId="2" fillId="3" borderId="0" xfId="0" applyFont="1" applyFill="1"/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 applyAlignment="1">
      <alignment horizontal="center"/>
    </xf>
    <xf numFmtId="164" fontId="2" fillId="3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0" fontId="6" fillId="2" borderId="0" xfId="0" applyFont="1" applyFill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2" fillId="2" borderId="0" xfId="0" applyFont="1" applyFill="1"/>
    <xf numFmtId="0" fontId="2" fillId="3" borderId="0" xfId="0" applyFont="1" applyFill="1"/>
    <xf numFmtId="0" fontId="0" fillId="2" borderId="0" xfId="0" applyFill="1" applyAlignment="1">
      <alignment vertical="center"/>
    </xf>
    <xf numFmtId="0" fontId="5" fillId="2" borderId="0" xfId="0" applyFont="1" applyFill="1"/>
    <xf numFmtId="0" fontId="5" fillId="3" borderId="0" xfId="0" applyFont="1" applyFill="1"/>
    <xf numFmtId="164" fontId="6" fillId="2" borderId="0" xfId="0" applyNumberFormat="1" applyFont="1" applyFill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60961</xdr:colOff>
      <xdr:row>19</xdr:row>
      <xdr:rowOff>152400</xdr:rowOff>
    </xdr:from>
    <xdr:to>
      <xdr:col>12</xdr:col>
      <xdr:colOff>7621</xdr:colOff>
      <xdr:row>34</xdr:row>
      <xdr:rowOff>161879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841" y="3467100"/>
          <a:ext cx="3909060" cy="2775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26</xdr:row>
      <xdr:rowOff>99060</xdr:rowOff>
    </xdr:from>
    <xdr:to>
      <xdr:col>10</xdr:col>
      <xdr:colOff>312720</xdr:colOff>
      <xdr:row>41</xdr:row>
      <xdr:rowOff>38332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5560" y="12443460"/>
          <a:ext cx="3459780" cy="26824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45721</xdr:colOff>
      <xdr:row>19</xdr:row>
      <xdr:rowOff>144780</xdr:rowOff>
    </xdr:from>
    <xdr:to>
      <xdr:col>12</xdr:col>
      <xdr:colOff>103687</xdr:colOff>
      <xdr:row>35</xdr:row>
      <xdr:rowOff>99411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61" y="3459480"/>
          <a:ext cx="4020366" cy="2903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20</xdr:row>
      <xdr:rowOff>99060</xdr:rowOff>
    </xdr:from>
    <xdr:to>
      <xdr:col>8</xdr:col>
      <xdr:colOff>222138</xdr:colOff>
      <xdr:row>34</xdr:row>
      <xdr:rowOff>160020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3733800"/>
          <a:ext cx="3056778" cy="264414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8</xdr:col>
      <xdr:colOff>579420</xdr:colOff>
      <xdr:row>128</xdr:row>
      <xdr:rowOff>99292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260" y="20848320"/>
          <a:ext cx="3459780" cy="26824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238</xdr:row>
      <xdr:rowOff>0</xdr:rowOff>
    </xdr:from>
    <xdr:to>
      <xdr:col>9</xdr:col>
      <xdr:colOff>457558</xdr:colOff>
      <xdr:row>253</xdr:row>
      <xdr:rowOff>167894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260" y="43548300"/>
          <a:ext cx="4130398" cy="29339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45721</xdr:colOff>
      <xdr:row>19</xdr:row>
      <xdr:rowOff>137160</xdr:rowOff>
    </xdr:from>
    <xdr:to>
      <xdr:col>12</xdr:col>
      <xdr:colOff>103687</xdr:colOff>
      <xdr:row>35</xdr:row>
      <xdr:rowOff>68931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1121" y="3451860"/>
          <a:ext cx="4020366" cy="28807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19</xdr:row>
      <xdr:rowOff>114300</xdr:rowOff>
    </xdr:from>
    <xdr:to>
      <xdr:col>12</xdr:col>
      <xdr:colOff>57967</xdr:colOff>
      <xdr:row>35</xdr:row>
      <xdr:rowOff>46071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541" y="3429000"/>
          <a:ext cx="4020366" cy="28807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53341</xdr:colOff>
      <xdr:row>20</xdr:row>
      <xdr:rowOff>30480</xdr:rowOff>
    </xdr:from>
    <xdr:to>
      <xdr:col>12</xdr:col>
      <xdr:colOff>1</xdr:colOff>
      <xdr:row>35</xdr:row>
      <xdr:rowOff>85679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8221" y="3528060"/>
          <a:ext cx="3909060" cy="28212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107</xdr:row>
      <xdr:rowOff>99060</xdr:rowOff>
    </xdr:from>
    <xdr:to>
      <xdr:col>10</xdr:col>
      <xdr:colOff>312720</xdr:colOff>
      <xdr:row>122</xdr:row>
      <xdr:rowOff>61192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1120" y="4876800"/>
          <a:ext cx="3459780" cy="2705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6DA7-C287-B143-98A1-14368324959C}">
  <dimension ref="A1:B16"/>
  <sheetViews>
    <sheetView workbookViewId="0">
      <selection activeCell="G14" sqref="G14"/>
    </sheetView>
  </sheetViews>
  <sheetFormatPr baseColWidth="10" defaultRowHeight="15" x14ac:dyDescent="0.2"/>
  <sheetData>
    <row r="1" spans="1:2" x14ac:dyDescent="0.2">
      <c r="A1" s="50" t="s">
        <v>4</v>
      </c>
      <c r="B1" s="51" t="s">
        <v>1</v>
      </c>
    </row>
    <row r="2" spans="1:2" ht="17" x14ac:dyDescent="0.2">
      <c r="A2" s="50" t="s">
        <v>128</v>
      </c>
      <c r="B2" s="51" t="s">
        <v>2</v>
      </c>
    </row>
    <row r="3" spans="1:2" x14ac:dyDescent="0.2">
      <c r="A3" s="39">
        <v>1040.58</v>
      </c>
      <c r="B3" s="39">
        <v>25</v>
      </c>
    </row>
    <row r="4" spans="1:2" x14ac:dyDescent="0.2">
      <c r="A4" s="39">
        <v>1081.1600000000001</v>
      </c>
      <c r="B4" s="39">
        <v>25</v>
      </c>
    </row>
    <row r="5" spans="1:2" x14ac:dyDescent="0.2">
      <c r="A5" s="39">
        <v>1098.55</v>
      </c>
      <c r="B5" s="39">
        <v>25</v>
      </c>
    </row>
    <row r="6" spans="1:2" x14ac:dyDescent="0.2">
      <c r="A6" s="39">
        <v>1114.49</v>
      </c>
      <c r="B6" s="39">
        <v>25</v>
      </c>
    </row>
    <row r="7" spans="1:2" x14ac:dyDescent="0.2">
      <c r="A7" s="39">
        <v>1130.43</v>
      </c>
      <c r="B7" s="39">
        <v>25</v>
      </c>
    </row>
    <row r="8" spans="1:2" x14ac:dyDescent="0.2">
      <c r="A8" s="39">
        <v>1143.48</v>
      </c>
      <c r="B8" s="39">
        <v>25</v>
      </c>
    </row>
    <row r="9" spans="1:2" x14ac:dyDescent="0.2">
      <c r="A9" s="39">
        <v>1155.07</v>
      </c>
      <c r="B9" s="39">
        <v>25</v>
      </c>
    </row>
    <row r="10" spans="1:2" x14ac:dyDescent="0.2">
      <c r="A10" s="39">
        <v>1168.1199999999999</v>
      </c>
      <c r="B10" s="39">
        <v>25</v>
      </c>
    </row>
    <row r="11" spans="1:2" x14ac:dyDescent="0.2">
      <c r="A11" s="39">
        <v>1179.71</v>
      </c>
      <c r="B11" s="39">
        <v>25</v>
      </c>
    </row>
    <row r="12" spans="1:2" x14ac:dyDescent="0.2">
      <c r="A12" s="39">
        <v>1189.8599999999999</v>
      </c>
      <c r="B12" s="39">
        <v>25</v>
      </c>
    </row>
    <row r="13" spans="1:2" x14ac:dyDescent="0.2">
      <c r="A13" s="39">
        <v>1197.0999999999999</v>
      </c>
      <c r="B13" s="39">
        <v>25</v>
      </c>
    </row>
    <row r="14" spans="1:2" x14ac:dyDescent="0.2">
      <c r="A14" s="39">
        <v>1208.7</v>
      </c>
      <c r="B14" s="39">
        <v>25</v>
      </c>
    </row>
    <row r="15" spans="1:2" x14ac:dyDescent="0.2">
      <c r="A15" s="39">
        <v>1215.94</v>
      </c>
      <c r="B15" s="39">
        <v>25</v>
      </c>
    </row>
    <row r="16" spans="1:2" x14ac:dyDescent="0.2">
      <c r="A16" s="39">
        <v>1221.74</v>
      </c>
      <c r="B16" s="39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6"/>
  <sheetViews>
    <sheetView workbookViewId="0">
      <selection activeCell="A2" sqref="A2"/>
    </sheetView>
  </sheetViews>
  <sheetFormatPr baseColWidth="10" defaultRowHeight="15" x14ac:dyDescent="0.2"/>
  <cols>
    <col min="3" max="3" width="14.33203125" customWidth="1"/>
    <col min="4" max="4" width="13.5" customWidth="1"/>
  </cols>
  <sheetData>
    <row r="1" spans="1:8" x14ac:dyDescent="0.2">
      <c r="A1" s="50" t="s">
        <v>0</v>
      </c>
      <c r="B1" s="53" t="s">
        <v>0</v>
      </c>
      <c r="C1" s="51" t="s">
        <v>1</v>
      </c>
      <c r="D1" s="52" t="s">
        <v>1</v>
      </c>
      <c r="E1" s="50" t="s">
        <v>4</v>
      </c>
      <c r="F1" s="50" t="s">
        <v>5</v>
      </c>
    </row>
    <row r="2" spans="1:8" x14ac:dyDescent="0.2">
      <c r="A2" s="50" t="s">
        <v>78</v>
      </c>
      <c r="B2" s="53" t="s">
        <v>130</v>
      </c>
      <c r="C2" s="51"/>
      <c r="D2" s="52"/>
      <c r="E2" s="50"/>
      <c r="F2" s="50"/>
    </row>
    <row r="3" spans="1:8" ht="17" x14ac:dyDescent="0.2">
      <c r="A3" s="50" t="s">
        <v>6</v>
      </c>
      <c r="B3" s="53" t="s">
        <v>6</v>
      </c>
      <c r="C3" s="51" t="s">
        <v>2</v>
      </c>
      <c r="D3" s="52" t="s">
        <v>3</v>
      </c>
      <c r="E3" s="50" t="s">
        <v>128</v>
      </c>
      <c r="F3" s="50" t="s">
        <v>129</v>
      </c>
    </row>
    <row r="4" spans="1:8" s="2" customFormat="1" x14ac:dyDescent="0.2">
      <c r="A4" s="16">
        <v>0</v>
      </c>
      <c r="B4" s="49">
        <v>0.1</v>
      </c>
      <c r="C4" s="3">
        <v>25</v>
      </c>
      <c r="D4" s="35">
        <f>C4+273.15</f>
        <v>298.14999999999998</v>
      </c>
      <c r="E4" s="3">
        <v>1052.17</v>
      </c>
      <c r="F4" s="5">
        <f>1/E4</f>
        <v>9.5041675774827259E-4</v>
      </c>
      <c r="H4" s="26" t="s">
        <v>7</v>
      </c>
    </row>
    <row r="5" spans="1:8" s="2" customFormat="1" x14ac:dyDescent="0.2">
      <c r="A5" s="3">
        <v>100.17</v>
      </c>
      <c r="B5" s="49">
        <v>100</v>
      </c>
      <c r="C5" s="3">
        <v>25</v>
      </c>
      <c r="D5" s="35">
        <v>298.14999999999998</v>
      </c>
      <c r="E5" s="3">
        <v>1108.7</v>
      </c>
      <c r="F5" s="5">
        <f t="shared" ref="F5:F17" si="0">1/E5</f>
        <v>9.0195724722648147E-4</v>
      </c>
      <c r="H5" s="2" t="s">
        <v>34</v>
      </c>
    </row>
    <row r="6" spans="1:8" s="2" customFormat="1" x14ac:dyDescent="0.2">
      <c r="A6" s="3">
        <v>149.06299999999999</v>
      </c>
      <c r="B6" s="49">
        <v>150</v>
      </c>
      <c r="C6" s="3">
        <v>25</v>
      </c>
      <c r="D6" s="35">
        <v>298.14999999999998</v>
      </c>
      <c r="E6" s="3">
        <v>1126.0899999999999</v>
      </c>
      <c r="F6" s="5">
        <f t="shared" si="0"/>
        <v>8.8802848795389367E-4</v>
      </c>
    </row>
    <row r="7" spans="1:8" s="2" customFormat="1" x14ac:dyDescent="0.2">
      <c r="A7" s="3">
        <v>200.34100000000001</v>
      </c>
      <c r="B7" s="49">
        <v>200</v>
      </c>
      <c r="C7" s="3">
        <v>25</v>
      </c>
      <c r="D7" s="35">
        <v>298.14999999999998</v>
      </c>
      <c r="E7" s="3">
        <v>1142.03</v>
      </c>
      <c r="F7" s="5">
        <f t="shared" si="0"/>
        <v>8.756337399192666E-4</v>
      </c>
      <c r="H7" s="26" t="s">
        <v>9</v>
      </c>
    </row>
    <row r="8" spans="1:8" s="2" customFormat="1" x14ac:dyDescent="0.2">
      <c r="A8" s="3">
        <v>250.42599999999999</v>
      </c>
      <c r="B8" s="49">
        <v>250</v>
      </c>
      <c r="C8" s="3">
        <v>25</v>
      </c>
      <c r="D8" s="35">
        <v>298.14999999999998</v>
      </c>
      <c r="E8" s="3">
        <v>1153.6199999999999</v>
      </c>
      <c r="F8" s="5">
        <f t="shared" si="0"/>
        <v>8.6683656663372698E-4</v>
      </c>
      <c r="H8" s="2" t="s">
        <v>36</v>
      </c>
    </row>
    <row r="9" spans="1:8" s="2" customFormat="1" x14ac:dyDescent="0.2">
      <c r="A9" s="3">
        <v>299.31900000000002</v>
      </c>
      <c r="B9" s="49">
        <v>300</v>
      </c>
      <c r="C9" s="3">
        <v>25</v>
      </c>
      <c r="D9" s="35">
        <v>298.14999999999998</v>
      </c>
      <c r="E9" s="3">
        <v>1163.77</v>
      </c>
      <c r="F9" s="5">
        <f t="shared" si="0"/>
        <v>8.5927631748541379E-4</v>
      </c>
    </row>
    <row r="10" spans="1:8" s="2" customFormat="1" x14ac:dyDescent="0.2">
      <c r="A10" s="3">
        <v>349.404</v>
      </c>
      <c r="B10" s="49">
        <v>350</v>
      </c>
      <c r="C10" s="3">
        <v>25</v>
      </c>
      <c r="D10" s="35">
        <v>298.14999999999998</v>
      </c>
      <c r="E10" s="3">
        <v>1172.46</v>
      </c>
      <c r="F10" s="5">
        <f t="shared" si="0"/>
        <v>8.5290756187844359E-4</v>
      </c>
      <c r="H10" s="26" t="s">
        <v>43</v>
      </c>
    </row>
    <row r="11" spans="1:8" s="2" customFormat="1" x14ac:dyDescent="0.2">
      <c r="A11" s="3">
        <v>399.48899999999998</v>
      </c>
      <c r="B11" s="49">
        <v>400</v>
      </c>
      <c r="C11" s="3">
        <v>25</v>
      </c>
      <c r="D11" s="35">
        <v>298.14999999999998</v>
      </c>
      <c r="E11" s="3">
        <v>1179.71</v>
      </c>
      <c r="F11" s="5">
        <f t="shared" si="0"/>
        <v>8.4766595180171399E-4</v>
      </c>
      <c r="H11" s="2" t="s">
        <v>115</v>
      </c>
    </row>
    <row r="12" spans="1:8" s="2" customFormat="1" x14ac:dyDescent="0.2">
      <c r="A12" s="3">
        <v>449.57400000000001</v>
      </c>
      <c r="B12" s="49">
        <v>450</v>
      </c>
      <c r="C12" s="3">
        <v>25</v>
      </c>
      <c r="D12" s="35">
        <v>298.14999999999998</v>
      </c>
      <c r="E12" s="3">
        <v>1186.96</v>
      </c>
      <c r="F12" s="5">
        <f t="shared" si="0"/>
        <v>8.4248837366044348E-4</v>
      </c>
    </row>
    <row r="13" spans="1:8" s="2" customFormat="1" x14ac:dyDescent="0.2">
      <c r="A13" s="3">
        <v>499.65899999999999</v>
      </c>
      <c r="B13" s="49">
        <v>500</v>
      </c>
      <c r="C13" s="3">
        <v>25</v>
      </c>
      <c r="D13" s="35">
        <v>298.14999999999998</v>
      </c>
      <c r="E13" s="3">
        <v>1197.0999999999999</v>
      </c>
      <c r="F13" s="5">
        <f t="shared" si="0"/>
        <v>8.3535210091053387E-4</v>
      </c>
      <c r="H13" s="26" t="s">
        <v>26</v>
      </c>
    </row>
    <row r="14" spans="1:8" s="2" customFormat="1" x14ac:dyDescent="0.2">
      <c r="A14" s="3">
        <v>549.74400000000003</v>
      </c>
      <c r="B14" s="49">
        <v>550</v>
      </c>
      <c r="C14" s="3">
        <v>25</v>
      </c>
      <c r="D14" s="35">
        <v>298.14999999999998</v>
      </c>
      <c r="E14" s="3">
        <v>1202.9000000000001</v>
      </c>
      <c r="F14" s="5">
        <f t="shared" si="0"/>
        <v>8.3132429960927753E-4</v>
      </c>
      <c r="H14" s="2" t="s">
        <v>33</v>
      </c>
    </row>
    <row r="15" spans="1:8" s="2" customFormat="1" x14ac:dyDescent="0.2">
      <c r="A15" s="3">
        <v>599.83000000000004</v>
      </c>
      <c r="B15" s="49">
        <v>600</v>
      </c>
      <c r="C15" s="3">
        <v>25</v>
      </c>
      <c r="D15" s="35">
        <v>298.14999999999998</v>
      </c>
      <c r="E15" s="3">
        <v>1211.5899999999999</v>
      </c>
      <c r="F15" s="5">
        <f t="shared" si="0"/>
        <v>8.2536171477149865E-4</v>
      </c>
    </row>
    <row r="16" spans="1:8" s="2" customFormat="1" x14ac:dyDescent="0.2">
      <c r="A16" s="3">
        <v>648.72199999999998</v>
      </c>
      <c r="B16" s="49">
        <v>650</v>
      </c>
      <c r="C16" s="3">
        <v>25</v>
      </c>
      <c r="D16" s="35">
        <v>298.14999999999998</v>
      </c>
      <c r="E16" s="3">
        <v>1217.3900000000001</v>
      </c>
      <c r="F16" s="5">
        <f t="shared" si="0"/>
        <v>8.2142945153155513E-4</v>
      </c>
      <c r="H16" s="26" t="s">
        <v>72</v>
      </c>
    </row>
    <row r="17" spans="1:22" s="2" customFormat="1" x14ac:dyDescent="0.2">
      <c r="A17" s="3">
        <v>697.61500000000001</v>
      </c>
      <c r="B17" s="49">
        <v>700</v>
      </c>
      <c r="C17" s="3">
        <v>25</v>
      </c>
      <c r="D17" s="35">
        <v>298.14999999999998</v>
      </c>
      <c r="E17" s="3">
        <v>1226.0899999999999</v>
      </c>
      <c r="F17" s="5">
        <f t="shared" si="0"/>
        <v>8.156008123384092E-4</v>
      </c>
      <c r="H17" s="2" t="s">
        <v>116</v>
      </c>
    </row>
    <row r="18" spans="1:22" s="2" customFormat="1" x14ac:dyDescent="0.2">
      <c r="B18" s="38"/>
      <c r="D18" s="35"/>
      <c r="H18" s="44" t="s">
        <v>127</v>
      </c>
    </row>
    <row r="19" spans="1:22" s="2" customFormat="1" x14ac:dyDescent="0.2">
      <c r="B19" s="38"/>
      <c r="H19" s="32" t="s">
        <v>126</v>
      </c>
    </row>
    <row r="20" spans="1:22" s="2" customFormat="1" x14ac:dyDescent="0.2">
      <c r="B20" s="38"/>
    </row>
    <row r="21" spans="1:22" s="2" customFormat="1" x14ac:dyDescent="0.2">
      <c r="B21" s="38"/>
    </row>
    <row r="22" spans="1:22" s="2" customFormat="1" x14ac:dyDescent="0.2">
      <c r="B22" s="38"/>
      <c r="N22" s="2" t="s">
        <v>82</v>
      </c>
    </row>
    <row r="23" spans="1:22" s="2" customFormat="1" x14ac:dyDescent="0.2">
      <c r="B23" s="38"/>
    </row>
    <row r="24" spans="1:22" s="2" customFormat="1" ht="17" x14ac:dyDescent="0.2">
      <c r="B24" s="38"/>
      <c r="N24" s="2" t="s">
        <v>83</v>
      </c>
      <c r="S24" s="2" t="s">
        <v>84</v>
      </c>
    </row>
    <row r="25" spans="1:22" s="2" customFormat="1" x14ac:dyDescent="0.2">
      <c r="B25" s="38"/>
      <c r="N25" s="23" t="s">
        <v>77</v>
      </c>
      <c r="O25" s="23" t="s">
        <v>78</v>
      </c>
      <c r="P25" s="23" t="s">
        <v>79</v>
      </c>
      <c r="Q25" s="23" t="s">
        <v>81</v>
      </c>
      <c r="R25" s="23"/>
      <c r="S25" s="23" t="s">
        <v>77</v>
      </c>
      <c r="T25" s="23" t="s">
        <v>78</v>
      </c>
      <c r="U25" s="23" t="s">
        <v>79</v>
      </c>
      <c r="V25" s="23" t="s">
        <v>81</v>
      </c>
    </row>
    <row r="26" spans="1:22" s="2" customFormat="1" x14ac:dyDescent="0.2">
      <c r="B26" s="38"/>
      <c r="N26" s="2">
        <v>100</v>
      </c>
      <c r="O26" s="2">
        <v>100.17</v>
      </c>
      <c r="P26" s="3">
        <f>(N26-O26)</f>
        <v>-0.17000000000000171</v>
      </c>
      <c r="Q26" s="3">
        <f>ABS(P26)</f>
        <v>0.17000000000000171</v>
      </c>
      <c r="S26" s="2">
        <v>1400</v>
      </c>
      <c r="T26" s="3">
        <v>1398.55</v>
      </c>
      <c r="U26" s="3">
        <f>(S26-T26)</f>
        <v>1.4500000000000455</v>
      </c>
      <c r="V26" s="3">
        <f>ABS(U26)</f>
        <v>1.4500000000000455</v>
      </c>
    </row>
    <row r="27" spans="1:22" s="2" customFormat="1" x14ac:dyDescent="0.2">
      <c r="B27" s="38"/>
      <c r="N27" s="2">
        <v>200</v>
      </c>
      <c r="O27" s="2">
        <v>200.34100000000001</v>
      </c>
      <c r="P27" s="3">
        <f t="shared" ref="P27:P31" si="1">(N27-O27)</f>
        <v>-0.34100000000000819</v>
      </c>
      <c r="Q27" s="3">
        <f t="shared" ref="Q27:Q31" si="2">ABS(P27)</f>
        <v>0.34100000000000819</v>
      </c>
      <c r="S27" s="2">
        <v>1200</v>
      </c>
      <c r="T27" s="3">
        <v>1200</v>
      </c>
      <c r="U27" s="3">
        <f t="shared" ref="U27:U30" si="3">(S27-T27)</f>
        <v>0</v>
      </c>
      <c r="V27" s="3">
        <f t="shared" ref="V27:V30" si="4">ABS(U27)</f>
        <v>0</v>
      </c>
    </row>
    <row r="28" spans="1:22" s="2" customFormat="1" x14ac:dyDescent="0.2">
      <c r="B28" s="38"/>
      <c r="N28" s="2">
        <v>300</v>
      </c>
      <c r="O28" s="2">
        <v>299.31900000000002</v>
      </c>
      <c r="P28" s="3">
        <f t="shared" si="1"/>
        <v>0.68099999999998317</v>
      </c>
      <c r="Q28" s="3">
        <f t="shared" si="2"/>
        <v>0.68099999999998317</v>
      </c>
      <c r="S28" s="2">
        <v>1100</v>
      </c>
      <c r="T28" s="3">
        <v>1100</v>
      </c>
      <c r="U28" s="2">
        <f t="shared" si="3"/>
        <v>0</v>
      </c>
      <c r="V28" s="2">
        <f t="shared" si="4"/>
        <v>0</v>
      </c>
    </row>
    <row r="29" spans="1:22" s="2" customFormat="1" x14ac:dyDescent="0.2">
      <c r="B29" s="38"/>
      <c r="N29" s="2">
        <v>400</v>
      </c>
      <c r="O29" s="2">
        <v>399.48899999999998</v>
      </c>
      <c r="P29" s="2">
        <f t="shared" si="1"/>
        <v>0.5110000000000241</v>
      </c>
      <c r="Q29" s="2">
        <f t="shared" si="2"/>
        <v>0.5110000000000241</v>
      </c>
      <c r="S29" s="2">
        <v>1500</v>
      </c>
      <c r="T29" s="3">
        <v>1501.45</v>
      </c>
      <c r="U29" s="2">
        <f t="shared" si="3"/>
        <v>-1.4500000000000455</v>
      </c>
      <c r="V29" s="2">
        <f t="shared" si="4"/>
        <v>1.4500000000000455</v>
      </c>
    </row>
    <row r="30" spans="1:22" s="2" customFormat="1" x14ac:dyDescent="0.2">
      <c r="B30" s="38"/>
      <c r="N30" s="2">
        <v>500</v>
      </c>
      <c r="O30" s="2">
        <v>500.85199999999998</v>
      </c>
      <c r="P30" s="2">
        <f t="shared" si="1"/>
        <v>-0.85199999999997544</v>
      </c>
      <c r="Q30" s="2">
        <f t="shared" si="2"/>
        <v>0.85199999999997544</v>
      </c>
      <c r="S30" s="2">
        <v>1300</v>
      </c>
      <c r="T30" s="3">
        <v>1300</v>
      </c>
      <c r="U30" s="2">
        <f t="shared" si="3"/>
        <v>0</v>
      </c>
      <c r="V30" s="2">
        <f t="shared" si="4"/>
        <v>0</v>
      </c>
    </row>
    <row r="31" spans="1:22" s="2" customFormat="1" x14ac:dyDescent="0.2">
      <c r="B31" s="38"/>
      <c r="N31" s="2">
        <v>600</v>
      </c>
      <c r="O31" s="2">
        <v>599.83000000000004</v>
      </c>
      <c r="P31" s="2">
        <f t="shared" si="1"/>
        <v>0.16999999999995907</v>
      </c>
      <c r="Q31" s="2">
        <f t="shared" si="2"/>
        <v>0.16999999999995907</v>
      </c>
    </row>
    <row r="32" spans="1:22" s="2" customFormat="1" x14ac:dyDescent="0.2">
      <c r="B32" s="38"/>
      <c r="U32" s="17" t="s">
        <v>80</v>
      </c>
      <c r="V32" s="16">
        <f>AVERAGE(V26:V30)</f>
        <v>0.58000000000001817</v>
      </c>
    </row>
    <row r="33" spans="2:17" s="2" customFormat="1" x14ac:dyDescent="0.2">
      <c r="B33" s="38"/>
      <c r="P33" s="16" t="s">
        <v>80</v>
      </c>
      <c r="Q33" s="16">
        <f>AVERAGE(Q26:Q31)</f>
        <v>0.45416666666665861</v>
      </c>
    </row>
    <row r="34" spans="2:17" s="2" customFormat="1" x14ac:dyDescent="0.2">
      <c r="B34" s="38"/>
    </row>
    <row r="35" spans="2:17" s="2" customFormat="1" x14ac:dyDescent="0.2">
      <c r="B35" s="38"/>
    </row>
    <row r="36" spans="2:17" s="2" customFormat="1" x14ac:dyDescent="0.2">
      <c r="B36" s="3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6"/>
  <sheetViews>
    <sheetView topLeftCell="A13" workbookViewId="0">
      <selection sqref="A1:F3"/>
    </sheetView>
  </sheetViews>
  <sheetFormatPr baseColWidth="10" defaultRowHeight="15" x14ac:dyDescent="0.2"/>
  <cols>
    <col min="3" max="3" width="14" customWidth="1"/>
    <col min="4" max="4" width="13" customWidth="1"/>
  </cols>
  <sheetData>
    <row r="1" spans="1:8" x14ac:dyDescent="0.2">
      <c r="A1" s="50" t="s">
        <v>0</v>
      </c>
      <c r="B1" s="53" t="s">
        <v>0</v>
      </c>
      <c r="C1" s="51" t="s">
        <v>1</v>
      </c>
      <c r="D1" s="52" t="s">
        <v>1</v>
      </c>
      <c r="E1" s="50" t="s">
        <v>4</v>
      </c>
      <c r="F1" s="50" t="s">
        <v>5</v>
      </c>
    </row>
    <row r="2" spans="1:8" x14ac:dyDescent="0.2">
      <c r="A2" s="50" t="s">
        <v>78</v>
      </c>
      <c r="B2" s="53" t="s">
        <v>130</v>
      </c>
      <c r="C2" s="51"/>
      <c r="D2" s="52"/>
      <c r="E2" s="50"/>
      <c r="F2" s="50"/>
    </row>
    <row r="3" spans="1:8" ht="17" x14ac:dyDescent="0.2">
      <c r="A3" s="50" t="s">
        <v>6</v>
      </c>
      <c r="B3" s="53" t="s">
        <v>6</v>
      </c>
      <c r="C3" s="51" t="s">
        <v>2</v>
      </c>
      <c r="D3" s="52" t="s">
        <v>3</v>
      </c>
      <c r="E3" s="50" t="s">
        <v>128</v>
      </c>
      <c r="F3" s="50" t="s">
        <v>129</v>
      </c>
    </row>
    <row r="4" spans="1:8" s="2" customFormat="1" x14ac:dyDescent="0.2">
      <c r="A4" s="16">
        <v>0</v>
      </c>
      <c r="B4" s="49">
        <v>0.1</v>
      </c>
      <c r="C4" s="3">
        <v>25</v>
      </c>
      <c r="D4" s="35">
        <f>C4+273.15</f>
        <v>298.14999999999998</v>
      </c>
      <c r="E4" s="3">
        <v>920.721</v>
      </c>
      <c r="F4" s="5">
        <f>1/E4</f>
        <v>1.0861053457019011E-3</v>
      </c>
      <c r="H4" s="26" t="s">
        <v>7</v>
      </c>
    </row>
    <row r="5" spans="1:8" s="2" customFormat="1" x14ac:dyDescent="0.2">
      <c r="A5" s="3">
        <v>100.199</v>
      </c>
      <c r="B5" s="49">
        <v>100</v>
      </c>
      <c r="C5" s="3">
        <v>25</v>
      </c>
      <c r="D5" s="35">
        <v>298.14999999999998</v>
      </c>
      <c r="E5" s="3">
        <v>966.21600000000001</v>
      </c>
      <c r="F5" s="5">
        <f t="shared" ref="F5:F17" si="0">1/E5</f>
        <v>1.034965266565654E-3</v>
      </c>
      <c r="H5" s="2" t="s">
        <v>34</v>
      </c>
    </row>
    <row r="6" spans="1:8" s="2" customFormat="1" x14ac:dyDescent="0.2">
      <c r="A6" s="3">
        <v>150.298</v>
      </c>
      <c r="B6" s="49">
        <v>150</v>
      </c>
      <c r="C6" s="3">
        <v>25</v>
      </c>
      <c r="D6" s="35">
        <v>298.14999999999998</v>
      </c>
      <c r="E6" s="3">
        <v>982.43200000000002</v>
      </c>
      <c r="F6" s="5">
        <f t="shared" si="0"/>
        <v>1.017882153675776E-3</v>
      </c>
    </row>
    <row r="7" spans="1:8" s="2" customFormat="1" x14ac:dyDescent="0.2">
      <c r="A7" s="3">
        <v>200.398</v>
      </c>
      <c r="B7" s="49">
        <v>200</v>
      </c>
      <c r="C7" s="3">
        <v>25</v>
      </c>
      <c r="D7" s="35">
        <v>298.14999999999998</v>
      </c>
      <c r="E7" s="3">
        <v>999.09900000000005</v>
      </c>
      <c r="F7" s="5">
        <f t="shared" si="0"/>
        <v>1.0009018125330922E-3</v>
      </c>
      <c r="H7" s="26" t="s">
        <v>9</v>
      </c>
    </row>
    <row r="8" spans="1:8" s="2" customFormat="1" x14ac:dyDescent="0.2">
      <c r="A8" s="3">
        <v>250.49700000000001</v>
      </c>
      <c r="B8" s="49">
        <v>250</v>
      </c>
      <c r="C8" s="3">
        <v>25</v>
      </c>
      <c r="D8" s="35">
        <v>298.14999999999998</v>
      </c>
      <c r="E8" s="3">
        <v>1012.61</v>
      </c>
      <c r="F8" s="5">
        <f t="shared" si="0"/>
        <v>9.8754703192739548E-4</v>
      </c>
      <c r="H8" s="2" t="s">
        <v>35</v>
      </c>
    </row>
    <row r="9" spans="1:8" s="2" customFormat="1" x14ac:dyDescent="0.2">
      <c r="A9" s="3">
        <v>300.596</v>
      </c>
      <c r="B9" s="49">
        <v>300</v>
      </c>
      <c r="C9" s="3">
        <v>25</v>
      </c>
      <c r="D9" s="35">
        <v>298.14999999999998</v>
      </c>
      <c r="E9" s="3">
        <v>1024.77</v>
      </c>
      <c r="F9" s="5">
        <f t="shared" si="0"/>
        <v>9.7582872254261936E-4</v>
      </c>
    </row>
    <row r="10" spans="1:8" s="2" customFormat="1" x14ac:dyDescent="0.2">
      <c r="A10" s="3">
        <v>349.50299999999999</v>
      </c>
      <c r="B10" s="49">
        <v>350</v>
      </c>
      <c r="C10" s="3">
        <v>25</v>
      </c>
      <c r="D10" s="35">
        <v>298.14999999999998</v>
      </c>
      <c r="E10" s="3">
        <v>1035.5899999999999</v>
      </c>
      <c r="F10" s="5">
        <f t="shared" si="0"/>
        <v>9.6563311735339287E-4</v>
      </c>
      <c r="H10" s="26" t="s">
        <v>43</v>
      </c>
    </row>
    <row r="11" spans="1:8" s="2" customFormat="1" x14ac:dyDescent="0.2">
      <c r="A11" s="3">
        <v>399.60199999999998</v>
      </c>
      <c r="B11" s="49">
        <v>400</v>
      </c>
      <c r="C11" s="3">
        <v>25</v>
      </c>
      <c r="D11" s="35">
        <v>298.14999999999998</v>
      </c>
      <c r="E11" s="3">
        <v>1044.5899999999999</v>
      </c>
      <c r="F11" s="5">
        <f t="shared" si="0"/>
        <v>9.5731339568634589E-4</v>
      </c>
      <c r="H11" s="2" t="s">
        <v>115</v>
      </c>
    </row>
    <row r="12" spans="1:8" s="2" customFormat="1" x14ac:dyDescent="0.2">
      <c r="A12" s="3">
        <v>449.702</v>
      </c>
      <c r="B12" s="49">
        <v>450</v>
      </c>
      <c r="C12" s="3">
        <v>25</v>
      </c>
      <c r="D12" s="35">
        <v>298.14999999999998</v>
      </c>
      <c r="E12" s="3">
        <v>1053.5999999999999</v>
      </c>
      <c r="F12" s="5">
        <f t="shared" si="0"/>
        <v>9.4912680334092645E-4</v>
      </c>
    </row>
    <row r="13" spans="1:8" s="2" customFormat="1" x14ac:dyDescent="0.2">
      <c r="A13" s="3">
        <v>499.80099999999999</v>
      </c>
      <c r="B13" s="49">
        <v>500</v>
      </c>
      <c r="C13" s="3">
        <v>25</v>
      </c>
      <c r="D13" s="35">
        <v>298.14999999999998</v>
      </c>
      <c r="E13" s="3">
        <v>1060.3599999999999</v>
      </c>
      <c r="F13" s="5">
        <f t="shared" si="0"/>
        <v>9.43075936474405E-4</v>
      </c>
      <c r="H13" s="26" t="s">
        <v>26</v>
      </c>
    </row>
    <row r="14" spans="1:8" s="2" customFormat="1" x14ac:dyDescent="0.2">
      <c r="A14" s="3">
        <v>549.90099999999995</v>
      </c>
      <c r="B14" s="49">
        <v>550</v>
      </c>
      <c r="C14" s="3">
        <v>25</v>
      </c>
      <c r="D14" s="35">
        <v>298.14999999999998</v>
      </c>
      <c r="E14" s="3">
        <v>1064.8599999999999</v>
      </c>
      <c r="F14" s="5">
        <f t="shared" si="0"/>
        <v>9.390905846777981E-4</v>
      </c>
      <c r="H14" s="2" t="s">
        <v>33</v>
      </c>
    </row>
    <row r="15" spans="1:8" s="2" customFormat="1" x14ac:dyDescent="0.2">
      <c r="A15" s="3">
        <v>600</v>
      </c>
      <c r="B15" s="49">
        <v>600</v>
      </c>
      <c r="C15" s="3">
        <v>25</v>
      </c>
      <c r="D15" s="35">
        <v>298.14999999999998</v>
      </c>
      <c r="E15" s="3">
        <v>1068.92</v>
      </c>
      <c r="F15" s="5">
        <f t="shared" si="0"/>
        <v>9.3552370617071431E-4</v>
      </c>
    </row>
    <row r="16" spans="1:8" s="2" customFormat="1" x14ac:dyDescent="0.2">
      <c r="A16" s="3">
        <v>650.09900000000005</v>
      </c>
      <c r="B16" s="49">
        <v>650</v>
      </c>
      <c r="C16" s="3">
        <v>25</v>
      </c>
      <c r="D16" s="35">
        <v>298.14999999999998</v>
      </c>
      <c r="E16" s="3">
        <v>1073.42</v>
      </c>
      <c r="F16" s="5">
        <f t="shared" si="0"/>
        <v>9.3160179612826292E-4</v>
      </c>
      <c r="H16" s="26" t="s">
        <v>72</v>
      </c>
    </row>
    <row r="17" spans="1:22" s="2" customFormat="1" x14ac:dyDescent="0.2">
      <c r="A17" s="3">
        <v>700.19899999999996</v>
      </c>
      <c r="B17" s="49">
        <v>700</v>
      </c>
      <c r="C17" s="3">
        <v>25</v>
      </c>
      <c r="D17" s="35">
        <v>298.14999999999998</v>
      </c>
      <c r="E17" s="3">
        <v>1077.48</v>
      </c>
      <c r="F17" s="5">
        <f t="shared" si="0"/>
        <v>9.2809147269554886E-4</v>
      </c>
      <c r="H17" s="2" t="s">
        <v>112</v>
      </c>
    </row>
    <row r="18" spans="1:22" s="2" customFormat="1" x14ac:dyDescent="0.2">
      <c r="B18" s="38"/>
      <c r="F18" s="5"/>
      <c r="H18" s="44" t="s">
        <v>127</v>
      </c>
    </row>
    <row r="19" spans="1:22" s="2" customFormat="1" x14ac:dyDescent="0.2">
      <c r="B19" s="38"/>
      <c r="F19" s="5"/>
      <c r="H19" s="37" t="s">
        <v>126</v>
      </c>
    </row>
    <row r="20" spans="1:22" s="2" customFormat="1" x14ac:dyDescent="0.2">
      <c r="B20" s="38"/>
      <c r="F20" s="5"/>
    </row>
    <row r="21" spans="1:22" s="2" customFormat="1" x14ac:dyDescent="0.2">
      <c r="B21" s="38"/>
      <c r="F21" s="5"/>
    </row>
    <row r="22" spans="1:22" s="2" customFormat="1" x14ac:dyDescent="0.2">
      <c r="B22" s="38"/>
      <c r="F22" s="5"/>
      <c r="N22" s="2" t="s">
        <v>82</v>
      </c>
    </row>
    <row r="23" spans="1:22" s="2" customFormat="1" x14ac:dyDescent="0.2">
      <c r="B23" s="38"/>
      <c r="F23" s="5"/>
    </row>
    <row r="24" spans="1:22" s="2" customFormat="1" ht="17" x14ac:dyDescent="0.2">
      <c r="B24" s="38"/>
      <c r="F24" s="5"/>
      <c r="N24" s="2" t="s">
        <v>83</v>
      </c>
      <c r="S24" s="2" t="s">
        <v>84</v>
      </c>
    </row>
    <row r="25" spans="1:22" s="2" customFormat="1" x14ac:dyDescent="0.2">
      <c r="B25" s="38"/>
      <c r="F25" s="5"/>
      <c r="N25" s="23" t="s">
        <v>77</v>
      </c>
      <c r="O25" s="23" t="s">
        <v>78</v>
      </c>
      <c r="P25" s="23" t="s">
        <v>79</v>
      </c>
      <c r="Q25" s="23" t="s">
        <v>81</v>
      </c>
      <c r="R25" s="23"/>
      <c r="S25" s="23" t="s">
        <v>77</v>
      </c>
      <c r="T25" s="23" t="s">
        <v>78</v>
      </c>
      <c r="U25" s="23" t="s">
        <v>79</v>
      </c>
      <c r="V25" s="23" t="s">
        <v>81</v>
      </c>
    </row>
    <row r="26" spans="1:22" s="2" customFormat="1" x14ac:dyDescent="0.2">
      <c r="B26" s="38"/>
      <c r="F26" s="5"/>
      <c r="N26" s="2">
        <v>200</v>
      </c>
      <c r="O26" s="2">
        <v>200.398</v>
      </c>
      <c r="P26" s="3">
        <f>(N26-O26)</f>
        <v>-0.39799999999999613</v>
      </c>
      <c r="Q26" s="3">
        <f>ABS(P26)</f>
        <v>0.39799999999999613</v>
      </c>
      <c r="S26" s="2">
        <v>950</v>
      </c>
      <c r="T26" s="3">
        <v>950</v>
      </c>
      <c r="U26" s="3">
        <f>(S26-T26)</f>
        <v>0</v>
      </c>
      <c r="V26" s="3">
        <f>ABS(U26)</f>
        <v>0</v>
      </c>
    </row>
    <row r="27" spans="1:22" s="2" customFormat="1" x14ac:dyDescent="0.2">
      <c r="B27" s="38"/>
      <c r="F27" s="5"/>
      <c r="N27" s="2">
        <v>400</v>
      </c>
      <c r="O27" s="2">
        <v>400.79500000000002</v>
      </c>
      <c r="P27" s="3">
        <f t="shared" ref="P27" si="1">(N27-O27)</f>
        <v>-0.79500000000001592</v>
      </c>
      <c r="Q27" s="3">
        <f t="shared" ref="Q27" si="2">ABS(P27)</f>
        <v>0.79500000000001592</v>
      </c>
      <c r="S27" s="2">
        <v>1000</v>
      </c>
      <c r="T27" s="3">
        <v>1000.45</v>
      </c>
      <c r="U27" s="3">
        <f t="shared" ref="U27" si="3">(S27-T27)</f>
        <v>-0.45000000000004547</v>
      </c>
      <c r="V27" s="3">
        <f t="shared" ref="V27" si="4">ABS(U27)</f>
        <v>0.45000000000004547</v>
      </c>
    </row>
    <row r="28" spans="1:22" s="2" customFormat="1" x14ac:dyDescent="0.2">
      <c r="B28" s="38"/>
      <c r="F28" s="5"/>
      <c r="P28" s="3"/>
      <c r="Q28" s="3"/>
      <c r="T28" s="3"/>
    </row>
    <row r="29" spans="1:22" s="2" customFormat="1" x14ac:dyDescent="0.2">
      <c r="B29" s="38"/>
      <c r="F29" s="5"/>
      <c r="P29" s="16" t="s">
        <v>80</v>
      </c>
      <c r="Q29" s="16">
        <f>AVERAGE(Q26:Q27)</f>
        <v>0.59650000000000603</v>
      </c>
      <c r="T29" s="3"/>
      <c r="U29" s="17" t="s">
        <v>80</v>
      </c>
      <c r="V29" s="16">
        <f>AVERAGE(V26:V27)</f>
        <v>0.22500000000002274</v>
      </c>
    </row>
    <row r="30" spans="1:22" s="2" customFormat="1" x14ac:dyDescent="0.2">
      <c r="B30" s="38"/>
      <c r="F30" s="5"/>
    </row>
    <row r="31" spans="1:22" s="2" customFormat="1" x14ac:dyDescent="0.2">
      <c r="B31" s="38"/>
      <c r="F31" s="5"/>
    </row>
    <row r="32" spans="1:22" s="2" customFormat="1" x14ac:dyDescent="0.2">
      <c r="B32" s="38"/>
    </row>
    <row r="33" spans="2:2" s="2" customFormat="1" x14ac:dyDescent="0.2">
      <c r="B33" s="38"/>
    </row>
    <row r="34" spans="2:2" s="2" customFormat="1" x14ac:dyDescent="0.2">
      <c r="B34" s="38"/>
    </row>
    <row r="35" spans="2:2" s="2" customFormat="1" x14ac:dyDescent="0.2">
      <c r="B35" s="38"/>
    </row>
    <row r="36" spans="2:2" s="33" customFormat="1" x14ac:dyDescent="0.2">
      <c r="B36" s="3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24"/>
  <sheetViews>
    <sheetView topLeftCell="A97" workbookViewId="0">
      <selection activeCell="G107" sqref="G107"/>
    </sheetView>
  </sheetViews>
  <sheetFormatPr baseColWidth="10" defaultRowHeight="15" x14ac:dyDescent="0.2"/>
  <cols>
    <col min="2" max="2" width="13.6640625" customWidth="1"/>
    <col min="3" max="3" width="14.1640625" customWidth="1"/>
    <col min="5" max="5" width="11.5" style="6"/>
  </cols>
  <sheetData>
    <row r="1" spans="1:15" x14ac:dyDescent="0.2">
      <c r="A1" s="50" t="s">
        <v>0</v>
      </c>
      <c r="B1" s="51" t="s">
        <v>1</v>
      </c>
      <c r="C1" s="52" t="s">
        <v>1</v>
      </c>
      <c r="D1" s="50" t="s">
        <v>4</v>
      </c>
      <c r="E1" s="50" t="s">
        <v>5</v>
      </c>
    </row>
    <row r="2" spans="1:15" ht="17" x14ac:dyDescent="0.2">
      <c r="A2" s="50" t="s">
        <v>6</v>
      </c>
      <c r="B2" s="51" t="s">
        <v>2</v>
      </c>
      <c r="C2" s="52" t="s">
        <v>3</v>
      </c>
      <c r="D2" s="50" t="s">
        <v>128</v>
      </c>
      <c r="E2" s="50" t="s">
        <v>129</v>
      </c>
    </row>
    <row r="3" spans="1:15" s="2" customFormat="1" x14ac:dyDescent="0.2">
      <c r="A3" s="2">
        <v>0.1</v>
      </c>
      <c r="B3" s="3">
        <f>C3-273.15</f>
        <v>30.050000000000011</v>
      </c>
      <c r="C3" s="2">
        <v>303.2</v>
      </c>
      <c r="D3" s="3">
        <f>1/E3</f>
        <v>912.2</v>
      </c>
      <c r="E3" s="5">
        <v>1.0962508221881166E-3</v>
      </c>
      <c r="G3" s="26" t="s">
        <v>7</v>
      </c>
    </row>
    <row r="4" spans="1:15" s="2" customFormat="1" x14ac:dyDescent="0.2">
      <c r="A4" s="2">
        <v>9</v>
      </c>
      <c r="B4" s="3">
        <f>C4-273.15</f>
        <v>21.050000000000011</v>
      </c>
      <c r="C4" s="2">
        <v>294.2</v>
      </c>
      <c r="D4" s="3">
        <f t="shared" ref="D4:D67" si="0">1/E4</f>
        <v>953.74344301382928</v>
      </c>
      <c r="E4" s="5">
        <v>1.0485E-3</v>
      </c>
      <c r="G4" s="21" t="s">
        <v>8</v>
      </c>
    </row>
    <row r="5" spans="1:15" s="2" customFormat="1" x14ac:dyDescent="0.2">
      <c r="A5" s="2">
        <v>24</v>
      </c>
      <c r="B5" s="3">
        <f t="shared" ref="B5:B68" si="1">C5-273.15</f>
        <v>21.350000000000023</v>
      </c>
      <c r="C5" s="2">
        <v>294.5</v>
      </c>
      <c r="D5" s="3">
        <f t="shared" si="0"/>
        <v>962.09351548970562</v>
      </c>
      <c r="E5" s="5">
        <v>1.0394E-3</v>
      </c>
    </row>
    <row r="6" spans="1:15" s="2" customFormat="1" x14ac:dyDescent="0.2">
      <c r="A6" s="2">
        <v>39</v>
      </c>
      <c r="B6" s="3">
        <f t="shared" si="1"/>
        <v>21.25</v>
      </c>
      <c r="C6" s="2">
        <v>294.39999999999998</v>
      </c>
      <c r="D6" s="3">
        <f t="shared" si="0"/>
        <v>971.06234220236945</v>
      </c>
      <c r="E6" s="5">
        <v>1.0298E-3</v>
      </c>
      <c r="G6" s="26" t="s">
        <v>9</v>
      </c>
    </row>
    <row r="7" spans="1:15" s="2" customFormat="1" x14ac:dyDescent="0.2">
      <c r="A7" s="2">
        <v>54</v>
      </c>
      <c r="B7" s="3">
        <f t="shared" si="1"/>
        <v>21.25</v>
      </c>
      <c r="C7" s="2">
        <v>294.39999999999998</v>
      </c>
      <c r="D7" s="3">
        <f t="shared" si="0"/>
        <v>979.62382445141077</v>
      </c>
      <c r="E7" s="5">
        <v>1.0207999999999999E-3</v>
      </c>
      <c r="G7" s="25" t="s">
        <v>105</v>
      </c>
    </row>
    <row r="8" spans="1:15" s="2" customFormat="1" x14ac:dyDescent="0.2">
      <c r="A8" s="2">
        <v>69</v>
      </c>
      <c r="B8" s="3">
        <f t="shared" si="1"/>
        <v>21.25</v>
      </c>
      <c r="C8" s="2">
        <v>294.39999999999998</v>
      </c>
      <c r="D8" s="3">
        <f t="shared" si="0"/>
        <v>987.45926730522376</v>
      </c>
      <c r="E8" s="5">
        <v>1.0126999999999998E-3</v>
      </c>
      <c r="G8" s="2" t="s">
        <v>96</v>
      </c>
    </row>
    <row r="9" spans="1:15" s="2" customFormat="1" x14ac:dyDescent="0.2">
      <c r="A9" s="2">
        <v>84</v>
      </c>
      <c r="B9" s="3">
        <f t="shared" si="1"/>
        <v>21.25</v>
      </c>
      <c r="C9" s="2">
        <v>294.39999999999998</v>
      </c>
      <c r="D9" s="3">
        <f t="shared" si="0"/>
        <v>994.62900338173858</v>
      </c>
      <c r="E9" s="5">
        <v>1.0054E-3</v>
      </c>
      <c r="G9" s="2" t="s">
        <v>97</v>
      </c>
    </row>
    <row r="10" spans="1:15" s="2" customFormat="1" x14ac:dyDescent="0.2">
      <c r="A10" s="2">
        <v>99</v>
      </c>
      <c r="B10" s="3">
        <f t="shared" si="1"/>
        <v>21.350000000000023</v>
      </c>
      <c r="C10" s="2">
        <v>294.5</v>
      </c>
      <c r="D10" s="3">
        <f t="shared" si="0"/>
        <v>1001.1012113324657</v>
      </c>
      <c r="E10" s="5">
        <v>9.9890000000000005E-4</v>
      </c>
      <c r="G10" s="2" t="s">
        <v>98</v>
      </c>
    </row>
    <row r="11" spans="1:15" s="2" customFormat="1" x14ac:dyDescent="0.2">
      <c r="A11" s="2">
        <v>114</v>
      </c>
      <c r="B11" s="3">
        <f t="shared" si="1"/>
        <v>21.25</v>
      </c>
      <c r="C11" s="2">
        <v>294.39999999999998</v>
      </c>
      <c r="D11" s="3">
        <f t="shared" si="0"/>
        <v>1006.9479407914611</v>
      </c>
      <c r="E11" s="5">
        <v>9.9310000000000002E-4</v>
      </c>
    </row>
    <row r="12" spans="1:15" s="2" customFormat="1" x14ac:dyDescent="0.2">
      <c r="A12" s="2">
        <v>129</v>
      </c>
      <c r="B12" s="3">
        <f t="shared" si="1"/>
        <v>21.150000000000034</v>
      </c>
      <c r="C12" s="2">
        <v>294.3</v>
      </c>
      <c r="D12" s="3">
        <f t="shared" si="0"/>
        <v>1012.2482032594392</v>
      </c>
      <c r="E12" s="5">
        <v>9.8790000000000011E-4</v>
      </c>
      <c r="G12" s="25" t="s">
        <v>89</v>
      </c>
    </row>
    <row r="13" spans="1:15" s="2" customFormat="1" x14ac:dyDescent="0.2">
      <c r="A13" s="2">
        <v>144</v>
      </c>
      <c r="B13" s="3">
        <f t="shared" si="1"/>
        <v>21.25</v>
      </c>
      <c r="C13" s="2">
        <v>294.39999999999998</v>
      </c>
      <c r="D13" s="3">
        <f t="shared" si="0"/>
        <v>1017.293997965412</v>
      </c>
      <c r="E13" s="5">
        <v>9.8299999999999993E-4</v>
      </c>
      <c r="G13" s="15" t="s">
        <v>11</v>
      </c>
      <c r="H13" s="15" t="s">
        <v>20</v>
      </c>
      <c r="I13" s="15" t="s">
        <v>21</v>
      </c>
      <c r="J13" s="15" t="s">
        <v>22</v>
      </c>
      <c r="K13" s="15" t="s">
        <v>12</v>
      </c>
      <c r="L13" s="15" t="s">
        <v>13</v>
      </c>
      <c r="M13" s="15" t="s">
        <v>15</v>
      </c>
      <c r="N13" s="15" t="s">
        <v>16</v>
      </c>
      <c r="O13" s="15" t="s">
        <v>17</v>
      </c>
    </row>
    <row r="14" spans="1:15" s="2" customFormat="1" x14ac:dyDescent="0.2">
      <c r="A14" s="2">
        <v>9</v>
      </c>
      <c r="B14" s="3">
        <f t="shared" si="1"/>
        <v>23.650000000000034</v>
      </c>
      <c r="C14" s="2">
        <v>296.8</v>
      </c>
      <c r="D14" s="3">
        <f t="shared" si="0"/>
        <v>946.7007478935908</v>
      </c>
      <c r="E14" s="5">
        <v>1.0563E-3</v>
      </c>
      <c r="G14" s="15">
        <v>0.5</v>
      </c>
      <c r="H14" s="15">
        <v>7.1</v>
      </c>
      <c r="I14" s="15">
        <v>6</v>
      </c>
      <c r="J14" s="15">
        <v>47.8</v>
      </c>
      <c r="K14" s="15">
        <v>18.2</v>
      </c>
      <c r="L14" s="15">
        <v>9</v>
      </c>
      <c r="M14" s="15">
        <v>2.6</v>
      </c>
      <c r="N14" s="15">
        <v>6.7</v>
      </c>
      <c r="O14" s="15">
        <v>1.9</v>
      </c>
    </row>
    <row r="15" spans="1:15" s="2" customFormat="1" x14ac:dyDescent="0.2">
      <c r="A15" s="2">
        <v>24</v>
      </c>
      <c r="B15" s="3">
        <f t="shared" si="1"/>
        <v>23.850000000000023</v>
      </c>
      <c r="C15" s="2">
        <v>297</v>
      </c>
      <c r="D15" s="3">
        <f t="shared" si="0"/>
        <v>955.65749235474004</v>
      </c>
      <c r="E15" s="5">
        <v>1.0464000000000001E-3</v>
      </c>
    </row>
    <row r="16" spans="1:15" s="2" customFormat="1" x14ac:dyDescent="0.2">
      <c r="A16" s="2">
        <v>39</v>
      </c>
      <c r="B16" s="3">
        <f t="shared" si="1"/>
        <v>23.950000000000045</v>
      </c>
      <c r="C16" s="2">
        <v>297.10000000000002</v>
      </c>
      <c r="D16" s="3">
        <f t="shared" si="0"/>
        <v>965.43734311643163</v>
      </c>
      <c r="E16" s="5">
        <v>1.0358000000000001E-3</v>
      </c>
      <c r="G16" s="26" t="s">
        <v>43</v>
      </c>
    </row>
    <row r="17" spans="1:7" s="2" customFormat="1" x14ac:dyDescent="0.2">
      <c r="A17" s="2">
        <v>54</v>
      </c>
      <c r="B17" s="3">
        <f t="shared" si="1"/>
        <v>23.950000000000045</v>
      </c>
      <c r="C17" s="2">
        <v>297.10000000000002</v>
      </c>
      <c r="D17" s="3">
        <f t="shared" si="0"/>
        <v>974.65886939571146</v>
      </c>
      <c r="E17" s="5">
        <v>1.026E-3</v>
      </c>
      <c r="G17" s="2" t="s">
        <v>23</v>
      </c>
    </row>
    <row r="18" spans="1:7" s="2" customFormat="1" x14ac:dyDescent="0.2">
      <c r="A18" s="2">
        <v>69</v>
      </c>
      <c r="B18" s="3">
        <f t="shared" si="1"/>
        <v>23.850000000000023</v>
      </c>
      <c r="C18" s="2">
        <v>297</v>
      </c>
      <c r="D18" s="3">
        <f t="shared" si="0"/>
        <v>983.09083759339364</v>
      </c>
      <c r="E18" s="5">
        <v>1.0172E-3</v>
      </c>
    </row>
    <row r="19" spans="1:7" s="2" customFormat="1" x14ac:dyDescent="0.2">
      <c r="A19" s="2">
        <v>84</v>
      </c>
      <c r="B19" s="3">
        <f t="shared" si="1"/>
        <v>23.850000000000023</v>
      </c>
      <c r="C19" s="2">
        <v>297</v>
      </c>
      <c r="D19" s="3">
        <f t="shared" si="0"/>
        <v>990.68753715078253</v>
      </c>
      <c r="E19" s="5">
        <v>1.0094000000000001E-3</v>
      </c>
      <c r="G19" s="26" t="s">
        <v>26</v>
      </c>
    </row>
    <row r="20" spans="1:7" s="2" customFormat="1" x14ac:dyDescent="0.2">
      <c r="A20" s="2">
        <v>99</v>
      </c>
      <c r="B20" s="3">
        <f t="shared" si="1"/>
        <v>23.75</v>
      </c>
      <c r="C20" s="2">
        <v>296.89999999999998</v>
      </c>
      <c r="D20" s="3">
        <f t="shared" si="0"/>
        <v>997.60574620909836</v>
      </c>
      <c r="E20" s="5">
        <v>1.0023999999999999E-3</v>
      </c>
      <c r="G20" s="2" t="s">
        <v>27</v>
      </c>
    </row>
    <row r="21" spans="1:7" s="2" customFormat="1" x14ac:dyDescent="0.2">
      <c r="A21" s="2">
        <v>114</v>
      </c>
      <c r="B21" s="3">
        <f t="shared" si="1"/>
        <v>23.850000000000023</v>
      </c>
      <c r="C21" s="2">
        <v>297</v>
      </c>
      <c r="D21" s="3">
        <f t="shared" si="0"/>
        <v>1003.8144950813089</v>
      </c>
      <c r="E21" s="5">
        <v>9.9620000000000004E-4</v>
      </c>
    </row>
    <row r="22" spans="1:7" s="2" customFormat="1" x14ac:dyDescent="0.2">
      <c r="A22" s="2">
        <v>129</v>
      </c>
      <c r="B22" s="3">
        <f t="shared" si="1"/>
        <v>23.75</v>
      </c>
      <c r="C22" s="2">
        <v>296.89999999999998</v>
      </c>
      <c r="D22" s="3">
        <f t="shared" si="0"/>
        <v>1009.3873019077421</v>
      </c>
      <c r="E22" s="5">
        <v>9.9069999999999996E-4</v>
      </c>
      <c r="G22" s="26" t="s">
        <v>72</v>
      </c>
    </row>
    <row r="23" spans="1:7" s="2" customFormat="1" x14ac:dyDescent="0.2">
      <c r="A23" s="2">
        <v>144</v>
      </c>
      <c r="B23" s="3">
        <f t="shared" si="1"/>
        <v>23.850000000000023</v>
      </c>
      <c r="C23" s="2">
        <v>297</v>
      </c>
      <c r="D23" s="3">
        <f t="shared" si="0"/>
        <v>1014.6103896103895</v>
      </c>
      <c r="E23" s="5">
        <v>9.856000000000001E-4</v>
      </c>
      <c r="G23" s="2" t="s">
        <v>95</v>
      </c>
    </row>
    <row r="24" spans="1:7" s="2" customFormat="1" x14ac:dyDescent="0.2">
      <c r="A24" s="2">
        <v>9</v>
      </c>
      <c r="B24" s="3">
        <f t="shared" si="1"/>
        <v>25.450000000000045</v>
      </c>
      <c r="C24" s="2">
        <v>298.60000000000002</v>
      </c>
      <c r="D24" s="3">
        <f t="shared" si="0"/>
        <v>939.1435011269723</v>
      </c>
      <c r="E24" s="5">
        <v>1.0647999999999999E-3</v>
      </c>
    </row>
    <row r="25" spans="1:7" s="2" customFormat="1" x14ac:dyDescent="0.2">
      <c r="A25" s="2">
        <v>24</v>
      </c>
      <c r="B25" s="3">
        <f t="shared" si="1"/>
        <v>25.650000000000034</v>
      </c>
      <c r="C25" s="2">
        <v>298.8</v>
      </c>
      <c r="D25" s="3">
        <f t="shared" si="0"/>
        <v>949.39713282065907</v>
      </c>
      <c r="E25" s="5">
        <v>1.0532999999999999E-3</v>
      </c>
    </row>
    <row r="26" spans="1:7" s="2" customFormat="1" x14ac:dyDescent="0.2">
      <c r="A26" s="2">
        <v>39</v>
      </c>
      <c r="B26" s="3">
        <f t="shared" si="1"/>
        <v>25.550000000000011</v>
      </c>
      <c r="C26" s="2">
        <v>298.7</v>
      </c>
      <c r="D26" s="3">
        <f t="shared" si="0"/>
        <v>960.3380389897244</v>
      </c>
      <c r="E26" s="5">
        <v>1.0413E-3</v>
      </c>
    </row>
    <row r="27" spans="1:7" s="2" customFormat="1" x14ac:dyDescent="0.2">
      <c r="A27" s="2">
        <v>54</v>
      </c>
      <c r="B27" s="3">
        <f t="shared" si="1"/>
        <v>25.450000000000045</v>
      </c>
      <c r="C27" s="2">
        <v>298.60000000000002</v>
      </c>
      <c r="D27" s="3">
        <f t="shared" si="0"/>
        <v>970.40271712760796</v>
      </c>
      <c r="E27" s="5">
        <v>1.0304999999999999E-3</v>
      </c>
    </row>
    <row r="28" spans="1:7" s="2" customFormat="1" x14ac:dyDescent="0.2">
      <c r="A28" s="2">
        <v>69</v>
      </c>
      <c r="B28" s="3">
        <f t="shared" si="1"/>
        <v>25.450000000000045</v>
      </c>
      <c r="C28" s="2">
        <v>298.60000000000002</v>
      </c>
      <c r="D28" s="3">
        <f t="shared" si="0"/>
        <v>979.43192948090109</v>
      </c>
      <c r="E28" s="5">
        <v>1.021E-3</v>
      </c>
    </row>
    <row r="29" spans="1:7" s="2" customFormat="1" x14ac:dyDescent="0.2">
      <c r="A29" s="2">
        <v>84</v>
      </c>
      <c r="B29" s="3">
        <f t="shared" si="1"/>
        <v>25.550000000000011</v>
      </c>
      <c r="C29" s="2">
        <v>298.7</v>
      </c>
      <c r="D29" s="3">
        <f t="shared" si="0"/>
        <v>987.5567845151096</v>
      </c>
      <c r="E29" s="5">
        <v>1.0126E-3</v>
      </c>
    </row>
    <row r="30" spans="1:7" s="2" customFormat="1" x14ac:dyDescent="0.2">
      <c r="A30" s="2">
        <v>99</v>
      </c>
      <c r="B30" s="3">
        <f t="shared" si="1"/>
        <v>25.550000000000011</v>
      </c>
      <c r="C30" s="2">
        <v>298.7</v>
      </c>
      <c r="D30" s="3">
        <f t="shared" si="0"/>
        <v>994.82690011937905</v>
      </c>
      <c r="E30" s="5">
        <v>1.0052000000000001E-3</v>
      </c>
    </row>
    <row r="31" spans="1:7" s="2" customFormat="1" x14ac:dyDescent="0.2">
      <c r="A31" s="2">
        <v>114</v>
      </c>
      <c r="B31" s="3">
        <f t="shared" si="1"/>
        <v>25.450000000000045</v>
      </c>
      <c r="C31" s="2">
        <v>298.60000000000002</v>
      </c>
      <c r="D31" s="3">
        <f t="shared" si="0"/>
        <v>1001.3016921998599</v>
      </c>
      <c r="E31" s="5">
        <v>9.9869999999999994E-4</v>
      </c>
    </row>
    <row r="32" spans="1:7" s="2" customFormat="1" x14ac:dyDescent="0.2">
      <c r="A32" s="2">
        <v>129</v>
      </c>
      <c r="B32" s="3">
        <f t="shared" si="1"/>
        <v>25.450000000000045</v>
      </c>
      <c r="C32" s="2">
        <v>298.60000000000002</v>
      </c>
      <c r="D32" s="3">
        <f t="shared" si="0"/>
        <v>1007.2522159548751</v>
      </c>
      <c r="E32" s="5">
        <v>9.9280000000000006E-4</v>
      </c>
    </row>
    <row r="33" spans="1:5" s="2" customFormat="1" x14ac:dyDescent="0.2">
      <c r="A33" s="2">
        <v>144</v>
      </c>
      <c r="B33" s="3">
        <f t="shared" si="1"/>
        <v>25.550000000000011</v>
      </c>
      <c r="C33" s="2">
        <v>298.7</v>
      </c>
      <c r="D33" s="3">
        <f t="shared" si="0"/>
        <v>1012.6582278481012</v>
      </c>
      <c r="E33" s="5">
        <v>9.875000000000001E-4</v>
      </c>
    </row>
    <row r="34" spans="1:5" s="2" customFormat="1" x14ac:dyDescent="0.2">
      <c r="A34" s="2">
        <v>9</v>
      </c>
      <c r="B34" s="3">
        <f t="shared" si="1"/>
        <v>27.350000000000023</v>
      </c>
      <c r="C34" s="2">
        <v>300.5</v>
      </c>
      <c r="D34" s="3">
        <f t="shared" si="0"/>
        <v>927.64378478664196</v>
      </c>
      <c r="E34" s="5">
        <v>1.078E-3</v>
      </c>
    </row>
    <row r="35" spans="1:5" s="2" customFormat="1" x14ac:dyDescent="0.2">
      <c r="A35" s="2">
        <v>24</v>
      </c>
      <c r="B35" s="3">
        <f t="shared" si="1"/>
        <v>27.450000000000045</v>
      </c>
      <c r="C35" s="2">
        <v>300.60000000000002</v>
      </c>
      <c r="D35" s="3">
        <f t="shared" si="0"/>
        <v>938.7908374014271</v>
      </c>
      <c r="E35" s="5">
        <v>1.0651999999999999E-3</v>
      </c>
    </row>
    <row r="36" spans="1:5" s="2" customFormat="1" x14ac:dyDescent="0.2">
      <c r="A36" s="2">
        <v>39</v>
      </c>
      <c r="B36" s="3">
        <f t="shared" si="1"/>
        <v>27.550000000000011</v>
      </c>
      <c r="C36" s="2">
        <v>300.7</v>
      </c>
      <c r="D36" s="3">
        <f t="shared" si="0"/>
        <v>951.83704549781078</v>
      </c>
      <c r="E36" s="5">
        <v>1.0506000000000001E-3</v>
      </c>
    </row>
    <row r="37" spans="1:5" s="2" customFormat="1" x14ac:dyDescent="0.2">
      <c r="A37" s="2">
        <v>54</v>
      </c>
      <c r="B37" s="3">
        <f t="shared" si="1"/>
        <v>27.550000000000011</v>
      </c>
      <c r="C37" s="2">
        <v>300.7</v>
      </c>
      <c r="D37" s="3">
        <f t="shared" si="0"/>
        <v>963.76252891287584</v>
      </c>
      <c r="E37" s="5">
        <v>1.0376000000000001E-3</v>
      </c>
    </row>
    <row r="38" spans="1:5" s="2" customFormat="1" x14ac:dyDescent="0.2">
      <c r="A38" s="2">
        <v>69</v>
      </c>
      <c r="B38" s="3">
        <f t="shared" si="1"/>
        <v>27.550000000000011</v>
      </c>
      <c r="C38" s="2">
        <v>300.7</v>
      </c>
      <c r="D38" s="3">
        <f t="shared" si="0"/>
        <v>974.08922657315418</v>
      </c>
      <c r="E38" s="5">
        <v>1.0265999999999999E-3</v>
      </c>
    </row>
    <row r="39" spans="1:5" s="2" customFormat="1" x14ac:dyDescent="0.2">
      <c r="A39" s="2">
        <v>84</v>
      </c>
      <c r="B39" s="3">
        <f t="shared" si="1"/>
        <v>27.550000000000011</v>
      </c>
      <c r="C39" s="2">
        <v>300.7</v>
      </c>
      <c r="D39" s="3">
        <f t="shared" si="0"/>
        <v>982.99420033421802</v>
      </c>
      <c r="E39" s="5">
        <v>1.0173000000000001E-3</v>
      </c>
    </row>
    <row r="40" spans="1:5" s="2" customFormat="1" x14ac:dyDescent="0.2">
      <c r="A40" s="2">
        <v>99</v>
      </c>
      <c r="B40" s="3">
        <f t="shared" si="1"/>
        <v>27.450000000000045</v>
      </c>
      <c r="C40" s="2">
        <v>300.60000000000002</v>
      </c>
      <c r="D40" s="3">
        <f t="shared" si="0"/>
        <v>990.8838684106222</v>
      </c>
      <c r="E40" s="5">
        <v>1.0092E-3</v>
      </c>
    </row>
    <row r="41" spans="1:5" s="2" customFormat="1" x14ac:dyDescent="0.2">
      <c r="A41" s="2">
        <v>114</v>
      </c>
      <c r="B41" s="3">
        <f t="shared" si="1"/>
        <v>27.450000000000045</v>
      </c>
      <c r="C41" s="2">
        <v>300.60000000000002</v>
      </c>
      <c r="D41" s="3">
        <f t="shared" si="0"/>
        <v>998.00399201596804</v>
      </c>
      <c r="E41" s="5">
        <v>1.0020000000000001E-3</v>
      </c>
    </row>
    <row r="42" spans="1:5" s="2" customFormat="1" x14ac:dyDescent="0.2">
      <c r="A42" s="2">
        <v>129</v>
      </c>
      <c r="B42" s="3">
        <f t="shared" si="1"/>
        <v>27.650000000000034</v>
      </c>
      <c r="C42" s="2">
        <v>300.8</v>
      </c>
      <c r="D42" s="3">
        <f t="shared" si="0"/>
        <v>1004.3185698503565</v>
      </c>
      <c r="E42" s="5">
        <v>9.9569999999999997E-4</v>
      </c>
    </row>
    <row r="43" spans="1:5" s="2" customFormat="1" x14ac:dyDescent="0.2">
      <c r="A43" s="2">
        <v>144</v>
      </c>
      <c r="B43" s="3">
        <f t="shared" si="1"/>
        <v>27.650000000000034</v>
      </c>
      <c r="C43" s="2">
        <v>300.8</v>
      </c>
      <c r="D43" s="3">
        <f t="shared" si="0"/>
        <v>1009.9989900010099</v>
      </c>
      <c r="E43" s="5">
        <v>9.9010000000000005E-4</v>
      </c>
    </row>
    <row r="44" spans="1:5" s="2" customFormat="1" x14ac:dyDescent="0.2">
      <c r="A44" s="2">
        <v>9</v>
      </c>
      <c r="B44" s="3">
        <f t="shared" si="1"/>
        <v>29.75</v>
      </c>
      <c r="C44" s="2">
        <v>302.89999999999998</v>
      </c>
      <c r="D44" s="3">
        <f t="shared" si="0"/>
        <v>918.10503121557099</v>
      </c>
      <c r="E44" s="5">
        <v>1.0892E-3</v>
      </c>
    </row>
    <row r="45" spans="1:5" s="2" customFormat="1" x14ac:dyDescent="0.2">
      <c r="A45" s="2">
        <v>24</v>
      </c>
      <c r="B45" s="3">
        <f t="shared" si="1"/>
        <v>29.650000000000034</v>
      </c>
      <c r="C45" s="2">
        <v>302.8</v>
      </c>
      <c r="D45" s="3">
        <f t="shared" si="0"/>
        <v>926.01166774701346</v>
      </c>
      <c r="E45" s="5">
        <v>1.0799000000000002E-3</v>
      </c>
    </row>
    <row r="46" spans="1:5" s="2" customFormat="1" x14ac:dyDescent="0.2">
      <c r="A46" s="2">
        <v>39</v>
      </c>
      <c r="B46" s="3">
        <f t="shared" si="1"/>
        <v>29.850000000000023</v>
      </c>
      <c r="C46" s="2">
        <v>303</v>
      </c>
      <c r="D46" s="3">
        <f t="shared" si="0"/>
        <v>933.27111525898272</v>
      </c>
      <c r="E46" s="5">
        <v>1.0715E-3</v>
      </c>
    </row>
    <row r="47" spans="1:5" s="2" customFormat="1" x14ac:dyDescent="0.2">
      <c r="A47" s="2">
        <v>54</v>
      </c>
      <c r="B47" s="3">
        <f t="shared" si="1"/>
        <v>29.850000000000023</v>
      </c>
      <c r="C47" s="2">
        <v>303</v>
      </c>
      <c r="D47" s="3">
        <f t="shared" si="0"/>
        <v>940.11469399266696</v>
      </c>
      <c r="E47" s="5">
        <v>1.0637000000000001E-3</v>
      </c>
    </row>
    <row r="48" spans="1:5" s="2" customFormat="1" x14ac:dyDescent="0.2">
      <c r="A48" s="2">
        <v>69</v>
      </c>
      <c r="B48" s="3">
        <f t="shared" si="1"/>
        <v>29.850000000000023</v>
      </c>
      <c r="C48" s="2">
        <v>303</v>
      </c>
      <c r="D48" s="3">
        <f t="shared" si="0"/>
        <v>952.38095238095229</v>
      </c>
      <c r="E48" s="5">
        <v>1.0500000000000002E-3</v>
      </c>
    </row>
    <row r="49" spans="1:5" s="2" customFormat="1" x14ac:dyDescent="0.2">
      <c r="A49" s="2">
        <v>84</v>
      </c>
      <c r="B49" s="3">
        <f t="shared" si="1"/>
        <v>29.950000000000045</v>
      </c>
      <c r="C49" s="2">
        <v>303.10000000000002</v>
      </c>
      <c r="D49" s="3">
        <f t="shared" si="0"/>
        <v>972.76264591439678</v>
      </c>
      <c r="E49" s="5">
        <v>1.0280000000000001E-3</v>
      </c>
    </row>
    <row r="50" spans="1:5" s="2" customFormat="1" x14ac:dyDescent="0.2">
      <c r="A50" s="2">
        <v>99</v>
      </c>
      <c r="B50" s="3">
        <f t="shared" si="1"/>
        <v>29.950000000000045</v>
      </c>
      <c r="C50" s="2">
        <v>303.10000000000002</v>
      </c>
      <c r="D50" s="3">
        <f t="shared" si="0"/>
        <v>987.06939097818588</v>
      </c>
      <c r="E50" s="5">
        <v>1.0130999999999999E-3</v>
      </c>
    </row>
    <row r="51" spans="1:5" s="2" customFormat="1" x14ac:dyDescent="0.2">
      <c r="A51" s="2">
        <v>114</v>
      </c>
      <c r="B51" s="3">
        <f t="shared" si="1"/>
        <v>29.850000000000023</v>
      </c>
      <c r="C51" s="2">
        <v>303</v>
      </c>
      <c r="D51" s="3">
        <f t="shared" si="0"/>
        <v>995.02487562189071</v>
      </c>
      <c r="E51" s="5">
        <v>1.0049999999999998E-3</v>
      </c>
    </row>
    <row r="52" spans="1:5" s="2" customFormat="1" x14ac:dyDescent="0.2">
      <c r="A52" s="2">
        <v>129</v>
      </c>
      <c r="B52" s="3">
        <f t="shared" si="1"/>
        <v>29.850000000000023</v>
      </c>
      <c r="C52" s="2">
        <v>303</v>
      </c>
      <c r="D52" s="3">
        <f t="shared" si="0"/>
        <v>1001.6025641025641</v>
      </c>
      <c r="E52" s="5">
        <v>9.9839999999999998E-4</v>
      </c>
    </row>
    <row r="53" spans="1:5" s="2" customFormat="1" x14ac:dyDescent="0.2">
      <c r="A53" s="2">
        <v>144</v>
      </c>
      <c r="B53" s="3">
        <f t="shared" si="1"/>
        <v>29.75</v>
      </c>
      <c r="C53" s="2">
        <v>302.89999999999998</v>
      </c>
      <c r="D53" s="3">
        <f t="shared" si="0"/>
        <v>1007.3536818777072</v>
      </c>
      <c r="E53" s="5">
        <v>9.9270000000000001E-4</v>
      </c>
    </row>
    <row r="54" spans="1:5" s="2" customFormat="1" x14ac:dyDescent="0.2">
      <c r="A54" s="2">
        <v>9</v>
      </c>
      <c r="B54" s="3">
        <f t="shared" si="1"/>
        <v>39.550000000000011</v>
      </c>
      <c r="C54" s="2">
        <v>312.7</v>
      </c>
      <c r="D54" s="3">
        <f t="shared" si="0"/>
        <v>911.6601331023794</v>
      </c>
      <c r="E54" s="5">
        <v>1.0969E-3</v>
      </c>
    </row>
    <row r="55" spans="1:5" s="2" customFormat="1" x14ac:dyDescent="0.2">
      <c r="A55" s="2">
        <v>24</v>
      </c>
      <c r="B55" s="3">
        <f t="shared" si="1"/>
        <v>39.550000000000011</v>
      </c>
      <c r="C55" s="2">
        <v>312.7</v>
      </c>
      <c r="D55" s="3">
        <f t="shared" si="0"/>
        <v>919.96320147194126</v>
      </c>
      <c r="E55" s="5">
        <v>1.0869999999999999E-3</v>
      </c>
    </row>
    <row r="56" spans="1:5" s="2" customFormat="1" x14ac:dyDescent="0.2">
      <c r="A56" s="2">
        <v>39</v>
      </c>
      <c r="B56" s="3">
        <f t="shared" si="1"/>
        <v>39.550000000000011</v>
      </c>
      <c r="C56" s="2">
        <v>312.7</v>
      </c>
      <c r="D56" s="3">
        <f t="shared" si="0"/>
        <v>927.38569971251036</v>
      </c>
      <c r="E56" s="5">
        <v>1.0783000000000001E-3</v>
      </c>
    </row>
    <row r="57" spans="1:5" s="2" customFormat="1" x14ac:dyDescent="0.2">
      <c r="A57" s="2">
        <v>54</v>
      </c>
      <c r="B57" s="3">
        <f t="shared" si="1"/>
        <v>39.550000000000011</v>
      </c>
      <c r="C57" s="2">
        <v>312.7</v>
      </c>
      <c r="D57" s="3">
        <f t="shared" si="0"/>
        <v>934.31748108007105</v>
      </c>
      <c r="E57" s="5">
        <v>1.0702999999999999E-3</v>
      </c>
    </row>
    <row r="58" spans="1:5" s="2" customFormat="1" x14ac:dyDescent="0.2">
      <c r="A58" s="2">
        <v>69</v>
      </c>
      <c r="B58" s="3">
        <f t="shared" si="1"/>
        <v>39.650000000000034</v>
      </c>
      <c r="C58" s="2">
        <v>312.8</v>
      </c>
      <c r="D58" s="3">
        <f t="shared" si="0"/>
        <v>940.82227867155905</v>
      </c>
      <c r="E58" s="5">
        <v>1.0628999999999999E-3</v>
      </c>
    </row>
    <row r="59" spans="1:5" s="2" customFormat="1" x14ac:dyDescent="0.2">
      <c r="A59" s="2">
        <v>84</v>
      </c>
      <c r="B59" s="3">
        <f t="shared" si="1"/>
        <v>39.650000000000034</v>
      </c>
      <c r="C59" s="2">
        <v>312.8</v>
      </c>
      <c r="D59" s="3">
        <f t="shared" si="0"/>
        <v>946.8800303001608</v>
      </c>
      <c r="E59" s="5">
        <v>1.0561000000000001E-3</v>
      </c>
    </row>
    <row r="60" spans="1:5" s="2" customFormat="1" x14ac:dyDescent="0.2">
      <c r="A60" s="2">
        <v>99</v>
      </c>
      <c r="B60" s="3">
        <f t="shared" si="1"/>
        <v>39.75</v>
      </c>
      <c r="C60" s="2">
        <v>312.89999999999998</v>
      </c>
      <c r="D60" s="3">
        <f t="shared" si="0"/>
        <v>952.56239283673074</v>
      </c>
      <c r="E60" s="5">
        <v>1.0498E-3</v>
      </c>
    </row>
    <row r="61" spans="1:5" s="2" customFormat="1" x14ac:dyDescent="0.2">
      <c r="A61" s="2">
        <v>114</v>
      </c>
      <c r="B61" s="3">
        <f t="shared" si="1"/>
        <v>39.75</v>
      </c>
      <c r="C61" s="2">
        <v>312.89999999999998</v>
      </c>
      <c r="D61" s="3">
        <f t="shared" si="0"/>
        <v>957.94616342561551</v>
      </c>
      <c r="E61" s="5">
        <v>1.0438999999999999E-3</v>
      </c>
    </row>
    <row r="62" spans="1:5" s="2" customFormat="1" x14ac:dyDescent="0.2">
      <c r="A62" s="2">
        <v>129</v>
      </c>
      <c r="B62" s="3">
        <f t="shared" si="1"/>
        <v>39.75</v>
      </c>
      <c r="C62" s="2">
        <v>312.89999999999998</v>
      </c>
      <c r="D62" s="3">
        <f t="shared" si="0"/>
        <v>963.11278050659735</v>
      </c>
      <c r="E62" s="5">
        <v>1.0383E-3</v>
      </c>
    </row>
    <row r="63" spans="1:5" s="2" customFormat="1" x14ac:dyDescent="0.2">
      <c r="A63" s="2">
        <v>144</v>
      </c>
      <c r="B63" s="3">
        <f t="shared" si="1"/>
        <v>39.550000000000011</v>
      </c>
      <c r="C63" s="2">
        <v>312.7</v>
      </c>
      <c r="D63" s="3">
        <f t="shared" si="0"/>
        <v>969.74398758727705</v>
      </c>
      <c r="E63" s="5">
        <v>1.0311999999999999E-3</v>
      </c>
    </row>
    <row r="64" spans="1:5" s="2" customFormat="1" x14ac:dyDescent="0.2">
      <c r="A64" s="2">
        <v>9</v>
      </c>
      <c r="B64" s="3">
        <f t="shared" si="1"/>
        <v>59.550000000000011</v>
      </c>
      <c r="C64" s="2">
        <v>332.7</v>
      </c>
      <c r="D64" s="3">
        <f t="shared" si="0"/>
        <v>898.95720963682118</v>
      </c>
      <c r="E64" s="5">
        <v>1.1124000000000002E-3</v>
      </c>
    </row>
    <row r="65" spans="1:5" s="2" customFormat="1" x14ac:dyDescent="0.2">
      <c r="A65" s="2">
        <v>24</v>
      </c>
      <c r="B65" s="3">
        <f t="shared" si="1"/>
        <v>59.450000000000045</v>
      </c>
      <c r="C65" s="2">
        <v>332.6</v>
      </c>
      <c r="D65" s="3">
        <f t="shared" si="0"/>
        <v>907.68811836253064</v>
      </c>
      <c r="E65" s="5">
        <v>1.1016999999999999E-3</v>
      </c>
    </row>
    <row r="66" spans="1:5" s="2" customFormat="1" x14ac:dyDescent="0.2">
      <c r="A66" s="2">
        <v>39</v>
      </c>
      <c r="B66" s="3">
        <f t="shared" si="1"/>
        <v>59.650000000000034</v>
      </c>
      <c r="C66" s="2">
        <v>332.8</v>
      </c>
      <c r="D66" s="3">
        <f t="shared" si="0"/>
        <v>915.75091575091562</v>
      </c>
      <c r="E66" s="5">
        <v>1.0920000000000001E-3</v>
      </c>
    </row>
    <row r="67" spans="1:5" s="2" customFormat="1" x14ac:dyDescent="0.2">
      <c r="A67" s="2">
        <v>54</v>
      </c>
      <c r="B67" s="3">
        <f t="shared" si="1"/>
        <v>59.650000000000034</v>
      </c>
      <c r="C67" s="2">
        <v>332.8</v>
      </c>
      <c r="D67" s="3">
        <f t="shared" si="0"/>
        <v>923.10532631773287</v>
      </c>
      <c r="E67" s="5">
        <v>1.0832999999999999E-3</v>
      </c>
    </row>
    <row r="68" spans="1:5" s="2" customFormat="1" x14ac:dyDescent="0.2">
      <c r="A68" s="2">
        <v>69</v>
      </c>
      <c r="B68" s="3">
        <f t="shared" si="1"/>
        <v>59.550000000000011</v>
      </c>
      <c r="C68" s="2">
        <v>332.7</v>
      </c>
      <c r="D68" s="3">
        <f t="shared" ref="D68:D83" si="2">1/E68</f>
        <v>929.88655384043147</v>
      </c>
      <c r="E68" s="5">
        <v>1.0754E-3</v>
      </c>
    </row>
    <row r="69" spans="1:5" s="2" customFormat="1" x14ac:dyDescent="0.2">
      <c r="A69" s="2">
        <v>84</v>
      </c>
      <c r="B69" s="3">
        <f t="shared" ref="B69:B83" si="3">C69-273.15</f>
        <v>59.650000000000034</v>
      </c>
      <c r="C69" s="2">
        <v>332.8</v>
      </c>
      <c r="D69" s="3">
        <f t="shared" si="2"/>
        <v>936.24192491339761</v>
      </c>
      <c r="E69" s="5">
        <v>1.0681E-3</v>
      </c>
    </row>
    <row r="70" spans="1:5" s="2" customFormat="1" x14ac:dyDescent="0.2">
      <c r="A70" s="2">
        <v>99</v>
      </c>
      <c r="B70" s="3">
        <f t="shared" si="3"/>
        <v>59.650000000000034</v>
      </c>
      <c r="C70" s="2">
        <v>332.8</v>
      </c>
      <c r="D70" s="3">
        <f t="shared" si="2"/>
        <v>942.24064826156621</v>
      </c>
      <c r="E70" s="5">
        <v>1.0612999999999998E-3</v>
      </c>
    </row>
    <row r="71" spans="1:5" s="2" customFormat="1" x14ac:dyDescent="0.2">
      <c r="A71" s="2">
        <v>114</v>
      </c>
      <c r="B71" s="3">
        <f t="shared" si="3"/>
        <v>59.650000000000034</v>
      </c>
      <c r="C71" s="2">
        <v>332.8</v>
      </c>
      <c r="D71" s="3">
        <f t="shared" si="2"/>
        <v>948.1369109699441</v>
      </c>
      <c r="E71" s="5">
        <v>1.0547E-3</v>
      </c>
    </row>
    <row r="72" spans="1:5" s="2" customFormat="1" x14ac:dyDescent="0.2">
      <c r="A72" s="2">
        <v>129</v>
      </c>
      <c r="B72" s="3">
        <f t="shared" si="3"/>
        <v>59.650000000000034</v>
      </c>
      <c r="C72" s="2">
        <v>332.8</v>
      </c>
      <c r="D72" s="3">
        <f t="shared" si="2"/>
        <v>953.56155239820725</v>
      </c>
      <c r="E72" s="5">
        <v>1.0487000000000001E-3</v>
      </c>
    </row>
    <row r="73" spans="1:5" s="2" customFormat="1" x14ac:dyDescent="0.2">
      <c r="A73" s="2">
        <v>144</v>
      </c>
      <c r="B73" s="3">
        <f t="shared" si="3"/>
        <v>59.650000000000034</v>
      </c>
      <c r="C73" s="2">
        <v>332.8</v>
      </c>
      <c r="D73" s="3">
        <f t="shared" si="2"/>
        <v>958.6808551433229</v>
      </c>
      <c r="E73" s="5">
        <v>1.0430999999999999E-3</v>
      </c>
    </row>
    <row r="74" spans="1:5" s="2" customFormat="1" x14ac:dyDescent="0.2">
      <c r="A74" s="2">
        <v>9</v>
      </c>
      <c r="B74" s="3">
        <f t="shared" si="3"/>
        <v>79.350000000000023</v>
      </c>
      <c r="C74" s="2">
        <v>352.5</v>
      </c>
      <c r="D74" s="3">
        <f t="shared" si="2"/>
        <v>886.91796008869176</v>
      </c>
      <c r="E74" s="5">
        <v>1.1275E-3</v>
      </c>
    </row>
    <row r="75" spans="1:5" s="2" customFormat="1" x14ac:dyDescent="0.2">
      <c r="A75" s="2">
        <v>24</v>
      </c>
      <c r="B75" s="3">
        <f t="shared" si="3"/>
        <v>79.550000000000011</v>
      </c>
      <c r="C75" s="2">
        <v>352.7</v>
      </c>
      <c r="D75" s="3">
        <f t="shared" si="2"/>
        <v>896.2982880702699</v>
      </c>
      <c r="E75" s="5">
        <v>1.1156999999999999E-3</v>
      </c>
    </row>
    <row r="76" spans="1:5" s="2" customFormat="1" x14ac:dyDescent="0.2">
      <c r="A76" s="2">
        <v>39</v>
      </c>
      <c r="B76" s="3">
        <f t="shared" si="3"/>
        <v>79.650000000000034</v>
      </c>
      <c r="C76" s="2">
        <v>352.8</v>
      </c>
      <c r="D76" s="3">
        <f t="shared" si="2"/>
        <v>904.73174703700352</v>
      </c>
      <c r="E76" s="5">
        <v>1.1053E-3</v>
      </c>
    </row>
    <row r="77" spans="1:5" s="2" customFormat="1" x14ac:dyDescent="0.2">
      <c r="A77" s="2">
        <v>54</v>
      </c>
      <c r="B77" s="3">
        <f t="shared" si="3"/>
        <v>79.650000000000034</v>
      </c>
      <c r="C77" s="2">
        <v>352.8</v>
      </c>
      <c r="D77" s="3">
        <f t="shared" si="2"/>
        <v>912.4087591240874</v>
      </c>
      <c r="E77" s="5">
        <v>1.0960000000000002E-3</v>
      </c>
    </row>
    <row r="78" spans="1:5" s="2" customFormat="1" x14ac:dyDescent="0.2">
      <c r="A78" s="2">
        <v>69</v>
      </c>
      <c r="B78" s="3">
        <f t="shared" si="3"/>
        <v>79.850000000000023</v>
      </c>
      <c r="C78" s="2">
        <v>353</v>
      </c>
      <c r="D78" s="3">
        <f t="shared" si="2"/>
        <v>919.54022988505756</v>
      </c>
      <c r="E78" s="5">
        <v>1.0874999999999999E-3</v>
      </c>
    </row>
    <row r="79" spans="1:5" s="2" customFormat="1" x14ac:dyDescent="0.2">
      <c r="A79" s="2">
        <v>84</v>
      </c>
      <c r="B79" s="3">
        <f t="shared" si="3"/>
        <v>79.850000000000023</v>
      </c>
      <c r="C79" s="2">
        <v>353</v>
      </c>
      <c r="D79" s="3">
        <f t="shared" si="2"/>
        <v>926.09742544915719</v>
      </c>
      <c r="E79" s="5">
        <v>1.0798000000000001E-3</v>
      </c>
    </row>
    <row r="80" spans="1:5" s="2" customFormat="1" x14ac:dyDescent="0.2">
      <c r="A80" s="2">
        <v>99</v>
      </c>
      <c r="B80" s="3">
        <f t="shared" si="3"/>
        <v>79.850000000000023</v>
      </c>
      <c r="C80" s="2">
        <v>353</v>
      </c>
      <c r="D80" s="3">
        <f t="shared" si="2"/>
        <v>932.31400335633043</v>
      </c>
      <c r="E80" s="5">
        <v>1.0725999999999999E-3</v>
      </c>
    </row>
    <row r="81" spans="1:15" s="2" customFormat="1" x14ac:dyDescent="0.2">
      <c r="A81" s="2">
        <v>114</v>
      </c>
      <c r="B81" s="3">
        <f t="shared" si="3"/>
        <v>79.850000000000023</v>
      </c>
      <c r="C81" s="2">
        <v>353</v>
      </c>
      <c r="D81" s="3">
        <f t="shared" si="2"/>
        <v>938.17431278731578</v>
      </c>
      <c r="E81" s="5">
        <v>1.0659000000000001E-3</v>
      </c>
    </row>
    <row r="82" spans="1:15" s="2" customFormat="1" x14ac:dyDescent="0.2">
      <c r="A82" s="2">
        <v>129</v>
      </c>
      <c r="B82" s="3">
        <f t="shared" si="3"/>
        <v>79.75</v>
      </c>
      <c r="C82" s="2">
        <v>352.9</v>
      </c>
      <c r="D82" s="3">
        <f t="shared" si="2"/>
        <v>944.3762394938143</v>
      </c>
      <c r="E82" s="5">
        <v>1.0589E-3</v>
      </c>
    </row>
    <row r="83" spans="1:15" s="2" customFormat="1" x14ac:dyDescent="0.2">
      <c r="A83" s="2">
        <v>144</v>
      </c>
      <c r="B83" s="3">
        <f t="shared" si="3"/>
        <v>79.75</v>
      </c>
      <c r="C83" s="2">
        <v>352.9</v>
      </c>
      <c r="D83" s="3">
        <f t="shared" si="2"/>
        <v>949.75781175800182</v>
      </c>
      <c r="E83" s="5">
        <v>1.0528999999999998E-3</v>
      </c>
    </row>
    <row r="84" spans="1:15" s="7" customFormat="1" x14ac:dyDescent="0.2">
      <c r="A84" s="30">
        <v>0</v>
      </c>
      <c r="B84" s="7">
        <v>40</v>
      </c>
      <c r="C84" s="36">
        <f>B84+273.15</f>
        <v>313.14999999999998</v>
      </c>
      <c r="D84" s="8">
        <v>901.33300000000008</v>
      </c>
      <c r="E84" s="9">
        <f>1/D84</f>
        <v>1.1094678659274652E-3</v>
      </c>
      <c r="G84" s="27" t="s">
        <v>7</v>
      </c>
    </row>
    <row r="85" spans="1:15" s="7" customFormat="1" x14ac:dyDescent="0.2">
      <c r="A85" s="8">
        <v>28.378400000000003</v>
      </c>
      <c r="B85" s="7">
        <v>40</v>
      </c>
      <c r="C85" s="36">
        <v>313.14999999999998</v>
      </c>
      <c r="D85" s="8">
        <v>928.01299999999992</v>
      </c>
      <c r="E85" s="9">
        <f t="shared" ref="E85:E114" si="4">1/D85</f>
        <v>1.0775711116115831E-3</v>
      </c>
      <c r="G85" s="7" t="s">
        <v>65</v>
      </c>
    </row>
    <row r="86" spans="1:15" s="7" customFormat="1" x14ac:dyDescent="0.2">
      <c r="A86" s="8">
        <v>72.972999999999999</v>
      </c>
      <c r="B86" s="7">
        <v>40</v>
      </c>
      <c r="C86" s="36">
        <v>313.14999999999998</v>
      </c>
      <c r="D86" s="8">
        <v>949.3660000000001</v>
      </c>
      <c r="E86" s="9">
        <f t="shared" si="4"/>
        <v>1.0533345411569404E-3</v>
      </c>
    </row>
    <row r="87" spans="1:15" s="7" customFormat="1" x14ac:dyDescent="0.2">
      <c r="A87" s="8">
        <v>109.459</v>
      </c>
      <c r="B87" s="7">
        <v>40</v>
      </c>
      <c r="C87" s="36">
        <v>313.14999999999998</v>
      </c>
      <c r="D87" s="8">
        <v>970.71500000000003</v>
      </c>
      <c r="E87" s="9">
        <f t="shared" si="4"/>
        <v>1.0301684840555673E-3</v>
      </c>
      <c r="G87" s="27" t="s">
        <v>9</v>
      </c>
    </row>
    <row r="88" spans="1:15" s="7" customFormat="1" x14ac:dyDescent="0.2">
      <c r="A88" s="8">
        <v>145.946</v>
      </c>
      <c r="B88" s="7">
        <v>40</v>
      </c>
      <c r="C88" s="36">
        <v>313.14999999999998</v>
      </c>
      <c r="D88" s="8">
        <v>986.73200000000008</v>
      </c>
      <c r="E88" s="9">
        <f t="shared" si="4"/>
        <v>1.0134464069271089E-3</v>
      </c>
      <c r="G88" s="28" t="s">
        <v>76</v>
      </c>
    </row>
    <row r="89" spans="1:15" s="7" customFormat="1" ht="17" x14ac:dyDescent="0.2">
      <c r="A89" s="8">
        <v>186.48600000000002</v>
      </c>
      <c r="B89" s="7">
        <v>40</v>
      </c>
      <c r="C89" s="36">
        <v>313.14999999999998</v>
      </c>
      <c r="D89" s="8">
        <v>1005.42</v>
      </c>
      <c r="E89" s="9">
        <f t="shared" si="4"/>
        <v>9.946092180382329E-4</v>
      </c>
      <c r="G89" s="7" t="s">
        <v>109</v>
      </c>
    </row>
    <row r="90" spans="1:15" s="7" customFormat="1" ht="17" x14ac:dyDescent="0.2">
      <c r="A90" s="8">
        <v>227.02700000000002</v>
      </c>
      <c r="B90" s="7">
        <v>40</v>
      </c>
      <c r="C90" s="36">
        <v>313.14999999999998</v>
      </c>
      <c r="D90" s="8">
        <v>1029.43</v>
      </c>
      <c r="E90" s="9">
        <f t="shared" si="4"/>
        <v>9.7141136357013096E-4</v>
      </c>
      <c r="G90" s="7" t="s">
        <v>110</v>
      </c>
    </row>
    <row r="91" spans="1:15" s="7" customFormat="1" ht="17" x14ac:dyDescent="0.2">
      <c r="A91" s="8">
        <v>267.56799999999998</v>
      </c>
      <c r="B91" s="7">
        <v>40</v>
      </c>
      <c r="C91" s="36">
        <v>313.14999999999998</v>
      </c>
      <c r="D91" s="8">
        <v>1050.79</v>
      </c>
      <c r="E91" s="9">
        <f t="shared" si="4"/>
        <v>9.5166493780869633E-4</v>
      </c>
      <c r="G91" s="7" t="s">
        <v>111</v>
      </c>
    </row>
    <row r="92" spans="1:15" s="7" customFormat="1" x14ac:dyDescent="0.2">
      <c r="A92" s="8">
        <v>308.108</v>
      </c>
      <c r="B92" s="7">
        <v>40</v>
      </c>
      <c r="C92" s="36">
        <v>313.14999999999998</v>
      </c>
      <c r="D92" s="8">
        <v>1069.47</v>
      </c>
      <c r="E92" s="9">
        <f t="shared" si="4"/>
        <v>9.3504259119002865E-4</v>
      </c>
      <c r="G92" s="7" t="s">
        <v>71</v>
      </c>
    </row>
    <row r="93" spans="1:15" s="7" customFormat="1" x14ac:dyDescent="0.2">
      <c r="A93" s="8">
        <v>352.70299999999997</v>
      </c>
      <c r="B93" s="7">
        <v>40</v>
      </c>
      <c r="C93" s="36">
        <v>313.14999999999998</v>
      </c>
      <c r="D93" s="8">
        <v>1082.82</v>
      </c>
      <c r="E93" s="9">
        <f t="shared" si="4"/>
        <v>9.2351452688350791E-4</v>
      </c>
    </row>
    <row r="94" spans="1:15" s="7" customFormat="1" x14ac:dyDescent="0.2">
      <c r="A94" s="8">
        <v>393.24299999999999</v>
      </c>
      <c r="B94" s="7">
        <v>40</v>
      </c>
      <c r="C94" s="36">
        <v>313.14999999999998</v>
      </c>
      <c r="D94" s="8">
        <v>1098.8400000000001</v>
      </c>
      <c r="E94" s="9">
        <f t="shared" si="4"/>
        <v>9.100505988132939E-4</v>
      </c>
      <c r="G94" s="28" t="s">
        <v>42</v>
      </c>
    </row>
    <row r="95" spans="1:15" s="7" customFormat="1" x14ac:dyDescent="0.2">
      <c r="A95" s="8">
        <v>433.78399999999999</v>
      </c>
      <c r="B95" s="7">
        <v>40</v>
      </c>
      <c r="C95" s="36">
        <v>313.14999999999998</v>
      </c>
      <c r="D95" s="8">
        <v>1112.19</v>
      </c>
      <c r="E95" s="9">
        <f t="shared" si="4"/>
        <v>8.9912694773375051E-4</v>
      </c>
      <c r="G95" s="7" t="s">
        <v>66</v>
      </c>
      <c r="H95" s="7" t="s">
        <v>47</v>
      </c>
      <c r="I95" s="7" t="s">
        <v>38</v>
      </c>
      <c r="J95" s="7" t="s">
        <v>46</v>
      </c>
      <c r="K95" s="7" t="s">
        <v>39</v>
      </c>
      <c r="L95" s="7" t="s">
        <v>40</v>
      </c>
      <c r="M95" s="7" t="s">
        <v>16</v>
      </c>
      <c r="N95" s="7" t="s">
        <v>17</v>
      </c>
      <c r="O95" s="7" t="s">
        <v>53</v>
      </c>
    </row>
    <row r="96" spans="1:15" s="7" customFormat="1" x14ac:dyDescent="0.2">
      <c r="A96" s="8">
        <v>474.32400000000001</v>
      </c>
      <c r="B96" s="7">
        <v>40</v>
      </c>
      <c r="C96" s="36">
        <v>313.14999999999998</v>
      </c>
      <c r="D96" s="8">
        <v>1125.54</v>
      </c>
      <c r="E96" s="9">
        <f t="shared" si="4"/>
        <v>8.8846242692396538E-4</v>
      </c>
      <c r="G96" s="7" t="s">
        <v>67</v>
      </c>
      <c r="H96" s="7" t="s">
        <v>68</v>
      </c>
      <c r="I96" s="7" t="s">
        <v>69</v>
      </c>
      <c r="J96" s="7" t="s">
        <v>70</v>
      </c>
      <c r="K96" s="7" t="s">
        <v>48</v>
      </c>
      <c r="L96" s="7" t="s">
        <v>49</v>
      </c>
      <c r="M96" s="7" t="s">
        <v>50</v>
      </c>
      <c r="N96" s="7" t="s">
        <v>52</v>
      </c>
    </row>
    <row r="97" spans="1:21" s="7" customFormat="1" x14ac:dyDescent="0.2">
      <c r="A97" s="8">
        <v>518.91899999999998</v>
      </c>
      <c r="B97" s="7">
        <v>40</v>
      </c>
      <c r="C97" s="36">
        <v>313.14999999999998</v>
      </c>
      <c r="D97" s="8">
        <v>1141.56</v>
      </c>
      <c r="E97" s="9">
        <f t="shared" si="4"/>
        <v>8.7599425347769722E-4</v>
      </c>
      <c r="G97" s="18">
        <v>7.7</v>
      </c>
      <c r="H97" s="18">
        <v>6.2</v>
      </c>
      <c r="I97" s="18">
        <v>47</v>
      </c>
      <c r="J97" s="18">
        <v>18</v>
      </c>
      <c r="K97" s="18">
        <v>9.5</v>
      </c>
      <c r="L97" s="18">
        <v>2.9</v>
      </c>
      <c r="M97" s="18">
        <v>6.9</v>
      </c>
      <c r="N97" s="18">
        <v>0.2</v>
      </c>
      <c r="O97" s="18">
        <v>1.6</v>
      </c>
    </row>
    <row r="98" spans="1:21" s="7" customFormat="1" x14ac:dyDescent="0.2">
      <c r="A98" s="8">
        <v>563.51400000000001</v>
      </c>
      <c r="B98" s="7">
        <v>40</v>
      </c>
      <c r="C98" s="36">
        <v>313.14999999999998</v>
      </c>
      <c r="D98" s="8">
        <v>1152.25</v>
      </c>
      <c r="E98" s="9">
        <f t="shared" si="4"/>
        <v>8.678672163159037E-4</v>
      </c>
    </row>
    <row r="99" spans="1:21" s="7" customFormat="1" x14ac:dyDescent="0.2">
      <c r="A99" s="8">
        <v>600</v>
      </c>
      <c r="B99" s="7">
        <v>40</v>
      </c>
      <c r="C99" s="36">
        <v>313.14999999999998</v>
      </c>
      <c r="D99" s="8">
        <v>1162.93</v>
      </c>
      <c r="E99" s="9">
        <f t="shared" si="4"/>
        <v>8.5989698434127588E-4</v>
      </c>
      <c r="G99" s="27" t="s">
        <v>43</v>
      </c>
    </row>
    <row r="100" spans="1:21" s="7" customFormat="1" x14ac:dyDescent="0.2">
      <c r="A100" s="8">
        <v>636.48599999999999</v>
      </c>
      <c r="B100" s="7">
        <v>40</v>
      </c>
      <c r="C100" s="36">
        <v>313.14999999999998</v>
      </c>
      <c r="D100" s="8">
        <v>1170.95</v>
      </c>
      <c r="E100" s="9">
        <f t="shared" si="4"/>
        <v>8.5400742986463981E-4</v>
      </c>
      <c r="G100" s="7" t="s">
        <v>103</v>
      </c>
    </row>
    <row r="101" spans="1:21" s="7" customFormat="1" x14ac:dyDescent="0.2">
      <c r="A101" s="8">
        <v>677.02700000000004</v>
      </c>
      <c r="B101" s="7">
        <v>40</v>
      </c>
      <c r="C101" s="36">
        <v>313.14999999999998</v>
      </c>
      <c r="D101" s="8">
        <v>1181.6299999999999</v>
      </c>
      <c r="E101" s="9">
        <f t="shared" si="4"/>
        <v>8.4628860133882861E-4</v>
      </c>
    </row>
    <row r="102" spans="1:21" s="7" customFormat="1" x14ac:dyDescent="0.2">
      <c r="A102" s="8">
        <v>717.56799999999998</v>
      </c>
      <c r="B102" s="7">
        <v>40</v>
      </c>
      <c r="C102" s="36">
        <v>313.14999999999998</v>
      </c>
      <c r="D102" s="8">
        <v>1189.6500000000001</v>
      </c>
      <c r="E102" s="9">
        <f t="shared" si="4"/>
        <v>8.4058336485520941E-4</v>
      </c>
      <c r="G102" s="27" t="s">
        <v>26</v>
      </c>
    </row>
    <row r="103" spans="1:21" s="7" customFormat="1" x14ac:dyDescent="0.2">
      <c r="A103" s="8">
        <v>762.16200000000003</v>
      </c>
      <c r="B103" s="7">
        <v>40</v>
      </c>
      <c r="C103" s="36">
        <v>313.14999999999998</v>
      </c>
      <c r="D103" s="8">
        <v>1200.3399999999999</v>
      </c>
      <c r="E103" s="9">
        <f t="shared" si="4"/>
        <v>8.3309728910142128E-4</v>
      </c>
      <c r="G103" s="7" t="s">
        <v>57</v>
      </c>
    </row>
    <row r="104" spans="1:21" s="7" customFormat="1" x14ac:dyDescent="0.2">
      <c r="A104" s="8">
        <v>794.59500000000003</v>
      </c>
      <c r="B104" s="7">
        <v>40</v>
      </c>
      <c r="C104" s="36">
        <v>313.14999999999998</v>
      </c>
      <c r="D104" s="8">
        <v>1208.3500000000001</v>
      </c>
      <c r="E104" s="9">
        <f t="shared" si="4"/>
        <v>8.2757479207183344E-4</v>
      </c>
    </row>
    <row r="105" spans="1:21" s="7" customFormat="1" x14ac:dyDescent="0.2">
      <c r="A105" s="8">
        <v>839.18899999999996</v>
      </c>
      <c r="B105" s="7">
        <v>40</v>
      </c>
      <c r="C105" s="36">
        <v>313.14999999999998</v>
      </c>
      <c r="D105" s="8">
        <v>1213.71</v>
      </c>
      <c r="E105" s="9">
        <f t="shared" si="4"/>
        <v>8.239200467986586E-4</v>
      </c>
      <c r="G105" s="27" t="s">
        <v>72</v>
      </c>
    </row>
    <row r="106" spans="1:21" s="7" customFormat="1" x14ac:dyDescent="0.2">
      <c r="A106" s="8">
        <v>875.67600000000004</v>
      </c>
      <c r="B106" s="7">
        <v>40</v>
      </c>
      <c r="C106" s="36">
        <v>313.14999999999998</v>
      </c>
      <c r="D106" s="8">
        <v>1219.06</v>
      </c>
      <c r="E106" s="9">
        <f t="shared" si="4"/>
        <v>8.203041687857858E-4</v>
      </c>
      <c r="G106" s="7" t="s">
        <v>107</v>
      </c>
    </row>
    <row r="107" spans="1:21" s="7" customFormat="1" x14ac:dyDescent="0.2">
      <c r="A107" s="8">
        <v>912.16200000000003</v>
      </c>
      <c r="B107" s="7">
        <v>40</v>
      </c>
      <c r="C107" s="36">
        <v>313.14999999999998</v>
      </c>
      <c r="D107" s="8">
        <v>1227.0700000000002</v>
      </c>
      <c r="E107" s="9">
        <f t="shared" si="4"/>
        <v>8.1494943238772028E-4</v>
      </c>
      <c r="G107" s="45" t="s">
        <v>127</v>
      </c>
    </row>
    <row r="108" spans="1:21" s="7" customFormat="1" x14ac:dyDescent="0.2">
      <c r="A108" s="8">
        <v>952.70299999999997</v>
      </c>
      <c r="B108" s="7">
        <v>40</v>
      </c>
      <c r="C108" s="36">
        <v>313.14999999999998</v>
      </c>
      <c r="D108" s="8">
        <v>1232.42</v>
      </c>
      <c r="E108" s="9">
        <f t="shared" si="4"/>
        <v>8.1141169406533477E-4</v>
      </c>
    </row>
    <row r="109" spans="1:21" s="7" customFormat="1" x14ac:dyDescent="0.2">
      <c r="A109" s="8">
        <v>993.24299999999994</v>
      </c>
      <c r="B109" s="7">
        <v>40</v>
      </c>
      <c r="C109" s="36">
        <v>313.14999999999998</v>
      </c>
      <c r="D109" s="8">
        <v>1243.1099999999999</v>
      </c>
      <c r="E109" s="9">
        <f t="shared" si="4"/>
        <v>8.0443404043085498E-4</v>
      </c>
      <c r="M109" s="7" t="s">
        <v>82</v>
      </c>
    </row>
    <row r="110" spans="1:21" s="7" customFormat="1" x14ac:dyDescent="0.2">
      <c r="A110" s="8">
        <v>1033.78</v>
      </c>
      <c r="B110" s="7">
        <v>40</v>
      </c>
      <c r="C110" s="36">
        <v>313.14999999999998</v>
      </c>
      <c r="D110" s="8">
        <v>1248.4599999999998</v>
      </c>
      <c r="E110" s="9">
        <f t="shared" si="4"/>
        <v>8.0098681575701278E-4</v>
      </c>
    </row>
    <row r="111" spans="1:21" s="7" customFormat="1" ht="17" x14ac:dyDescent="0.2">
      <c r="A111" s="8">
        <v>1070.27</v>
      </c>
      <c r="B111" s="7">
        <v>40</v>
      </c>
      <c r="C111" s="36">
        <v>313.14999999999998</v>
      </c>
      <c r="D111" s="8">
        <v>1253.8100000000002</v>
      </c>
      <c r="E111" s="9">
        <f t="shared" si="4"/>
        <v>7.9756900965856055E-4</v>
      </c>
      <c r="M111" s="7" t="s">
        <v>83</v>
      </c>
      <c r="R111" s="7" t="s">
        <v>84</v>
      </c>
    </row>
    <row r="112" spans="1:21" s="7" customFormat="1" x14ac:dyDescent="0.2">
      <c r="A112" s="8">
        <v>1110.8100000000002</v>
      </c>
      <c r="B112" s="7">
        <v>40</v>
      </c>
      <c r="C112" s="36">
        <v>313.14999999999998</v>
      </c>
      <c r="D112" s="8">
        <v>1261.83</v>
      </c>
      <c r="E112" s="9">
        <f t="shared" si="4"/>
        <v>7.9249978206256001E-4</v>
      </c>
      <c r="M112" s="29" t="s">
        <v>77</v>
      </c>
      <c r="N112" s="29" t="s">
        <v>78</v>
      </c>
      <c r="O112" s="29" t="s">
        <v>79</v>
      </c>
      <c r="P112" s="29" t="s">
        <v>81</v>
      </c>
      <c r="Q112" s="29"/>
      <c r="R112" s="29" t="s">
        <v>77</v>
      </c>
      <c r="S112" s="29" t="s">
        <v>78</v>
      </c>
      <c r="T112" s="29" t="s">
        <v>79</v>
      </c>
      <c r="U112" s="29" t="s">
        <v>81</v>
      </c>
    </row>
    <row r="113" spans="1:21" s="7" customFormat="1" x14ac:dyDescent="0.2">
      <c r="A113" s="8">
        <v>1151.3500000000001</v>
      </c>
      <c r="B113" s="7">
        <v>40</v>
      </c>
      <c r="C113" s="36">
        <v>313.14999999999998</v>
      </c>
      <c r="D113" s="8">
        <v>1267.18</v>
      </c>
      <c r="E113" s="9">
        <f t="shared" si="4"/>
        <v>7.8915386922142076E-4</v>
      </c>
      <c r="M113" s="7">
        <v>100</v>
      </c>
      <c r="N113" s="7">
        <v>101.351</v>
      </c>
      <c r="O113" s="8">
        <f t="shared" ref="O113:O116" si="5">(M113-N113)</f>
        <v>-1.3509999999999991</v>
      </c>
      <c r="P113" s="8">
        <f t="shared" ref="P113:P116" si="6">ABS(O113)</f>
        <v>1.3509999999999991</v>
      </c>
      <c r="R113" s="7">
        <v>1</v>
      </c>
      <c r="S113" s="8">
        <v>1</v>
      </c>
      <c r="T113" s="8">
        <f>(R113-S113)</f>
        <v>0</v>
      </c>
      <c r="U113" s="8">
        <f>ABS(T113)</f>
        <v>0</v>
      </c>
    </row>
    <row r="114" spans="1:21" s="7" customFormat="1" x14ac:dyDescent="0.2">
      <c r="A114" s="8">
        <v>1187.8399999999999</v>
      </c>
      <c r="B114" s="7">
        <v>40</v>
      </c>
      <c r="C114" s="36">
        <v>313.14999999999998</v>
      </c>
      <c r="D114" s="8">
        <v>1275.19</v>
      </c>
      <c r="E114" s="9">
        <f t="shared" si="4"/>
        <v>7.841968647809346E-4</v>
      </c>
      <c r="M114" s="7">
        <v>500</v>
      </c>
      <c r="N114" s="7">
        <v>502.70300000000003</v>
      </c>
      <c r="O114" s="8">
        <f t="shared" si="5"/>
        <v>-2.7030000000000314</v>
      </c>
      <c r="P114" s="8">
        <f t="shared" si="6"/>
        <v>2.7030000000000314</v>
      </c>
      <c r="R114" s="7">
        <v>1.3</v>
      </c>
      <c r="S114" s="8">
        <v>1.3013399999999999</v>
      </c>
      <c r="T114" s="8">
        <f t="shared" ref="T114:T116" si="7">(R114-S114)</f>
        <v>-1.3399999999998968E-3</v>
      </c>
      <c r="U114" s="8">
        <f t="shared" ref="U114:U116" si="8">ABS(T114)</f>
        <v>1.3399999999998968E-3</v>
      </c>
    </row>
    <row r="115" spans="1:21" s="7" customFormat="1" x14ac:dyDescent="0.2">
      <c r="E115" s="9"/>
      <c r="M115" s="7">
        <v>1000</v>
      </c>
      <c r="N115" s="7">
        <v>1001.3499999999999</v>
      </c>
      <c r="O115" s="7">
        <f t="shared" si="5"/>
        <v>-1.3499999999999091</v>
      </c>
      <c r="P115" s="7">
        <f t="shared" si="6"/>
        <v>1.3499999999999091</v>
      </c>
      <c r="R115" s="7">
        <v>1.2</v>
      </c>
      <c r="S115" s="8">
        <v>1.20001</v>
      </c>
      <c r="T115" s="7">
        <f t="shared" si="7"/>
        <v>-1.0000000000065512E-5</v>
      </c>
      <c r="U115" s="7">
        <f t="shared" si="8"/>
        <v>1.0000000000065512E-5</v>
      </c>
    </row>
    <row r="116" spans="1:21" s="7" customFormat="1" x14ac:dyDescent="0.2">
      <c r="E116" s="9"/>
      <c r="M116" s="7">
        <v>1300</v>
      </c>
      <c r="N116" s="7">
        <v>1301.3499999999999</v>
      </c>
      <c r="O116" s="7">
        <f t="shared" si="5"/>
        <v>-1.3499999999999091</v>
      </c>
      <c r="P116" s="7">
        <f t="shared" si="6"/>
        <v>1.3499999999999091</v>
      </c>
      <c r="R116" s="7">
        <v>1.1000000000000001</v>
      </c>
      <c r="S116" s="8">
        <v>1.0987</v>
      </c>
      <c r="T116" s="7">
        <f t="shared" si="7"/>
        <v>1.3000000000000789E-3</v>
      </c>
      <c r="U116" s="7">
        <f t="shared" si="8"/>
        <v>1.3000000000000789E-3</v>
      </c>
    </row>
    <row r="117" spans="1:21" s="7" customFormat="1" x14ac:dyDescent="0.2">
      <c r="E117" s="9"/>
      <c r="S117" s="8"/>
    </row>
    <row r="118" spans="1:21" s="7" customFormat="1" x14ac:dyDescent="0.2">
      <c r="E118" s="9"/>
      <c r="O118" s="30" t="s">
        <v>80</v>
      </c>
      <c r="P118" s="30">
        <f>AVERAGE(P113:P116)</f>
        <v>1.6884999999999621</v>
      </c>
    </row>
    <row r="119" spans="1:21" s="7" customFormat="1" x14ac:dyDescent="0.2">
      <c r="E119" s="9"/>
      <c r="T119" s="19" t="s">
        <v>80</v>
      </c>
      <c r="U119" s="30">
        <f>AVERAGE(U113:U116)</f>
        <v>6.625000000000103E-4</v>
      </c>
    </row>
    <row r="120" spans="1:21" s="7" customFormat="1" x14ac:dyDescent="0.2">
      <c r="E120" s="9"/>
    </row>
    <row r="121" spans="1:21" s="7" customFormat="1" x14ac:dyDescent="0.2">
      <c r="E121" s="9"/>
    </row>
    <row r="122" spans="1:21" s="7" customFormat="1" x14ac:dyDescent="0.2">
      <c r="E122" s="9"/>
    </row>
    <row r="123" spans="1:21" s="7" customFormat="1" x14ac:dyDescent="0.2">
      <c r="E123" s="9"/>
    </row>
    <row r="124" spans="1:21" s="7" customFormat="1" x14ac:dyDescent="0.2">
      <c r="E124" s="9"/>
      <c r="G124" s="1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6"/>
  <sheetViews>
    <sheetView topLeftCell="A46" workbookViewId="0">
      <selection activeCell="I76" sqref="I76"/>
    </sheetView>
  </sheetViews>
  <sheetFormatPr baseColWidth="10" defaultRowHeight="15" x14ac:dyDescent="0.2"/>
  <cols>
    <col min="2" max="2" width="18.83203125" customWidth="1"/>
    <col min="3" max="3" width="15.33203125" customWidth="1"/>
  </cols>
  <sheetData>
    <row r="1" spans="1:7" x14ac:dyDescent="0.2">
      <c r="A1" s="50" t="s">
        <v>0</v>
      </c>
      <c r="B1" s="51" t="s">
        <v>1</v>
      </c>
      <c r="C1" s="52" t="s">
        <v>1</v>
      </c>
      <c r="D1" s="50" t="s">
        <v>4</v>
      </c>
      <c r="E1" s="50" t="s">
        <v>5</v>
      </c>
    </row>
    <row r="2" spans="1:7" ht="17" x14ac:dyDescent="0.2">
      <c r="A2" s="50" t="s">
        <v>6</v>
      </c>
      <c r="B2" s="51" t="s">
        <v>2</v>
      </c>
      <c r="C2" s="52" t="s">
        <v>3</v>
      </c>
      <c r="D2" s="50" t="s">
        <v>128</v>
      </c>
      <c r="E2" s="50" t="s">
        <v>129</v>
      </c>
    </row>
    <row r="3" spans="1:7" s="38" customFormat="1" x14ac:dyDescent="0.2">
      <c r="A3" s="39">
        <v>0.1</v>
      </c>
      <c r="B3" s="38">
        <v>25</v>
      </c>
      <c r="C3" s="38">
        <f t="shared" ref="C3:C30" si="0">B3+273.15</f>
        <v>298.14999999999998</v>
      </c>
      <c r="D3" s="39">
        <f>1/E3</f>
        <v>784.80615288023853</v>
      </c>
      <c r="E3" s="40">
        <v>1.2742000000000001E-3</v>
      </c>
      <c r="G3" s="47"/>
    </row>
    <row r="4" spans="1:7" s="38" customFormat="1" x14ac:dyDescent="0.2">
      <c r="A4" s="39">
        <v>36.886884816392943</v>
      </c>
      <c r="B4" s="38">
        <v>25</v>
      </c>
      <c r="C4" s="38">
        <f>B4+273.15</f>
        <v>298.14999999999998</v>
      </c>
      <c r="D4" s="39">
        <f>1/E4</f>
        <v>811.33686847951878</v>
      </c>
      <c r="E4" s="40">
        <v>1.23253366E-3</v>
      </c>
      <c r="G4" s="46"/>
    </row>
    <row r="5" spans="1:7" s="38" customFormat="1" x14ac:dyDescent="0.2">
      <c r="A5" s="39">
        <v>68.257973772390685</v>
      </c>
      <c r="B5" s="38">
        <v>25</v>
      </c>
      <c r="C5" s="38">
        <f t="shared" si="0"/>
        <v>298.14999999999998</v>
      </c>
      <c r="D5" s="39">
        <f t="shared" ref="D5:D30" si="1">1/E5</f>
        <v>830.83437738750638</v>
      </c>
      <c r="E5" s="40">
        <v>1.20360932E-3</v>
      </c>
    </row>
    <row r="6" spans="1:7" s="38" customFormat="1" x14ac:dyDescent="0.2">
      <c r="A6" s="39">
        <v>104.11064686495952</v>
      </c>
      <c r="B6" s="38">
        <v>25</v>
      </c>
      <c r="C6" s="38">
        <f t="shared" si="0"/>
        <v>298.14999999999998</v>
      </c>
      <c r="D6" s="39">
        <f t="shared" si="1"/>
        <v>849.35730831194655</v>
      </c>
      <c r="E6" s="40">
        <v>1.1773608E-3</v>
      </c>
      <c r="G6" s="47"/>
    </row>
    <row r="7" spans="1:7" s="38" customFormat="1" x14ac:dyDescent="0.2">
      <c r="A7" s="39">
        <v>136.51594754478137</v>
      </c>
      <c r="B7" s="38">
        <v>25</v>
      </c>
      <c r="C7" s="38">
        <f t="shared" si="0"/>
        <v>298.14999999999998</v>
      </c>
      <c r="D7" s="39">
        <f t="shared" si="1"/>
        <v>863.75319489350488</v>
      </c>
      <c r="E7" s="40">
        <v>1.1577381200000001E-3</v>
      </c>
    </row>
    <row r="8" spans="1:7" s="38" customFormat="1" x14ac:dyDescent="0.2">
      <c r="A8" s="39">
        <v>170.300197189702</v>
      </c>
      <c r="B8" s="38">
        <v>25</v>
      </c>
      <c r="C8" s="38">
        <f t="shared" si="0"/>
        <v>298.14999999999998</v>
      </c>
      <c r="D8" s="39">
        <f t="shared" si="1"/>
        <v>877.85923140966293</v>
      </c>
      <c r="E8" s="40">
        <v>1.1391347999999998E-3</v>
      </c>
    </row>
    <row r="9" spans="1:7" s="38" customFormat="1" x14ac:dyDescent="0.2">
      <c r="A9" s="39">
        <v>203.73970959334792</v>
      </c>
      <c r="B9" s="38">
        <v>25</v>
      </c>
      <c r="C9" s="38">
        <f t="shared" si="0"/>
        <v>298.14999999999998</v>
      </c>
      <c r="D9" s="39">
        <f t="shared" si="1"/>
        <v>889.90379054341599</v>
      </c>
      <c r="E9" s="40">
        <v>1.1237169800000001E-3</v>
      </c>
      <c r="G9" s="47"/>
    </row>
    <row r="10" spans="1:7" s="38" customFormat="1" x14ac:dyDescent="0.2">
      <c r="A10" s="39">
        <v>0.1</v>
      </c>
      <c r="B10" s="38">
        <v>35</v>
      </c>
      <c r="C10" s="38">
        <f t="shared" si="0"/>
        <v>308.14999999999998</v>
      </c>
      <c r="D10" s="39">
        <f t="shared" si="1"/>
        <v>776.3975155279503</v>
      </c>
      <c r="E10" s="40">
        <v>1.2880000000000001E-3</v>
      </c>
    </row>
    <row r="11" spans="1:7" s="38" customFormat="1" x14ac:dyDescent="0.2">
      <c r="A11" s="39">
        <v>37.576359298942343</v>
      </c>
      <c r="B11" s="38">
        <v>35</v>
      </c>
      <c r="C11" s="38">
        <f t="shared" si="0"/>
        <v>308.14999999999998</v>
      </c>
      <c r="D11" s="39">
        <f t="shared" si="1"/>
        <v>807.73773983348974</v>
      </c>
      <c r="E11" s="40">
        <v>1.2380256E-3</v>
      </c>
    </row>
    <row r="12" spans="1:7" s="38" customFormat="1" x14ac:dyDescent="0.2">
      <c r="A12" s="39">
        <v>70.326397220038885</v>
      </c>
      <c r="B12" s="38">
        <v>35</v>
      </c>
      <c r="C12" s="38">
        <f t="shared" si="0"/>
        <v>308.14999999999998</v>
      </c>
      <c r="D12" s="39">
        <f t="shared" si="1"/>
        <v>826.13057621616338</v>
      </c>
      <c r="E12" s="40">
        <v>1.2104624E-3</v>
      </c>
      <c r="G12" s="47"/>
    </row>
    <row r="13" spans="1:7" s="38" customFormat="1" x14ac:dyDescent="0.2">
      <c r="A13" s="39">
        <v>102.38696065858602</v>
      </c>
      <c r="B13" s="38">
        <v>35</v>
      </c>
      <c r="C13" s="38">
        <f t="shared" si="0"/>
        <v>308.14999999999998</v>
      </c>
      <c r="D13" s="39">
        <f t="shared" si="1"/>
        <v>843.3603253616667</v>
      </c>
      <c r="E13" s="40">
        <v>1.1857327999999999E-3</v>
      </c>
    </row>
    <row r="14" spans="1:7" s="38" customFormat="1" x14ac:dyDescent="0.2">
      <c r="A14" s="39">
        <v>137.20542202733077</v>
      </c>
      <c r="B14" s="38">
        <v>35</v>
      </c>
      <c r="C14" s="38">
        <f t="shared" si="0"/>
        <v>308.14999999999998</v>
      </c>
      <c r="D14" s="39">
        <f t="shared" si="1"/>
        <v>859.41721887087704</v>
      </c>
      <c r="E14" s="40">
        <v>1.1635791999999999E-3</v>
      </c>
    </row>
    <row r="15" spans="1:7" s="38" customFormat="1" x14ac:dyDescent="0.2">
      <c r="A15" s="39">
        <v>172.71335787862489</v>
      </c>
      <c r="B15" s="38">
        <v>35</v>
      </c>
      <c r="C15" s="38">
        <f t="shared" si="0"/>
        <v>308.14999999999998</v>
      </c>
      <c r="D15" s="39">
        <f t="shared" si="1"/>
        <v>874.22307795062522</v>
      </c>
      <c r="E15" s="40">
        <v>1.1438728E-3</v>
      </c>
      <c r="G15" s="47"/>
    </row>
    <row r="16" spans="1:7" s="38" customFormat="1" x14ac:dyDescent="0.2">
      <c r="A16" s="39">
        <v>206.84234476482024</v>
      </c>
      <c r="B16" s="38">
        <v>35</v>
      </c>
      <c r="C16" s="38">
        <f t="shared" si="0"/>
        <v>308.14999999999998</v>
      </c>
      <c r="D16" s="39">
        <f t="shared" si="1"/>
        <v>887.51430673062453</v>
      </c>
      <c r="E16" s="40">
        <v>1.1267423999999999E-3</v>
      </c>
    </row>
    <row r="17" spans="1:7" s="38" customFormat="1" x14ac:dyDescent="0.2">
      <c r="A17" s="39">
        <v>0.1</v>
      </c>
      <c r="B17" s="38">
        <v>45</v>
      </c>
      <c r="C17" s="38">
        <f t="shared" si="0"/>
        <v>318.14999999999998</v>
      </c>
      <c r="D17" s="39">
        <f t="shared" si="1"/>
        <v>761.90476190476181</v>
      </c>
      <c r="E17" s="40">
        <v>1.3125000000000001E-3</v>
      </c>
    </row>
    <row r="18" spans="1:7" s="38" customFormat="1" x14ac:dyDescent="0.2">
      <c r="A18" s="39">
        <v>38.610571022766443</v>
      </c>
      <c r="B18" s="38">
        <v>45</v>
      </c>
      <c r="C18" s="38">
        <f t="shared" si="0"/>
        <v>318.14999999999998</v>
      </c>
      <c r="D18" s="39">
        <f t="shared" si="1"/>
        <v>792.49507167127308</v>
      </c>
      <c r="E18" s="40">
        <v>1.2618375E-3</v>
      </c>
    </row>
    <row r="19" spans="1:7" s="38" customFormat="1" x14ac:dyDescent="0.2">
      <c r="A19" s="39">
        <v>69.292185496214785</v>
      </c>
      <c r="B19" s="38">
        <v>45</v>
      </c>
      <c r="C19" s="38">
        <f t="shared" si="0"/>
        <v>318.14999999999998</v>
      </c>
      <c r="D19" s="39">
        <f t="shared" si="1"/>
        <v>812.52507401595597</v>
      </c>
      <c r="E19" s="40">
        <v>1.23073125E-3</v>
      </c>
    </row>
    <row r="20" spans="1:7" s="38" customFormat="1" x14ac:dyDescent="0.2">
      <c r="A20" s="39">
        <v>103.07643514113542</v>
      </c>
      <c r="B20" s="38">
        <v>45</v>
      </c>
      <c r="C20" s="38">
        <f t="shared" si="0"/>
        <v>318.14999999999998</v>
      </c>
      <c r="D20" s="39">
        <f t="shared" si="1"/>
        <v>830.86669782416789</v>
      </c>
      <c r="E20" s="40">
        <v>1.2035625E-3</v>
      </c>
    </row>
    <row r="21" spans="1:7" s="38" customFormat="1" x14ac:dyDescent="0.2">
      <c r="A21" s="39">
        <v>137.55015926860546</v>
      </c>
      <c r="B21" s="38">
        <v>45</v>
      </c>
      <c r="C21" s="38">
        <f t="shared" si="0"/>
        <v>318.14999999999998</v>
      </c>
      <c r="D21" s="39">
        <f t="shared" si="1"/>
        <v>847.03141957171988</v>
      </c>
      <c r="E21" s="40">
        <v>1.1805937499999998E-3</v>
      </c>
    </row>
    <row r="22" spans="1:7" s="38" customFormat="1" x14ac:dyDescent="0.2">
      <c r="A22" s="39">
        <v>172.3686206373502</v>
      </c>
      <c r="B22" s="38">
        <v>45</v>
      </c>
      <c r="C22" s="38">
        <f t="shared" si="0"/>
        <v>318.14999999999998</v>
      </c>
      <c r="D22" s="39">
        <f t="shared" si="1"/>
        <v>861.59081974981564</v>
      </c>
      <c r="E22" s="40">
        <v>1.1606437499999999E-3</v>
      </c>
    </row>
    <row r="23" spans="1:7" s="38" customFormat="1" x14ac:dyDescent="0.2">
      <c r="A23" s="39">
        <v>208.22129372991904</v>
      </c>
      <c r="B23" s="38">
        <v>45</v>
      </c>
      <c r="C23" s="38">
        <f t="shared" si="0"/>
        <v>318.14999999999998</v>
      </c>
      <c r="D23" s="39">
        <f t="shared" si="1"/>
        <v>875.14904882237761</v>
      </c>
      <c r="E23" s="40">
        <v>1.1426625E-3</v>
      </c>
    </row>
    <row r="24" spans="1:7" s="38" customFormat="1" x14ac:dyDescent="0.2">
      <c r="A24" s="39">
        <v>0.1</v>
      </c>
      <c r="B24" s="38">
        <v>55</v>
      </c>
      <c r="C24" s="38">
        <f t="shared" si="0"/>
        <v>328.15</v>
      </c>
      <c r="D24" s="39">
        <f t="shared" si="1"/>
        <v>758.72534142640359</v>
      </c>
      <c r="E24" s="40">
        <v>1.3180000000000002E-3</v>
      </c>
    </row>
    <row r="25" spans="1:7" s="38" customFormat="1" x14ac:dyDescent="0.2">
      <c r="A25" s="39">
        <v>36.886884816392943</v>
      </c>
      <c r="B25" s="38">
        <v>55</v>
      </c>
      <c r="C25" s="38">
        <f t="shared" si="0"/>
        <v>328.15</v>
      </c>
      <c r="D25" s="39">
        <f t="shared" si="1"/>
        <v>790.83316804920116</v>
      </c>
      <c r="E25" s="40">
        <v>1.2644892E-3</v>
      </c>
    </row>
    <row r="26" spans="1:7" s="38" customFormat="1" x14ac:dyDescent="0.2">
      <c r="A26" s="39">
        <v>67.913236531115984</v>
      </c>
      <c r="B26" s="38">
        <v>55</v>
      </c>
      <c r="C26" s="38">
        <f t="shared" si="0"/>
        <v>328.15</v>
      </c>
      <c r="D26" s="39">
        <f t="shared" si="1"/>
        <v>812.42674957319161</v>
      </c>
      <c r="E26" s="40">
        <v>1.2308802E-3</v>
      </c>
    </row>
    <row r="27" spans="1:7" s="38" customFormat="1" x14ac:dyDescent="0.2">
      <c r="A27" s="39">
        <v>103.07643514113542</v>
      </c>
      <c r="B27" s="38">
        <v>55</v>
      </c>
      <c r="C27" s="38">
        <f t="shared" si="0"/>
        <v>328.15</v>
      </c>
      <c r="D27" s="39">
        <f t="shared" si="1"/>
        <v>832.48336781479441</v>
      </c>
      <c r="E27" s="40">
        <v>1.2012252000000001E-3</v>
      </c>
    </row>
    <row r="28" spans="1:7" s="38" customFormat="1" x14ac:dyDescent="0.2">
      <c r="A28" s="39">
        <v>136.17121030350665</v>
      </c>
      <c r="B28" s="38">
        <v>55</v>
      </c>
      <c r="C28" s="38">
        <f t="shared" si="0"/>
        <v>328.15</v>
      </c>
      <c r="D28" s="39">
        <f t="shared" si="1"/>
        <v>848.97095381716872</v>
      </c>
      <c r="E28" s="40">
        <v>1.1778965999999999E-3</v>
      </c>
    </row>
    <row r="29" spans="1:7" s="38" customFormat="1" x14ac:dyDescent="0.2">
      <c r="A29" s="39">
        <v>172.3686206373502</v>
      </c>
      <c r="B29" s="38">
        <v>55</v>
      </c>
      <c r="C29" s="38">
        <f t="shared" si="0"/>
        <v>328.15</v>
      </c>
      <c r="D29" s="39">
        <f t="shared" si="1"/>
        <v>864.84137857791359</v>
      </c>
      <c r="E29" s="40">
        <v>1.1562814E-3</v>
      </c>
    </row>
    <row r="30" spans="1:7" s="38" customFormat="1" x14ac:dyDescent="0.2">
      <c r="A30" s="39">
        <v>206.49760752354553</v>
      </c>
      <c r="B30" s="38">
        <v>55</v>
      </c>
      <c r="C30" s="38">
        <f t="shared" si="0"/>
        <v>328.15</v>
      </c>
      <c r="D30" s="39">
        <f t="shared" si="1"/>
        <v>878.56107159148155</v>
      </c>
      <c r="E30" s="40">
        <v>1.1382248000000002E-3</v>
      </c>
    </row>
    <row r="31" spans="1:7" s="41" customFormat="1" x14ac:dyDescent="0.2">
      <c r="A31" s="41">
        <v>0.1</v>
      </c>
      <c r="B31" s="41">
        <f>C31-273.15</f>
        <v>25</v>
      </c>
      <c r="C31" s="42">
        <v>298.14999999999998</v>
      </c>
      <c r="D31" s="42">
        <f>1/E31</f>
        <v>785.2375343541421</v>
      </c>
      <c r="E31" s="43">
        <v>1.2735000000000001E-3</v>
      </c>
      <c r="F31" s="43"/>
      <c r="G31" s="48"/>
    </row>
    <row r="32" spans="1:7" s="41" customFormat="1" x14ac:dyDescent="0.2">
      <c r="A32" s="41">
        <v>7</v>
      </c>
      <c r="B32" s="41">
        <f t="shared" ref="B32:B76" si="2">C32-273.15</f>
        <v>25</v>
      </c>
      <c r="C32" s="42">
        <v>298.14999999999998</v>
      </c>
      <c r="D32" s="42">
        <f t="shared" ref="D32:D76" si="3">1/E32</f>
        <v>790.57633014467547</v>
      </c>
      <c r="E32" s="43">
        <v>1.2649E-3</v>
      </c>
      <c r="F32" s="43"/>
    </row>
    <row r="33" spans="1:7" s="41" customFormat="1" x14ac:dyDescent="0.2">
      <c r="A33" s="41">
        <v>14</v>
      </c>
      <c r="B33" s="41">
        <f t="shared" si="2"/>
        <v>25</v>
      </c>
      <c r="C33" s="42">
        <v>298.14999999999998</v>
      </c>
      <c r="D33" s="42">
        <f t="shared" si="3"/>
        <v>795.79818558013699</v>
      </c>
      <c r="E33" s="43">
        <v>1.2565999999999999E-3</v>
      </c>
      <c r="F33" s="43"/>
    </row>
    <row r="34" spans="1:7" s="41" customFormat="1" x14ac:dyDescent="0.2">
      <c r="A34" s="41">
        <v>20.9</v>
      </c>
      <c r="B34" s="41">
        <f t="shared" si="2"/>
        <v>25</v>
      </c>
      <c r="C34" s="42">
        <v>298.14999999999998</v>
      </c>
      <c r="D34" s="42">
        <f t="shared" si="3"/>
        <v>801.08948169510541</v>
      </c>
      <c r="E34" s="43">
        <v>1.2482999999999999E-3</v>
      </c>
      <c r="F34" s="43"/>
      <c r="G34" s="48"/>
    </row>
    <row r="35" spans="1:7" s="41" customFormat="1" x14ac:dyDescent="0.2">
      <c r="A35" s="41">
        <v>35.299999999999997</v>
      </c>
      <c r="B35" s="41">
        <f t="shared" si="2"/>
        <v>25</v>
      </c>
      <c r="C35" s="42">
        <v>298.14999999999998</v>
      </c>
      <c r="D35" s="42">
        <f t="shared" si="3"/>
        <v>810.96423647717131</v>
      </c>
      <c r="E35" s="43">
        <v>1.2331E-3</v>
      </c>
      <c r="F35" s="43"/>
    </row>
    <row r="36" spans="1:7" s="41" customFormat="1" x14ac:dyDescent="0.2">
      <c r="A36" s="41">
        <v>48.5</v>
      </c>
      <c r="B36" s="41">
        <f t="shared" si="2"/>
        <v>25</v>
      </c>
      <c r="C36" s="42">
        <v>298.14999999999998</v>
      </c>
      <c r="D36" s="42">
        <f t="shared" si="3"/>
        <v>820.07544694111857</v>
      </c>
      <c r="E36" s="43">
        <v>1.2194E-3</v>
      </c>
      <c r="F36" s="43"/>
    </row>
    <row r="37" spans="1:7" s="41" customFormat="1" x14ac:dyDescent="0.2">
      <c r="A37" s="41">
        <v>62.2</v>
      </c>
      <c r="B37" s="41">
        <f t="shared" si="2"/>
        <v>25</v>
      </c>
      <c r="C37" s="42">
        <v>298.14999999999998</v>
      </c>
      <c r="D37" s="42">
        <f t="shared" si="3"/>
        <v>827.6090374906895</v>
      </c>
      <c r="E37" s="43">
        <v>1.2082999999999998E-3</v>
      </c>
      <c r="F37" s="43"/>
      <c r="G37" s="48"/>
    </row>
    <row r="38" spans="1:7" s="41" customFormat="1" x14ac:dyDescent="0.2">
      <c r="A38" s="41">
        <v>76.099999999999994</v>
      </c>
      <c r="B38" s="41">
        <f t="shared" si="2"/>
        <v>25</v>
      </c>
      <c r="C38" s="42">
        <v>298.14999999999998</v>
      </c>
      <c r="D38" s="42">
        <f t="shared" si="3"/>
        <v>835.07306889352822</v>
      </c>
      <c r="E38" s="43">
        <v>1.1975E-3</v>
      </c>
      <c r="F38" s="43"/>
    </row>
    <row r="39" spans="1:7" s="41" customFormat="1" x14ac:dyDescent="0.2">
      <c r="A39" s="41">
        <v>83.2</v>
      </c>
      <c r="B39" s="41">
        <f t="shared" si="2"/>
        <v>25</v>
      </c>
      <c r="C39" s="42">
        <v>298.14999999999998</v>
      </c>
      <c r="D39" s="42">
        <f t="shared" si="3"/>
        <v>838.64475008386455</v>
      </c>
      <c r="E39" s="43">
        <v>1.1923999999999999E-3</v>
      </c>
      <c r="F39" s="43"/>
    </row>
    <row r="40" spans="1:7" s="41" customFormat="1" x14ac:dyDescent="0.2">
      <c r="A40" s="41">
        <v>89.9</v>
      </c>
      <c r="B40" s="41">
        <f t="shared" si="2"/>
        <v>25</v>
      </c>
      <c r="C40" s="42">
        <v>298.14999999999998</v>
      </c>
      <c r="D40" s="42">
        <f t="shared" si="3"/>
        <v>841.60915670762506</v>
      </c>
      <c r="E40" s="43">
        <v>1.1881999999999999E-3</v>
      </c>
      <c r="F40" s="43"/>
      <c r="G40" s="48"/>
    </row>
    <row r="41" spans="1:7" s="41" customFormat="1" x14ac:dyDescent="0.2">
      <c r="A41" s="41">
        <v>103.9</v>
      </c>
      <c r="B41" s="41">
        <f t="shared" si="2"/>
        <v>25</v>
      </c>
      <c r="C41" s="42">
        <v>298.14999999999998</v>
      </c>
      <c r="D41" s="42">
        <f t="shared" si="3"/>
        <v>848.46427965382645</v>
      </c>
      <c r="E41" s="43">
        <v>1.1786000000000001E-3</v>
      </c>
      <c r="F41" s="43"/>
    </row>
    <row r="42" spans="1:7" s="41" customFormat="1" x14ac:dyDescent="0.2">
      <c r="A42" s="41">
        <v>117.6</v>
      </c>
      <c r="B42" s="41">
        <f t="shared" si="2"/>
        <v>25</v>
      </c>
      <c r="C42" s="42">
        <v>298.14999999999998</v>
      </c>
      <c r="D42" s="42">
        <f t="shared" si="3"/>
        <v>854.77391230019657</v>
      </c>
      <c r="E42" s="43">
        <v>1.1699E-3</v>
      </c>
      <c r="F42" s="43"/>
    </row>
    <row r="43" spans="1:7" s="41" customFormat="1" x14ac:dyDescent="0.2">
      <c r="A43" s="41">
        <v>131.4</v>
      </c>
      <c r="B43" s="41">
        <f t="shared" si="2"/>
        <v>25</v>
      </c>
      <c r="C43" s="42">
        <v>298.14999999999998</v>
      </c>
      <c r="D43" s="42">
        <f t="shared" si="3"/>
        <v>860.65926499698764</v>
      </c>
      <c r="E43" s="43">
        <v>1.1619E-3</v>
      </c>
      <c r="F43" s="43"/>
      <c r="G43" s="48"/>
    </row>
    <row r="44" spans="1:7" s="41" customFormat="1" x14ac:dyDescent="0.2">
      <c r="A44" s="41">
        <v>141.80000000000001</v>
      </c>
      <c r="B44" s="41">
        <f t="shared" si="2"/>
        <v>25</v>
      </c>
      <c r="C44" s="42">
        <v>298.14999999999998</v>
      </c>
      <c r="D44" s="42">
        <f t="shared" si="3"/>
        <v>865.20159197092926</v>
      </c>
      <c r="E44" s="43">
        <v>1.1558E-3</v>
      </c>
      <c r="F44" s="43"/>
    </row>
    <row r="45" spans="1:7" s="41" customFormat="1" x14ac:dyDescent="0.2">
      <c r="A45" s="41">
        <v>162.1</v>
      </c>
      <c r="B45" s="41">
        <f t="shared" si="2"/>
        <v>25</v>
      </c>
      <c r="C45" s="42">
        <v>298.14999999999998</v>
      </c>
      <c r="D45" s="42">
        <f t="shared" si="3"/>
        <v>873.20991966468728</v>
      </c>
      <c r="E45" s="43">
        <v>1.1452000000000001E-3</v>
      </c>
      <c r="F45" s="43"/>
    </row>
    <row r="46" spans="1:7" s="41" customFormat="1" x14ac:dyDescent="0.2">
      <c r="A46" s="41">
        <v>176.3</v>
      </c>
      <c r="B46" s="41">
        <f t="shared" si="2"/>
        <v>25</v>
      </c>
      <c r="C46" s="42">
        <v>298.14999999999998</v>
      </c>
      <c r="D46" s="42">
        <f t="shared" si="3"/>
        <v>877.65490609092501</v>
      </c>
      <c r="E46" s="43">
        <v>1.1394E-3</v>
      </c>
      <c r="F46" s="43"/>
    </row>
    <row r="47" spans="1:7" s="41" customFormat="1" x14ac:dyDescent="0.2">
      <c r="A47" s="41">
        <v>176.3</v>
      </c>
      <c r="B47" s="41">
        <f t="shared" si="2"/>
        <v>25</v>
      </c>
      <c r="C47" s="42">
        <v>298.14999999999998</v>
      </c>
      <c r="D47" s="42">
        <f t="shared" si="3"/>
        <v>877.50087750087755</v>
      </c>
      <c r="E47" s="43">
        <v>1.1395999999999999E-3</v>
      </c>
      <c r="F47" s="43"/>
    </row>
    <row r="48" spans="1:7" s="41" customFormat="1" x14ac:dyDescent="0.2">
      <c r="A48" s="41">
        <v>193.2</v>
      </c>
      <c r="B48" s="41">
        <f t="shared" si="2"/>
        <v>25</v>
      </c>
      <c r="C48" s="42">
        <v>298.14999999999998</v>
      </c>
      <c r="D48" s="42">
        <f t="shared" si="3"/>
        <v>883.31419485911135</v>
      </c>
      <c r="E48" s="43">
        <v>1.1321E-3</v>
      </c>
      <c r="F48" s="43"/>
    </row>
    <row r="49" spans="1:6" s="41" customFormat="1" x14ac:dyDescent="0.2">
      <c r="A49" s="41">
        <v>210.7</v>
      </c>
      <c r="B49" s="41">
        <f t="shared" si="2"/>
        <v>25</v>
      </c>
      <c r="C49" s="42">
        <v>298.14999999999998</v>
      </c>
      <c r="D49" s="42">
        <f t="shared" si="3"/>
        <v>888.651915044877</v>
      </c>
      <c r="E49" s="43">
        <v>1.1252999999999999E-3</v>
      </c>
      <c r="F49" s="43"/>
    </row>
    <row r="50" spans="1:6" s="41" customFormat="1" x14ac:dyDescent="0.2">
      <c r="A50" s="41">
        <v>210.7</v>
      </c>
      <c r="B50" s="41">
        <f t="shared" si="2"/>
        <v>25</v>
      </c>
      <c r="C50" s="42">
        <v>298.14999999999998</v>
      </c>
      <c r="D50" s="42">
        <f t="shared" si="3"/>
        <v>889.36321593738887</v>
      </c>
      <c r="E50" s="43">
        <v>1.1244E-3</v>
      </c>
      <c r="F50" s="43"/>
    </row>
    <row r="51" spans="1:6" s="41" customFormat="1" x14ac:dyDescent="0.2">
      <c r="A51" s="41">
        <v>227.6</v>
      </c>
      <c r="B51" s="41">
        <f t="shared" si="2"/>
        <v>25</v>
      </c>
      <c r="C51" s="42">
        <v>298.14999999999998</v>
      </c>
      <c r="D51" s="42">
        <f t="shared" si="3"/>
        <v>895.17500671381254</v>
      </c>
      <c r="E51" s="43">
        <v>1.1171E-3</v>
      </c>
      <c r="F51" s="43"/>
    </row>
    <row r="52" spans="1:6" s="41" customFormat="1" x14ac:dyDescent="0.2">
      <c r="A52" s="41">
        <v>241.4</v>
      </c>
      <c r="B52" s="41">
        <f t="shared" si="2"/>
        <v>25</v>
      </c>
      <c r="C52" s="42">
        <v>298.14999999999998</v>
      </c>
      <c r="D52" s="42">
        <f t="shared" si="3"/>
        <v>898.79561387740421</v>
      </c>
      <c r="E52" s="43">
        <v>1.1126E-3</v>
      </c>
      <c r="F52" s="43"/>
    </row>
    <row r="53" spans="1:6" s="41" customFormat="1" x14ac:dyDescent="0.2">
      <c r="A53" s="41">
        <v>265.60000000000002</v>
      </c>
      <c r="B53" s="41">
        <f t="shared" si="2"/>
        <v>25</v>
      </c>
      <c r="C53" s="42">
        <v>298.14999999999998</v>
      </c>
      <c r="D53" s="42">
        <f t="shared" si="3"/>
        <v>907.11175616835988</v>
      </c>
      <c r="E53" s="43">
        <v>1.1024000000000001E-3</v>
      </c>
      <c r="F53" s="43"/>
    </row>
    <row r="54" spans="1:6" s="41" customFormat="1" x14ac:dyDescent="0.2">
      <c r="A54" s="41">
        <v>0.1</v>
      </c>
      <c r="B54" s="41">
        <f t="shared" si="2"/>
        <v>50</v>
      </c>
      <c r="C54" s="42">
        <v>323.14999999999998</v>
      </c>
      <c r="D54" s="42">
        <f t="shared" si="3"/>
        <v>762.19512195121945</v>
      </c>
      <c r="E54" s="43">
        <v>1.312E-3</v>
      </c>
      <c r="F54" s="43"/>
    </row>
    <row r="55" spans="1:6" s="41" customFormat="1" x14ac:dyDescent="0.2">
      <c r="A55" s="41">
        <v>14.2</v>
      </c>
      <c r="B55" s="41">
        <f t="shared" si="2"/>
        <v>50</v>
      </c>
      <c r="C55" s="42">
        <v>323.14999999999998</v>
      </c>
      <c r="D55" s="42">
        <f t="shared" si="3"/>
        <v>774.41338186323856</v>
      </c>
      <c r="E55" s="43">
        <v>1.2913E-3</v>
      </c>
      <c r="F55" s="43"/>
    </row>
    <row r="56" spans="1:6" s="41" customFormat="1" x14ac:dyDescent="0.2">
      <c r="A56" s="41">
        <v>21.1</v>
      </c>
      <c r="B56" s="41">
        <f t="shared" si="2"/>
        <v>50</v>
      </c>
      <c r="C56" s="42">
        <v>323.14999999999998</v>
      </c>
      <c r="D56" s="42">
        <f t="shared" si="3"/>
        <v>780.33554428404204</v>
      </c>
      <c r="E56" s="43">
        <v>1.2815000000000001E-3</v>
      </c>
      <c r="F56" s="43"/>
    </row>
    <row r="57" spans="1:6" s="41" customFormat="1" x14ac:dyDescent="0.2">
      <c r="A57" s="41">
        <v>28.4</v>
      </c>
      <c r="B57" s="41">
        <f t="shared" si="2"/>
        <v>50</v>
      </c>
      <c r="C57" s="42">
        <v>323.14999999999998</v>
      </c>
      <c r="D57" s="42">
        <f t="shared" si="3"/>
        <v>786.16352201257848</v>
      </c>
      <c r="E57" s="43">
        <v>1.2720000000000001E-3</v>
      </c>
      <c r="F57" s="43"/>
    </row>
    <row r="58" spans="1:6" s="41" customFormat="1" x14ac:dyDescent="0.2">
      <c r="A58" s="41">
        <v>34.799999999999997</v>
      </c>
      <c r="B58" s="41">
        <f t="shared" si="2"/>
        <v>50</v>
      </c>
      <c r="C58" s="42">
        <v>323.14999999999998</v>
      </c>
      <c r="D58" s="42">
        <f t="shared" si="3"/>
        <v>791.38968027856913</v>
      </c>
      <c r="E58" s="43">
        <v>1.2636000000000001E-3</v>
      </c>
      <c r="F58" s="43"/>
    </row>
    <row r="59" spans="1:6" s="41" customFormat="1" x14ac:dyDescent="0.2">
      <c r="A59" s="41">
        <v>42.1</v>
      </c>
      <c r="B59" s="41">
        <f t="shared" si="2"/>
        <v>50</v>
      </c>
      <c r="C59" s="42">
        <v>323.14999999999998</v>
      </c>
      <c r="D59" s="42">
        <f t="shared" si="3"/>
        <v>796.87624511913305</v>
      </c>
      <c r="E59" s="43">
        <v>1.2549E-3</v>
      </c>
      <c r="F59" s="43"/>
    </row>
    <row r="60" spans="1:6" s="41" customFormat="1" x14ac:dyDescent="0.2">
      <c r="A60" s="41">
        <v>48.3</v>
      </c>
      <c r="B60" s="41">
        <f t="shared" si="2"/>
        <v>50</v>
      </c>
      <c r="C60" s="42">
        <v>323.14999999999998</v>
      </c>
      <c r="D60" s="42">
        <f t="shared" si="3"/>
        <v>800.32012805122054</v>
      </c>
      <c r="E60" s="43">
        <v>1.2495E-3</v>
      </c>
      <c r="F60" s="43"/>
    </row>
    <row r="61" spans="1:6" s="41" customFormat="1" x14ac:dyDescent="0.2">
      <c r="A61" s="41">
        <v>55.1</v>
      </c>
      <c r="B61" s="41">
        <f t="shared" si="2"/>
        <v>50</v>
      </c>
      <c r="C61" s="42">
        <v>323.14999999999998</v>
      </c>
      <c r="D61" s="42">
        <f t="shared" si="3"/>
        <v>804.50522928399027</v>
      </c>
      <c r="E61" s="43">
        <v>1.2430000000000002E-3</v>
      </c>
      <c r="F61" s="43"/>
    </row>
    <row r="62" spans="1:6" s="41" customFormat="1" x14ac:dyDescent="0.2">
      <c r="A62" s="41">
        <v>62.5</v>
      </c>
      <c r="B62" s="41">
        <f t="shared" si="2"/>
        <v>50</v>
      </c>
      <c r="C62" s="42">
        <v>323.14999999999998</v>
      </c>
      <c r="D62" s="42">
        <f t="shared" si="3"/>
        <v>808.66893093967326</v>
      </c>
      <c r="E62" s="43">
        <v>1.2366E-3</v>
      </c>
      <c r="F62" s="43"/>
    </row>
    <row r="63" spans="1:6" s="41" customFormat="1" x14ac:dyDescent="0.2">
      <c r="A63" s="41">
        <v>69.400000000000006</v>
      </c>
      <c r="B63" s="41">
        <f t="shared" si="2"/>
        <v>50</v>
      </c>
      <c r="C63" s="42">
        <v>323.14999999999998</v>
      </c>
      <c r="D63" s="42">
        <f t="shared" si="3"/>
        <v>813.33875559170383</v>
      </c>
      <c r="E63" s="43">
        <v>1.2295000000000001E-3</v>
      </c>
      <c r="F63" s="43"/>
    </row>
    <row r="64" spans="1:6" s="41" customFormat="1" x14ac:dyDescent="0.2">
      <c r="A64" s="41">
        <v>76.3</v>
      </c>
      <c r="B64" s="41">
        <f t="shared" si="2"/>
        <v>50</v>
      </c>
      <c r="C64" s="42">
        <v>323.14999999999998</v>
      </c>
      <c r="D64" s="42">
        <f t="shared" si="3"/>
        <v>817.06021733801776</v>
      </c>
      <c r="E64" s="43">
        <v>1.2239E-3</v>
      </c>
      <c r="F64" s="43"/>
    </row>
    <row r="65" spans="1:6" s="41" customFormat="1" x14ac:dyDescent="0.2">
      <c r="A65" s="41">
        <v>103.9</v>
      </c>
      <c r="B65" s="41">
        <f t="shared" si="2"/>
        <v>50</v>
      </c>
      <c r="C65" s="42">
        <v>323.14999999999998</v>
      </c>
      <c r="D65" s="42">
        <f t="shared" si="3"/>
        <v>830.90984628167848</v>
      </c>
      <c r="E65" s="43">
        <v>1.2034999999999999E-3</v>
      </c>
      <c r="F65" s="43"/>
    </row>
    <row r="66" spans="1:6" s="41" customFormat="1" x14ac:dyDescent="0.2">
      <c r="A66" s="41">
        <v>117.6</v>
      </c>
      <c r="B66" s="41">
        <f t="shared" si="2"/>
        <v>50</v>
      </c>
      <c r="C66" s="42">
        <v>323.14999999999998</v>
      </c>
      <c r="D66" s="42">
        <f t="shared" si="3"/>
        <v>836.82008368200832</v>
      </c>
      <c r="E66" s="43">
        <v>1.1950000000000001E-3</v>
      </c>
      <c r="F66" s="43"/>
    </row>
    <row r="67" spans="1:6" s="41" customFormat="1" x14ac:dyDescent="0.2">
      <c r="A67" s="41">
        <v>131.6</v>
      </c>
      <c r="B67" s="41">
        <f t="shared" si="2"/>
        <v>50</v>
      </c>
      <c r="C67" s="42">
        <v>323.14999999999998</v>
      </c>
      <c r="D67" s="42">
        <f t="shared" si="3"/>
        <v>842.60195483653524</v>
      </c>
      <c r="E67" s="43">
        <v>1.1868E-3</v>
      </c>
      <c r="F67" s="43"/>
    </row>
    <row r="68" spans="1:6" s="41" customFormat="1" x14ac:dyDescent="0.2">
      <c r="A68" s="41">
        <v>155.19999999999999</v>
      </c>
      <c r="B68" s="41">
        <f t="shared" si="2"/>
        <v>50</v>
      </c>
      <c r="C68" s="42">
        <v>323.14999999999998</v>
      </c>
      <c r="D68" s="42">
        <f t="shared" si="3"/>
        <v>853.89804457347793</v>
      </c>
      <c r="E68" s="43">
        <v>1.1711E-3</v>
      </c>
      <c r="F68" s="43"/>
    </row>
    <row r="69" spans="1:6" s="41" customFormat="1" x14ac:dyDescent="0.2">
      <c r="A69" s="41">
        <v>189.7</v>
      </c>
      <c r="B69" s="41">
        <f t="shared" si="2"/>
        <v>50</v>
      </c>
      <c r="C69" s="42">
        <v>323.14999999999998</v>
      </c>
      <c r="D69" s="42">
        <f t="shared" si="3"/>
        <v>867.00190740419634</v>
      </c>
      <c r="E69" s="43">
        <v>1.1534E-3</v>
      </c>
      <c r="F69" s="43"/>
    </row>
    <row r="70" spans="1:6" s="41" customFormat="1" x14ac:dyDescent="0.2">
      <c r="A70" s="41">
        <v>207</v>
      </c>
      <c r="B70" s="41">
        <f t="shared" si="2"/>
        <v>50</v>
      </c>
      <c r="C70" s="42">
        <v>323.14999999999998</v>
      </c>
      <c r="D70" s="42">
        <f t="shared" si="3"/>
        <v>874.66106883582609</v>
      </c>
      <c r="E70" s="43">
        <v>1.1433000000000001E-3</v>
      </c>
      <c r="F70" s="43"/>
    </row>
    <row r="71" spans="1:6" s="41" customFormat="1" x14ac:dyDescent="0.2">
      <c r="A71" s="41">
        <v>224.2</v>
      </c>
      <c r="B71" s="41">
        <f t="shared" si="2"/>
        <v>50</v>
      </c>
      <c r="C71" s="42">
        <v>323.14999999999998</v>
      </c>
      <c r="D71" s="42">
        <f t="shared" si="3"/>
        <v>878.88908419757422</v>
      </c>
      <c r="E71" s="43">
        <v>1.1378E-3</v>
      </c>
      <c r="F71" s="43"/>
    </row>
    <row r="72" spans="1:6" s="41" customFormat="1" x14ac:dyDescent="0.2">
      <c r="A72" s="41">
        <v>241.4</v>
      </c>
      <c r="B72" s="41">
        <f t="shared" si="2"/>
        <v>50</v>
      </c>
      <c r="C72" s="42">
        <v>323.14999999999998</v>
      </c>
      <c r="D72" s="42">
        <f t="shared" si="3"/>
        <v>883.08018368067826</v>
      </c>
      <c r="E72" s="43">
        <v>1.1324E-3</v>
      </c>
      <c r="F72" s="43"/>
    </row>
    <row r="73" spans="1:6" s="41" customFormat="1" x14ac:dyDescent="0.2">
      <c r="A73" s="41">
        <v>258.7</v>
      </c>
      <c r="B73" s="41">
        <f t="shared" si="2"/>
        <v>50</v>
      </c>
      <c r="C73" s="42">
        <v>323.14999999999998</v>
      </c>
      <c r="D73" s="42">
        <f t="shared" si="3"/>
        <v>890.86859688195989</v>
      </c>
      <c r="E73" s="43">
        <v>1.1225E-3</v>
      </c>
      <c r="F73" s="43"/>
    </row>
    <row r="74" spans="1:6" s="41" customFormat="1" x14ac:dyDescent="0.2">
      <c r="A74" s="41">
        <v>275.89999999999998</v>
      </c>
      <c r="B74" s="41">
        <f t="shared" si="2"/>
        <v>50</v>
      </c>
      <c r="C74" s="42">
        <v>323.14999999999998</v>
      </c>
      <c r="D74" s="42">
        <f t="shared" si="3"/>
        <v>894.21443262094249</v>
      </c>
      <c r="E74" s="43">
        <v>1.1183E-3</v>
      </c>
      <c r="F74" s="43"/>
    </row>
    <row r="75" spans="1:6" s="41" customFormat="1" x14ac:dyDescent="0.2">
      <c r="A75" s="41">
        <v>293.10000000000002</v>
      </c>
      <c r="B75" s="41">
        <f t="shared" si="2"/>
        <v>50</v>
      </c>
      <c r="C75" s="42">
        <v>323.14999999999998</v>
      </c>
      <c r="D75" s="42">
        <f t="shared" si="3"/>
        <v>901.63195383644393</v>
      </c>
      <c r="E75" s="43">
        <v>1.1091E-3</v>
      </c>
      <c r="F75" s="43"/>
    </row>
    <row r="76" spans="1:6" s="41" customFormat="1" x14ac:dyDescent="0.2">
      <c r="A76" s="41">
        <v>310.39999999999998</v>
      </c>
      <c r="B76" s="41">
        <f t="shared" si="2"/>
        <v>50</v>
      </c>
      <c r="C76" s="42">
        <v>323.14999999999998</v>
      </c>
      <c r="D76" s="42">
        <f t="shared" si="3"/>
        <v>904.73174703700352</v>
      </c>
      <c r="E76" s="43">
        <v>1.1053E-3</v>
      </c>
      <c r="F76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workbookViewId="0">
      <selection activeCell="D24" sqref="D24"/>
    </sheetView>
  </sheetViews>
  <sheetFormatPr baseColWidth="10" defaultRowHeight="15" x14ac:dyDescent="0.2"/>
  <cols>
    <col min="1" max="1" width="10.83203125" style="1"/>
    <col min="2" max="2" width="13.5" customWidth="1"/>
  </cols>
  <sheetData>
    <row r="1" spans="1:2" x14ac:dyDescent="0.2">
      <c r="A1" s="50" t="s">
        <v>4</v>
      </c>
      <c r="B1" s="51" t="s">
        <v>1</v>
      </c>
    </row>
    <row r="2" spans="1:2" ht="17" x14ac:dyDescent="0.2">
      <c r="A2" s="50" t="s">
        <v>128</v>
      </c>
      <c r="B2" s="51" t="s">
        <v>2</v>
      </c>
    </row>
    <row r="3" spans="1:2" s="2" customFormat="1" x14ac:dyDescent="0.2">
      <c r="A3" s="3">
        <v>1040.58</v>
      </c>
      <c r="B3" s="3">
        <v>25</v>
      </c>
    </row>
    <row r="4" spans="1:2" s="2" customFormat="1" x14ac:dyDescent="0.2">
      <c r="A4" s="3">
        <v>1081.1600000000001</v>
      </c>
      <c r="B4" s="3">
        <v>25</v>
      </c>
    </row>
    <row r="5" spans="1:2" s="2" customFormat="1" x14ac:dyDescent="0.2">
      <c r="A5" s="3">
        <v>1098.55</v>
      </c>
      <c r="B5" s="3">
        <v>25</v>
      </c>
    </row>
    <row r="6" spans="1:2" s="2" customFormat="1" x14ac:dyDescent="0.2">
      <c r="A6" s="3">
        <v>1114.49</v>
      </c>
      <c r="B6" s="3">
        <v>25</v>
      </c>
    </row>
    <row r="7" spans="1:2" s="2" customFormat="1" x14ac:dyDescent="0.2">
      <c r="A7" s="3">
        <v>1130.43</v>
      </c>
      <c r="B7" s="3">
        <v>25</v>
      </c>
    </row>
    <row r="8" spans="1:2" s="2" customFormat="1" x14ac:dyDescent="0.2">
      <c r="A8" s="3">
        <v>1143.48</v>
      </c>
      <c r="B8" s="3">
        <v>25</v>
      </c>
    </row>
    <row r="9" spans="1:2" s="2" customFormat="1" x14ac:dyDescent="0.2">
      <c r="A9" s="3">
        <v>1155.07</v>
      </c>
      <c r="B9" s="3">
        <v>25</v>
      </c>
    </row>
    <row r="10" spans="1:2" s="2" customFormat="1" x14ac:dyDescent="0.2">
      <c r="A10" s="3">
        <v>1168.1199999999999</v>
      </c>
      <c r="B10" s="3">
        <v>25</v>
      </c>
    </row>
    <row r="11" spans="1:2" s="2" customFormat="1" x14ac:dyDescent="0.2">
      <c r="A11" s="3">
        <v>1179.71</v>
      </c>
      <c r="B11" s="3">
        <v>25</v>
      </c>
    </row>
    <row r="12" spans="1:2" s="2" customFormat="1" x14ac:dyDescent="0.2">
      <c r="A12" s="3">
        <v>1189.8599999999999</v>
      </c>
      <c r="B12" s="3">
        <v>25</v>
      </c>
    </row>
    <row r="13" spans="1:2" s="2" customFormat="1" x14ac:dyDescent="0.2">
      <c r="A13" s="3">
        <v>1197.0999999999999</v>
      </c>
      <c r="B13" s="3">
        <v>25</v>
      </c>
    </row>
    <row r="14" spans="1:2" s="2" customFormat="1" x14ac:dyDescent="0.2">
      <c r="A14" s="3">
        <v>1208.7</v>
      </c>
      <c r="B14" s="3">
        <v>25</v>
      </c>
    </row>
    <row r="15" spans="1:2" s="2" customFormat="1" x14ac:dyDescent="0.2">
      <c r="A15" s="3">
        <v>1215.94</v>
      </c>
      <c r="B15" s="3">
        <v>25</v>
      </c>
    </row>
    <row r="16" spans="1:2" s="2" customFormat="1" x14ac:dyDescent="0.2">
      <c r="A16" s="3">
        <v>1221.74</v>
      </c>
      <c r="B16" s="3">
        <v>25</v>
      </c>
    </row>
    <row r="17" spans="1:17" s="2" customFormat="1" x14ac:dyDescent="0.2">
      <c r="A17" s="3"/>
    </row>
    <row r="18" spans="1:17" s="2" customFormat="1" x14ac:dyDescent="0.2">
      <c r="A18" s="3"/>
    </row>
    <row r="19" spans="1:17" s="2" customFormat="1" x14ac:dyDescent="0.2">
      <c r="A19" s="3"/>
    </row>
    <row r="20" spans="1:17" s="2" customFormat="1" x14ac:dyDescent="0.2">
      <c r="A20" s="3"/>
    </row>
    <row r="21" spans="1:17" s="2" customFormat="1" x14ac:dyDescent="0.2">
      <c r="A21" s="3"/>
    </row>
    <row r="22" spans="1:17" s="2" customFormat="1" x14ac:dyDescent="0.2">
      <c r="A22" s="3"/>
    </row>
    <row r="23" spans="1:17" s="2" customFormat="1" x14ac:dyDescent="0.2">
      <c r="A23" s="3"/>
    </row>
    <row r="24" spans="1:17" s="2" customFormat="1" x14ac:dyDescent="0.2">
      <c r="A24" s="3"/>
      <c r="I24" s="23"/>
      <c r="J24" s="23"/>
      <c r="K24" s="23"/>
      <c r="L24" s="23"/>
      <c r="M24" s="23"/>
      <c r="N24" s="23"/>
      <c r="O24" s="23"/>
      <c r="P24" s="23"/>
      <c r="Q24" s="23"/>
    </row>
    <row r="25" spans="1:17" s="2" customFormat="1" x14ac:dyDescent="0.2">
      <c r="A25" s="3"/>
      <c r="K25" s="3"/>
      <c r="L25" s="3"/>
      <c r="O25" s="3"/>
      <c r="P25" s="3"/>
      <c r="Q25" s="3"/>
    </row>
    <row r="26" spans="1:17" s="2" customFormat="1" x14ac:dyDescent="0.2">
      <c r="A26" s="3"/>
      <c r="K26" s="3"/>
      <c r="L26" s="3"/>
      <c r="O26" s="3"/>
      <c r="P26" s="3"/>
      <c r="Q26" s="3"/>
    </row>
    <row r="27" spans="1:17" s="2" customFormat="1" x14ac:dyDescent="0.2">
      <c r="A27" s="3"/>
      <c r="K27" s="3"/>
      <c r="L27" s="3"/>
      <c r="O27" s="3"/>
    </row>
    <row r="28" spans="1:17" s="2" customFormat="1" x14ac:dyDescent="0.2">
      <c r="A28" s="3"/>
      <c r="O28" s="3"/>
    </row>
    <row r="29" spans="1:17" s="2" customFormat="1" x14ac:dyDescent="0.2">
      <c r="A29" s="3"/>
      <c r="O29" s="3"/>
    </row>
    <row r="30" spans="1:17" s="2" customFormat="1" x14ac:dyDescent="0.2">
      <c r="A30" s="3"/>
    </row>
    <row r="31" spans="1:17" s="2" customFormat="1" x14ac:dyDescent="0.2">
      <c r="A31" s="3"/>
      <c r="P31" s="17"/>
      <c r="Q31" s="16"/>
    </row>
    <row r="32" spans="1:17" s="2" customFormat="1" x14ac:dyDescent="0.2">
      <c r="A32" s="3"/>
      <c r="K32" s="16"/>
      <c r="L32" s="16"/>
    </row>
    <row r="33" spans="1:1" s="2" customFormat="1" x14ac:dyDescent="0.2">
      <c r="A33" s="3"/>
    </row>
    <row r="34" spans="1:1" s="2" customFormat="1" x14ac:dyDescent="0.2">
      <c r="A34" s="3"/>
    </row>
    <row r="35" spans="1:1" s="33" customFormat="1" x14ac:dyDescent="0.2">
      <c r="A35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4"/>
  <sheetViews>
    <sheetView workbookViewId="0">
      <selection sqref="A1:E2"/>
    </sheetView>
  </sheetViews>
  <sheetFormatPr baseColWidth="10" defaultRowHeight="15" x14ac:dyDescent="0.2"/>
  <cols>
    <col min="2" max="2" width="14.6640625" customWidth="1"/>
    <col min="3" max="3" width="14.1640625" customWidth="1"/>
    <col min="7" max="7" width="17.83203125" customWidth="1"/>
    <col min="8" max="8" width="15.5" customWidth="1"/>
    <col min="9" max="9" width="15.83203125" customWidth="1"/>
    <col min="16" max="16" width="19.6640625" customWidth="1"/>
  </cols>
  <sheetData>
    <row r="1" spans="1:15" x14ac:dyDescent="0.2">
      <c r="A1" s="50" t="s">
        <v>0</v>
      </c>
      <c r="B1" s="51" t="s">
        <v>1</v>
      </c>
      <c r="C1" s="52" t="s">
        <v>1</v>
      </c>
      <c r="D1" s="50" t="s">
        <v>4</v>
      </c>
      <c r="E1" s="50" t="s">
        <v>5</v>
      </c>
    </row>
    <row r="2" spans="1:15" ht="17" x14ac:dyDescent="0.2">
      <c r="A2" s="50" t="s">
        <v>6</v>
      </c>
      <c r="B2" s="51" t="s">
        <v>2</v>
      </c>
      <c r="C2" s="52" t="s">
        <v>3</v>
      </c>
      <c r="D2" s="50" t="s">
        <v>128</v>
      </c>
      <c r="E2" s="50" t="s">
        <v>129</v>
      </c>
    </row>
    <row r="3" spans="1:15" s="2" customFormat="1" x14ac:dyDescent="0.2">
      <c r="A3" s="2">
        <v>0.1</v>
      </c>
      <c r="B3" s="3">
        <f>C3-273.15</f>
        <v>50.050000000000011</v>
      </c>
      <c r="C3" s="2">
        <v>323.2</v>
      </c>
      <c r="D3" s="3">
        <f>1/E3</f>
        <v>896.5</v>
      </c>
      <c r="E3" s="5">
        <v>1.1154489682097045E-3</v>
      </c>
      <c r="G3" s="26" t="s">
        <v>7</v>
      </c>
    </row>
    <row r="4" spans="1:15" s="2" customFormat="1" x14ac:dyDescent="0.2">
      <c r="A4" s="2">
        <v>9</v>
      </c>
      <c r="B4" s="3">
        <f>C4-273.15</f>
        <v>23.350000000000023</v>
      </c>
      <c r="C4" s="2">
        <v>296.5</v>
      </c>
      <c r="D4" s="3">
        <f t="shared" ref="D4:D67" si="0">1/E4</f>
        <v>926.7840593141799</v>
      </c>
      <c r="E4" s="5">
        <v>1.0789999999999999E-3</v>
      </c>
      <c r="G4" s="21" t="s">
        <v>8</v>
      </c>
    </row>
    <row r="5" spans="1:15" s="2" customFormat="1" x14ac:dyDescent="0.2">
      <c r="A5" s="2">
        <v>24</v>
      </c>
      <c r="B5" s="3">
        <f t="shared" ref="B5:B68" si="1">C5-273.15</f>
        <v>23.350000000000023</v>
      </c>
      <c r="C5" s="2">
        <v>296.5</v>
      </c>
      <c r="D5" s="3">
        <f t="shared" si="0"/>
        <v>934.14292386735167</v>
      </c>
      <c r="E5" s="5">
        <v>1.0705000000000001E-3</v>
      </c>
    </row>
    <row r="6" spans="1:15" s="2" customFormat="1" x14ac:dyDescent="0.2">
      <c r="A6" s="2">
        <v>39</v>
      </c>
      <c r="B6" s="3">
        <f t="shared" si="1"/>
        <v>23.450000000000045</v>
      </c>
      <c r="C6" s="2">
        <v>296.60000000000002</v>
      </c>
      <c r="D6" s="3">
        <f t="shared" si="0"/>
        <v>940.99934130046108</v>
      </c>
      <c r="E6" s="5">
        <v>1.0627E-3</v>
      </c>
      <c r="G6" s="26" t="s">
        <v>9</v>
      </c>
    </row>
    <row r="7" spans="1:15" s="2" customFormat="1" x14ac:dyDescent="0.2">
      <c r="A7" s="2">
        <v>54</v>
      </c>
      <c r="B7" s="3">
        <f t="shared" si="1"/>
        <v>23.350000000000023</v>
      </c>
      <c r="C7" s="2">
        <v>296.5</v>
      </c>
      <c r="D7" s="3">
        <f t="shared" si="0"/>
        <v>947.50805381845748</v>
      </c>
      <c r="E7" s="5">
        <v>1.0554E-3</v>
      </c>
      <c r="G7" s="25" t="s">
        <v>105</v>
      </c>
    </row>
    <row r="8" spans="1:15" s="2" customFormat="1" x14ac:dyDescent="0.2">
      <c r="A8" s="2">
        <v>69</v>
      </c>
      <c r="B8" s="3">
        <f t="shared" si="1"/>
        <v>23.550000000000011</v>
      </c>
      <c r="C8" s="2">
        <v>296.7</v>
      </c>
      <c r="D8" s="3">
        <f t="shared" si="0"/>
        <v>953.28884652049567</v>
      </c>
      <c r="E8" s="5">
        <v>1.049E-3</v>
      </c>
      <c r="G8" s="15" t="s">
        <v>86</v>
      </c>
    </row>
    <row r="9" spans="1:15" s="2" customFormat="1" x14ac:dyDescent="0.2">
      <c r="A9" s="2">
        <v>84</v>
      </c>
      <c r="B9" s="3">
        <f t="shared" si="1"/>
        <v>23.350000000000023</v>
      </c>
      <c r="C9" s="2">
        <v>296.5</v>
      </c>
      <c r="D9" s="3">
        <f t="shared" si="0"/>
        <v>958.95665515918688</v>
      </c>
      <c r="E9" s="5">
        <v>1.0428E-3</v>
      </c>
      <c r="G9" s="15" t="s">
        <v>87</v>
      </c>
      <c r="M9" s="14"/>
      <c r="N9" s="14"/>
      <c r="O9" s="14"/>
    </row>
    <row r="10" spans="1:15" s="2" customFormat="1" x14ac:dyDescent="0.2">
      <c r="A10" s="2">
        <v>99</v>
      </c>
      <c r="B10" s="3">
        <f t="shared" si="1"/>
        <v>23.450000000000045</v>
      </c>
      <c r="C10" s="2">
        <v>296.60000000000002</v>
      </c>
      <c r="D10" s="3">
        <f t="shared" si="0"/>
        <v>964.41315459542875</v>
      </c>
      <c r="E10" s="5">
        <v>1.0368999999999999E-3</v>
      </c>
      <c r="G10" s="15" t="s">
        <v>88</v>
      </c>
      <c r="J10" s="24"/>
      <c r="L10" s="14"/>
    </row>
    <row r="11" spans="1:15" s="2" customFormat="1" x14ac:dyDescent="0.2">
      <c r="A11" s="2">
        <v>114</v>
      </c>
      <c r="B11" s="3">
        <f t="shared" si="1"/>
        <v>23.450000000000045</v>
      </c>
      <c r="C11" s="2">
        <v>296.60000000000002</v>
      </c>
      <c r="D11" s="3">
        <f t="shared" si="0"/>
        <v>969.55594337793286</v>
      </c>
      <c r="E11" s="5">
        <v>1.0314E-3</v>
      </c>
    </row>
    <row r="12" spans="1:15" s="2" customFormat="1" x14ac:dyDescent="0.2">
      <c r="A12" s="2">
        <v>129</v>
      </c>
      <c r="B12" s="3">
        <f t="shared" si="1"/>
        <v>23.75</v>
      </c>
      <c r="C12" s="2">
        <v>296.89999999999998</v>
      </c>
      <c r="D12" s="3">
        <f t="shared" si="0"/>
        <v>975.13408093612861</v>
      </c>
      <c r="E12" s="5">
        <v>1.0255000000000002E-3</v>
      </c>
      <c r="G12" s="31" t="s">
        <v>89</v>
      </c>
      <c r="H12" s="14"/>
      <c r="I12" s="14"/>
    </row>
    <row r="13" spans="1:15" s="2" customFormat="1" x14ac:dyDescent="0.2">
      <c r="A13" s="2">
        <v>144</v>
      </c>
      <c r="B13" s="3">
        <f t="shared" si="1"/>
        <v>23.850000000000023</v>
      </c>
      <c r="C13" s="2">
        <v>297</v>
      </c>
      <c r="D13" s="3">
        <f t="shared" si="0"/>
        <v>981.25797272102841</v>
      </c>
      <c r="E13" s="5">
        <v>1.0191E-3</v>
      </c>
      <c r="G13" s="15" t="s">
        <v>12</v>
      </c>
      <c r="H13" s="15" t="s">
        <v>13</v>
      </c>
      <c r="I13" s="15" t="s">
        <v>14</v>
      </c>
      <c r="J13" s="15" t="s">
        <v>15</v>
      </c>
      <c r="K13" s="15" t="s">
        <v>16</v>
      </c>
      <c r="L13" s="15" t="s">
        <v>17</v>
      </c>
    </row>
    <row r="14" spans="1:15" s="2" customFormat="1" x14ac:dyDescent="0.2">
      <c r="A14" s="2">
        <v>9</v>
      </c>
      <c r="B14" s="3">
        <f t="shared" si="1"/>
        <v>25.550000000000011</v>
      </c>
      <c r="C14" s="2">
        <v>298.7</v>
      </c>
      <c r="D14" s="3">
        <f t="shared" si="0"/>
        <v>924.385283786282</v>
      </c>
      <c r="E14" s="5">
        <v>1.0818000000000002E-3</v>
      </c>
      <c r="G14" s="15">
        <v>3.4</v>
      </c>
      <c r="H14" s="15">
        <v>28.2</v>
      </c>
      <c r="I14" s="15">
        <v>3.5</v>
      </c>
      <c r="J14" s="15">
        <v>15.9</v>
      </c>
      <c r="K14" s="15">
        <v>39.299999999999997</v>
      </c>
      <c r="L14" s="15">
        <v>0.3</v>
      </c>
    </row>
    <row r="15" spans="1:15" s="2" customFormat="1" x14ac:dyDescent="0.2">
      <c r="A15" s="2">
        <v>24</v>
      </c>
      <c r="B15" s="3">
        <f t="shared" si="1"/>
        <v>26.550000000000011</v>
      </c>
      <c r="C15" s="2">
        <v>299.7</v>
      </c>
      <c r="D15" s="3">
        <f t="shared" si="0"/>
        <v>931.79276928811043</v>
      </c>
      <c r="E15" s="5">
        <v>1.0731999999999998E-3</v>
      </c>
    </row>
    <row r="16" spans="1:15" s="2" customFormat="1" x14ac:dyDescent="0.2">
      <c r="A16" s="2">
        <v>39</v>
      </c>
      <c r="B16" s="3">
        <f t="shared" si="1"/>
        <v>26.550000000000011</v>
      </c>
      <c r="C16" s="2">
        <v>299.7</v>
      </c>
      <c r="D16" s="3">
        <f t="shared" si="0"/>
        <v>938.61460484325141</v>
      </c>
      <c r="E16" s="5">
        <v>1.0654E-3</v>
      </c>
      <c r="G16" s="26" t="s">
        <v>43</v>
      </c>
    </row>
    <row r="17" spans="1:7" s="2" customFormat="1" x14ac:dyDescent="0.2">
      <c r="A17" s="2">
        <v>54</v>
      </c>
      <c r="B17" s="3">
        <f t="shared" si="1"/>
        <v>26.650000000000034</v>
      </c>
      <c r="C17" s="2">
        <v>299.8</v>
      </c>
      <c r="D17" s="3">
        <f t="shared" si="0"/>
        <v>945.09025611945947</v>
      </c>
      <c r="E17" s="5">
        <v>1.0581E-3</v>
      </c>
      <c r="G17" s="2" t="s">
        <v>18</v>
      </c>
    </row>
    <row r="18" spans="1:7" s="2" customFormat="1" x14ac:dyDescent="0.2">
      <c r="A18" s="2">
        <v>69</v>
      </c>
      <c r="B18" s="3">
        <f t="shared" si="1"/>
        <v>26.650000000000034</v>
      </c>
      <c r="C18" s="2">
        <v>299.8</v>
      </c>
      <c r="D18" s="3">
        <f t="shared" si="0"/>
        <v>951.11280197831479</v>
      </c>
      <c r="E18" s="5">
        <v>1.0513999999999999E-3</v>
      </c>
    </row>
    <row r="19" spans="1:7" s="2" customFormat="1" x14ac:dyDescent="0.2">
      <c r="A19" s="2">
        <v>84</v>
      </c>
      <c r="B19" s="3">
        <f t="shared" si="1"/>
        <v>26.650000000000034</v>
      </c>
      <c r="C19" s="2">
        <v>299.8</v>
      </c>
      <c r="D19" s="3">
        <f t="shared" si="0"/>
        <v>956.75468809797189</v>
      </c>
      <c r="E19" s="5">
        <v>1.0451999999999998E-3</v>
      </c>
      <c r="G19" s="26" t="s">
        <v>26</v>
      </c>
    </row>
    <row r="20" spans="1:7" s="2" customFormat="1" x14ac:dyDescent="0.2">
      <c r="A20" s="2">
        <v>99</v>
      </c>
      <c r="B20" s="3">
        <f t="shared" si="1"/>
        <v>26.550000000000011</v>
      </c>
      <c r="C20" s="2">
        <v>299.7</v>
      </c>
      <c r="D20" s="3">
        <f t="shared" si="0"/>
        <v>962.18608678918508</v>
      </c>
      <c r="E20" s="5">
        <v>1.0392999999999999E-3</v>
      </c>
      <c r="G20" s="2" t="s">
        <v>27</v>
      </c>
    </row>
    <row r="21" spans="1:7" s="2" customFormat="1" x14ac:dyDescent="0.2">
      <c r="A21" s="2">
        <v>114</v>
      </c>
      <c r="B21" s="3">
        <f t="shared" si="1"/>
        <v>26.550000000000011</v>
      </c>
      <c r="C21" s="2">
        <v>299.7</v>
      </c>
      <c r="D21" s="3">
        <f t="shared" si="0"/>
        <v>967.49226006191952</v>
      </c>
      <c r="E21" s="5">
        <v>1.0336E-3</v>
      </c>
    </row>
    <row r="22" spans="1:7" s="2" customFormat="1" x14ac:dyDescent="0.2">
      <c r="A22" s="2">
        <v>129</v>
      </c>
      <c r="B22" s="3">
        <f t="shared" si="1"/>
        <v>26.650000000000034</v>
      </c>
      <c r="C22" s="2">
        <v>299.8</v>
      </c>
      <c r="D22" s="3">
        <f t="shared" si="0"/>
        <v>972.47884858504324</v>
      </c>
      <c r="E22" s="5">
        <v>1.0283E-3</v>
      </c>
      <c r="G22" s="26" t="s">
        <v>72</v>
      </c>
    </row>
    <row r="23" spans="1:7" s="2" customFormat="1" x14ac:dyDescent="0.2">
      <c r="A23" s="2">
        <v>144</v>
      </c>
      <c r="B23" s="3">
        <f t="shared" si="1"/>
        <v>26.550000000000011</v>
      </c>
      <c r="C23" s="2">
        <v>299.7</v>
      </c>
      <c r="D23" s="3">
        <f t="shared" si="0"/>
        <v>977.70825185764579</v>
      </c>
      <c r="E23" s="5">
        <v>1.0227999999999999E-3</v>
      </c>
      <c r="G23" s="2" t="s">
        <v>90</v>
      </c>
    </row>
    <row r="24" spans="1:7" s="2" customFormat="1" x14ac:dyDescent="0.2">
      <c r="A24" s="2">
        <v>9</v>
      </c>
      <c r="B24" s="3">
        <f t="shared" si="1"/>
        <v>29.950000000000045</v>
      </c>
      <c r="C24" s="2">
        <v>303.10000000000002</v>
      </c>
      <c r="D24" s="3">
        <f t="shared" si="0"/>
        <v>921.48912642830817</v>
      </c>
      <c r="E24" s="5">
        <v>1.0851999999999999E-3</v>
      </c>
    </row>
    <row r="25" spans="1:7" s="2" customFormat="1" x14ac:dyDescent="0.2">
      <c r="A25" s="2">
        <v>24</v>
      </c>
      <c r="B25" s="3">
        <f t="shared" si="1"/>
        <v>29.950000000000045</v>
      </c>
      <c r="C25" s="2">
        <v>303.10000000000002</v>
      </c>
      <c r="D25" s="3">
        <f t="shared" si="0"/>
        <v>929.10898448387991</v>
      </c>
      <c r="E25" s="5">
        <v>1.0763000000000001E-3</v>
      </c>
    </row>
    <row r="26" spans="1:7" s="2" customFormat="1" x14ac:dyDescent="0.2">
      <c r="A26" s="2">
        <v>39</v>
      </c>
      <c r="B26" s="3">
        <f t="shared" si="1"/>
        <v>29.950000000000045</v>
      </c>
      <c r="C26" s="2">
        <v>303.10000000000002</v>
      </c>
      <c r="D26" s="3">
        <f t="shared" si="0"/>
        <v>935.9790340696369</v>
      </c>
      <c r="E26" s="5">
        <v>1.0683999999999999E-3</v>
      </c>
    </row>
    <row r="27" spans="1:7" s="2" customFormat="1" x14ac:dyDescent="0.2">
      <c r="A27" s="2">
        <v>54</v>
      </c>
      <c r="B27" s="3">
        <f t="shared" si="1"/>
        <v>29.950000000000045</v>
      </c>
      <c r="C27" s="2">
        <v>303.10000000000002</v>
      </c>
      <c r="D27" s="3">
        <f t="shared" si="0"/>
        <v>942.32943837165476</v>
      </c>
      <c r="E27" s="5">
        <v>1.0612E-3</v>
      </c>
    </row>
    <row r="28" spans="1:7" s="2" customFormat="1" x14ac:dyDescent="0.2">
      <c r="A28" s="2">
        <v>69</v>
      </c>
      <c r="B28" s="3">
        <f t="shared" si="1"/>
        <v>30.150000000000034</v>
      </c>
      <c r="C28" s="2">
        <v>303.3</v>
      </c>
      <c r="D28" s="3">
        <f t="shared" si="0"/>
        <v>948.67659614837294</v>
      </c>
      <c r="E28" s="5">
        <v>1.0541000000000001E-3</v>
      </c>
    </row>
    <row r="29" spans="1:7" s="2" customFormat="1" x14ac:dyDescent="0.2">
      <c r="A29" s="2">
        <v>84</v>
      </c>
      <c r="B29" s="3">
        <f t="shared" si="1"/>
        <v>30.150000000000034</v>
      </c>
      <c r="C29" s="2">
        <v>303.3</v>
      </c>
      <c r="D29" s="3">
        <f t="shared" si="0"/>
        <v>954.47169991409737</v>
      </c>
      <c r="E29" s="5">
        <v>1.0477000000000002E-3</v>
      </c>
    </row>
    <row r="30" spans="1:7" s="2" customFormat="1" x14ac:dyDescent="0.2">
      <c r="A30" s="2">
        <v>99</v>
      </c>
      <c r="B30" s="3">
        <f t="shared" si="1"/>
        <v>29.950000000000045</v>
      </c>
      <c r="C30" s="2">
        <v>303.10000000000002</v>
      </c>
      <c r="D30" s="3">
        <f t="shared" si="0"/>
        <v>959.69289827255284</v>
      </c>
      <c r="E30" s="5">
        <v>1.042E-3</v>
      </c>
    </row>
    <row r="31" spans="1:7" s="2" customFormat="1" x14ac:dyDescent="0.2">
      <c r="A31" s="2">
        <v>114</v>
      </c>
      <c r="B31" s="3">
        <f t="shared" si="1"/>
        <v>29.950000000000045</v>
      </c>
      <c r="C31" s="2">
        <v>303.10000000000002</v>
      </c>
      <c r="D31" s="3">
        <f t="shared" si="0"/>
        <v>964.78533526290414</v>
      </c>
      <c r="E31" s="5">
        <v>1.0364999999999999E-3</v>
      </c>
    </row>
    <row r="32" spans="1:7" s="2" customFormat="1" x14ac:dyDescent="0.2">
      <c r="A32" s="2">
        <v>129</v>
      </c>
      <c r="B32" s="3">
        <f t="shared" si="1"/>
        <v>29.950000000000045</v>
      </c>
      <c r="C32" s="2">
        <v>303.10000000000002</v>
      </c>
      <c r="D32" s="3">
        <f t="shared" si="0"/>
        <v>969.64995636575179</v>
      </c>
      <c r="E32" s="5">
        <v>1.0313000000000002E-3</v>
      </c>
    </row>
    <row r="33" spans="1:5" s="2" customFormat="1" x14ac:dyDescent="0.2">
      <c r="A33" s="2">
        <v>144</v>
      </c>
      <c r="B33" s="3">
        <f t="shared" si="1"/>
        <v>30.150000000000034</v>
      </c>
      <c r="C33" s="2">
        <v>303.3</v>
      </c>
      <c r="D33" s="3">
        <f t="shared" si="0"/>
        <v>974.56388266250849</v>
      </c>
      <c r="E33" s="5">
        <v>1.0261000000000001E-3</v>
      </c>
    </row>
    <row r="34" spans="1:5" s="2" customFormat="1" x14ac:dyDescent="0.2">
      <c r="A34" s="2">
        <v>9</v>
      </c>
      <c r="B34" s="3">
        <f t="shared" si="1"/>
        <v>35.350000000000023</v>
      </c>
      <c r="C34" s="2">
        <v>308.5</v>
      </c>
      <c r="D34" s="3">
        <f t="shared" si="0"/>
        <v>916.8423947923352</v>
      </c>
      <c r="E34" s="5">
        <v>1.0907E-3</v>
      </c>
    </row>
    <row r="35" spans="1:5" s="2" customFormat="1" x14ac:dyDescent="0.2">
      <c r="A35" s="2">
        <v>24</v>
      </c>
      <c r="B35" s="3">
        <f t="shared" si="1"/>
        <v>34.950000000000045</v>
      </c>
      <c r="C35" s="2">
        <v>308.10000000000002</v>
      </c>
      <c r="D35" s="3">
        <f t="shared" si="0"/>
        <v>925.24056254626203</v>
      </c>
      <c r="E35" s="5">
        <v>1.0808E-3</v>
      </c>
    </row>
    <row r="36" spans="1:5" s="2" customFormat="1" x14ac:dyDescent="0.2">
      <c r="A36" s="2">
        <v>39</v>
      </c>
      <c r="B36" s="3">
        <f t="shared" si="1"/>
        <v>34.950000000000045</v>
      </c>
      <c r="C36" s="2">
        <v>308.10000000000002</v>
      </c>
      <c r="D36" s="3">
        <f t="shared" si="0"/>
        <v>932.48787765759039</v>
      </c>
      <c r="E36" s="5">
        <v>1.0724E-3</v>
      </c>
    </row>
    <row r="37" spans="1:5" s="2" customFormat="1" x14ac:dyDescent="0.2">
      <c r="A37" s="2">
        <v>54</v>
      </c>
      <c r="B37" s="3">
        <f t="shared" si="1"/>
        <v>34.950000000000045</v>
      </c>
      <c r="C37" s="2">
        <v>308.10000000000002</v>
      </c>
      <c r="D37" s="3">
        <f t="shared" si="0"/>
        <v>939.1435011269723</v>
      </c>
      <c r="E37" s="5">
        <v>1.0647999999999999E-3</v>
      </c>
    </row>
    <row r="38" spans="1:5" s="2" customFormat="1" x14ac:dyDescent="0.2">
      <c r="A38" s="2">
        <v>69</v>
      </c>
      <c r="B38" s="3">
        <f t="shared" si="1"/>
        <v>34.950000000000045</v>
      </c>
      <c r="C38" s="2">
        <v>308.10000000000002</v>
      </c>
      <c r="D38" s="3">
        <f t="shared" si="0"/>
        <v>945.35829079221025</v>
      </c>
      <c r="E38" s="5">
        <v>1.0578E-3</v>
      </c>
    </row>
    <row r="39" spans="1:5" s="2" customFormat="1" x14ac:dyDescent="0.2">
      <c r="A39" s="2">
        <v>84</v>
      </c>
      <c r="B39" s="3">
        <f t="shared" si="1"/>
        <v>35.050000000000011</v>
      </c>
      <c r="C39" s="2">
        <v>308.2</v>
      </c>
      <c r="D39" s="3">
        <f t="shared" si="0"/>
        <v>951.20327213925634</v>
      </c>
      <c r="E39" s="5">
        <v>1.0512999999999998E-3</v>
      </c>
    </row>
    <row r="40" spans="1:5" s="2" customFormat="1" x14ac:dyDescent="0.2">
      <c r="A40" s="2">
        <v>99</v>
      </c>
      <c r="B40" s="3">
        <f t="shared" si="1"/>
        <v>35.25</v>
      </c>
      <c r="C40" s="2">
        <v>308.39999999999998</v>
      </c>
      <c r="D40" s="3">
        <f t="shared" si="0"/>
        <v>956.66315890175076</v>
      </c>
      <c r="E40" s="5">
        <v>1.0452999999999999E-3</v>
      </c>
    </row>
    <row r="41" spans="1:5" s="2" customFormat="1" x14ac:dyDescent="0.2">
      <c r="A41" s="2">
        <v>114</v>
      </c>
      <c r="B41" s="3">
        <f t="shared" si="1"/>
        <v>35.050000000000011</v>
      </c>
      <c r="C41" s="2">
        <v>308.2</v>
      </c>
      <c r="D41" s="3">
        <f t="shared" si="0"/>
        <v>961.81590843512538</v>
      </c>
      <c r="E41" s="5">
        <v>1.0397000000000002E-3</v>
      </c>
    </row>
    <row r="42" spans="1:5" s="2" customFormat="1" x14ac:dyDescent="0.2">
      <c r="A42" s="2">
        <v>129</v>
      </c>
      <c r="B42" s="3">
        <f t="shared" si="1"/>
        <v>35.150000000000034</v>
      </c>
      <c r="C42" s="2">
        <v>308.3</v>
      </c>
      <c r="D42" s="3">
        <f t="shared" si="0"/>
        <v>966.83747462051633</v>
      </c>
      <c r="E42" s="5">
        <v>1.0342999999999999E-3</v>
      </c>
    </row>
    <row r="43" spans="1:5" s="2" customFormat="1" x14ac:dyDescent="0.2">
      <c r="A43" s="2">
        <v>144</v>
      </c>
      <c r="B43" s="3">
        <f t="shared" si="1"/>
        <v>35.050000000000011</v>
      </c>
      <c r="C43" s="2">
        <v>308.2</v>
      </c>
      <c r="D43" s="3">
        <f t="shared" si="0"/>
        <v>971.72286463900514</v>
      </c>
      <c r="E43" s="5">
        <v>1.0290999999999998E-3</v>
      </c>
    </row>
    <row r="44" spans="1:5" s="2" customFormat="1" x14ac:dyDescent="0.2">
      <c r="A44" s="2">
        <v>9</v>
      </c>
      <c r="B44" s="3">
        <f t="shared" si="1"/>
        <v>40.150000000000034</v>
      </c>
      <c r="C44" s="2">
        <v>313.3</v>
      </c>
      <c r="D44" s="3">
        <f t="shared" si="0"/>
        <v>911.16173120728934</v>
      </c>
      <c r="E44" s="5">
        <v>1.0975E-3</v>
      </c>
    </row>
    <row r="45" spans="1:5" s="2" customFormat="1" x14ac:dyDescent="0.2">
      <c r="A45" s="2">
        <v>24</v>
      </c>
      <c r="B45" s="3">
        <f t="shared" si="1"/>
        <v>39.850000000000023</v>
      </c>
      <c r="C45" s="2">
        <v>313</v>
      </c>
      <c r="D45" s="3">
        <f t="shared" si="0"/>
        <v>919.87857602796441</v>
      </c>
      <c r="E45" s="5">
        <v>1.0870999999999999E-3</v>
      </c>
    </row>
    <row r="46" spans="1:5" s="2" customFormat="1" x14ac:dyDescent="0.2">
      <c r="A46" s="2">
        <v>39</v>
      </c>
      <c r="B46" s="3">
        <f t="shared" si="1"/>
        <v>40.050000000000011</v>
      </c>
      <c r="C46" s="2">
        <v>313.2</v>
      </c>
      <c r="D46" s="3">
        <f t="shared" si="0"/>
        <v>927.299703264095</v>
      </c>
      <c r="E46" s="5">
        <v>1.0784E-3</v>
      </c>
    </row>
    <row r="47" spans="1:5" s="2" customFormat="1" x14ac:dyDescent="0.2">
      <c r="A47" s="2">
        <v>54</v>
      </c>
      <c r="B47" s="3">
        <f t="shared" si="1"/>
        <v>40.050000000000011</v>
      </c>
      <c r="C47" s="2">
        <v>313.2</v>
      </c>
      <c r="D47" s="3">
        <f t="shared" si="0"/>
        <v>934.31748108007105</v>
      </c>
      <c r="E47" s="5">
        <v>1.0702999999999999E-3</v>
      </c>
    </row>
    <row r="48" spans="1:5" s="2" customFormat="1" x14ac:dyDescent="0.2">
      <c r="A48" s="2">
        <v>69</v>
      </c>
      <c r="B48" s="3">
        <f t="shared" si="1"/>
        <v>40.050000000000011</v>
      </c>
      <c r="C48" s="2">
        <v>313.2</v>
      </c>
      <c r="D48" s="3">
        <f t="shared" si="0"/>
        <v>940.91080165600295</v>
      </c>
      <c r="E48" s="5">
        <v>1.0628E-3</v>
      </c>
    </row>
    <row r="49" spans="1:5" s="2" customFormat="1" x14ac:dyDescent="0.2">
      <c r="A49" s="2">
        <v>84</v>
      </c>
      <c r="B49" s="3">
        <f t="shared" si="1"/>
        <v>40.050000000000011</v>
      </c>
      <c r="C49" s="2">
        <v>313.2</v>
      </c>
      <c r="D49" s="3">
        <f t="shared" si="0"/>
        <v>946.96969696969688</v>
      </c>
      <c r="E49" s="5">
        <v>1.0560000000000001E-3</v>
      </c>
    </row>
    <row r="50" spans="1:5" s="2" customFormat="1" x14ac:dyDescent="0.2">
      <c r="A50" s="2">
        <v>99</v>
      </c>
      <c r="B50" s="3">
        <f t="shared" si="1"/>
        <v>40.050000000000011</v>
      </c>
      <c r="C50" s="2">
        <v>313.2</v>
      </c>
      <c r="D50" s="3">
        <f t="shared" si="0"/>
        <v>952.74390243902428</v>
      </c>
      <c r="E50" s="5">
        <v>1.0496000000000001E-3</v>
      </c>
    </row>
    <row r="51" spans="1:5" s="2" customFormat="1" x14ac:dyDescent="0.2">
      <c r="A51" s="2">
        <v>114</v>
      </c>
      <c r="B51" s="3">
        <f t="shared" si="1"/>
        <v>39.650000000000034</v>
      </c>
      <c r="C51" s="2">
        <v>312.8</v>
      </c>
      <c r="D51" s="3">
        <f t="shared" si="0"/>
        <v>958.40521372436262</v>
      </c>
      <c r="E51" s="5">
        <v>1.0434000000000001E-3</v>
      </c>
    </row>
    <row r="52" spans="1:5" s="2" customFormat="1" x14ac:dyDescent="0.2">
      <c r="A52" s="2">
        <v>129</v>
      </c>
      <c r="B52" s="3">
        <f t="shared" si="1"/>
        <v>39.75</v>
      </c>
      <c r="C52" s="2">
        <v>312.89999999999998</v>
      </c>
      <c r="D52" s="3">
        <f t="shared" si="0"/>
        <v>963.57679707072657</v>
      </c>
      <c r="E52" s="5">
        <v>1.0378E-3</v>
      </c>
    </row>
    <row r="53" spans="1:5" s="2" customFormat="1" x14ac:dyDescent="0.2">
      <c r="A53" s="2">
        <v>144</v>
      </c>
      <c r="B53" s="3">
        <f t="shared" si="1"/>
        <v>39.850000000000023</v>
      </c>
      <c r="C53" s="2">
        <v>313</v>
      </c>
      <c r="D53" s="3">
        <f t="shared" si="0"/>
        <v>968.52300242130752</v>
      </c>
      <c r="E53" s="5">
        <v>1.0325E-3</v>
      </c>
    </row>
    <row r="54" spans="1:5" s="2" customFormat="1" x14ac:dyDescent="0.2">
      <c r="A54" s="2">
        <v>9</v>
      </c>
      <c r="B54" s="3">
        <f t="shared" si="1"/>
        <v>44.850000000000023</v>
      </c>
      <c r="C54" s="2">
        <v>318</v>
      </c>
      <c r="D54" s="3">
        <f t="shared" si="0"/>
        <v>905.63303749320767</v>
      </c>
      <c r="E54" s="5">
        <v>1.1042000000000001E-3</v>
      </c>
    </row>
    <row r="55" spans="1:5" s="2" customFormat="1" x14ac:dyDescent="0.2">
      <c r="A55" s="2">
        <v>24</v>
      </c>
      <c r="B55" s="3">
        <f t="shared" si="1"/>
        <v>44.850000000000023</v>
      </c>
      <c r="C55" s="2">
        <v>318</v>
      </c>
      <c r="D55" s="3">
        <f t="shared" si="0"/>
        <v>913.90970572107472</v>
      </c>
      <c r="E55" s="5">
        <v>1.0942E-3</v>
      </c>
    </row>
    <row r="56" spans="1:5" s="2" customFormat="1" x14ac:dyDescent="0.2">
      <c r="A56" s="2">
        <v>39</v>
      </c>
      <c r="B56" s="3">
        <f t="shared" si="1"/>
        <v>44.850000000000023</v>
      </c>
      <c r="C56" s="2">
        <v>318</v>
      </c>
      <c r="D56" s="3">
        <f t="shared" si="0"/>
        <v>921.40422003132778</v>
      </c>
      <c r="E56" s="5">
        <v>1.0853E-3</v>
      </c>
    </row>
    <row r="57" spans="1:5" s="2" customFormat="1" x14ac:dyDescent="0.2">
      <c r="A57" s="2">
        <v>54</v>
      </c>
      <c r="B57" s="3">
        <f t="shared" si="1"/>
        <v>44.850000000000023</v>
      </c>
      <c r="C57" s="2">
        <v>318</v>
      </c>
      <c r="D57" s="3">
        <f t="shared" si="0"/>
        <v>928.59132695700623</v>
      </c>
      <c r="E57" s="5">
        <v>1.0769E-3</v>
      </c>
    </row>
    <row r="58" spans="1:5" s="2" customFormat="1" x14ac:dyDescent="0.2">
      <c r="A58" s="2">
        <v>69</v>
      </c>
      <c r="B58" s="3">
        <f t="shared" si="1"/>
        <v>44.75</v>
      </c>
      <c r="C58" s="2">
        <v>317.89999999999998</v>
      </c>
      <c r="D58" s="3">
        <f t="shared" si="0"/>
        <v>935.36619586568145</v>
      </c>
      <c r="E58" s="5">
        <v>1.0690999999999999E-3</v>
      </c>
    </row>
    <row r="59" spans="1:5" s="2" customFormat="1" x14ac:dyDescent="0.2">
      <c r="A59" s="2">
        <v>84</v>
      </c>
      <c r="B59" s="3">
        <f t="shared" si="1"/>
        <v>44.75</v>
      </c>
      <c r="C59" s="2">
        <v>317.89999999999998</v>
      </c>
      <c r="D59" s="3">
        <f t="shared" si="0"/>
        <v>941.7969485778865</v>
      </c>
      <c r="E59" s="5">
        <v>1.0618000000000001E-3</v>
      </c>
    </row>
    <row r="60" spans="1:5" s="2" customFormat="1" x14ac:dyDescent="0.2">
      <c r="A60" s="2">
        <v>99</v>
      </c>
      <c r="B60" s="3">
        <f t="shared" si="1"/>
        <v>44.950000000000045</v>
      </c>
      <c r="C60" s="2">
        <v>318.10000000000002</v>
      </c>
      <c r="D60" s="3">
        <f t="shared" si="0"/>
        <v>947.8672985781991</v>
      </c>
      <c r="E60" s="5">
        <v>1.0549999999999999E-3</v>
      </c>
    </row>
    <row r="61" spans="1:5" s="2" customFormat="1" x14ac:dyDescent="0.2">
      <c r="A61" s="2">
        <v>114</v>
      </c>
      <c r="B61" s="3">
        <f t="shared" si="1"/>
        <v>44.850000000000023</v>
      </c>
      <c r="C61" s="2">
        <v>318</v>
      </c>
      <c r="D61" s="3">
        <f t="shared" si="0"/>
        <v>954.10743249689915</v>
      </c>
      <c r="E61" s="5">
        <v>1.0480999999999999E-3</v>
      </c>
    </row>
    <row r="62" spans="1:5" s="2" customFormat="1" x14ac:dyDescent="0.2">
      <c r="A62" s="2">
        <v>129</v>
      </c>
      <c r="B62" s="3">
        <f t="shared" si="1"/>
        <v>44.850000000000023</v>
      </c>
      <c r="C62" s="2">
        <v>318</v>
      </c>
      <c r="D62" s="3">
        <f t="shared" si="0"/>
        <v>959.60080606467704</v>
      </c>
      <c r="E62" s="5">
        <v>1.0421E-3</v>
      </c>
    </row>
    <row r="63" spans="1:5" s="2" customFormat="1" x14ac:dyDescent="0.2">
      <c r="A63" s="2">
        <v>144</v>
      </c>
      <c r="B63" s="3">
        <f t="shared" si="1"/>
        <v>43.950000000000045</v>
      </c>
      <c r="C63" s="2">
        <v>317.10000000000002</v>
      </c>
      <c r="D63" s="3">
        <f t="shared" si="0"/>
        <v>964.69226316804941</v>
      </c>
      <c r="E63" s="5">
        <v>1.0365999999999999E-3</v>
      </c>
    </row>
    <row r="64" spans="1:5" s="2" customFormat="1" x14ac:dyDescent="0.2">
      <c r="A64" s="2">
        <v>9</v>
      </c>
      <c r="B64" s="3">
        <f t="shared" si="1"/>
        <v>49.850000000000023</v>
      </c>
      <c r="C64" s="2">
        <v>323</v>
      </c>
      <c r="D64" s="3">
        <f t="shared" si="0"/>
        <v>902.28277542181718</v>
      </c>
      <c r="E64" s="5">
        <v>1.1083E-3</v>
      </c>
    </row>
    <row r="65" spans="1:5" s="2" customFormat="1" x14ac:dyDescent="0.2">
      <c r="A65" s="2">
        <v>24</v>
      </c>
      <c r="B65" s="3">
        <f t="shared" si="1"/>
        <v>49.550000000000011</v>
      </c>
      <c r="C65" s="2">
        <v>322.7</v>
      </c>
      <c r="D65" s="3">
        <f t="shared" si="0"/>
        <v>910.74681238615665</v>
      </c>
      <c r="E65" s="5">
        <v>1.098E-3</v>
      </c>
    </row>
    <row r="66" spans="1:5" s="2" customFormat="1" x14ac:dyDescent="0.2">
      <c r="A66" s="2">
        <v>39</v>
      </c>
      <c r="B66" s="3">
        <f t="shared" si="1"/>
        <v>49.75</v>
      </c>
      <c r="C66" s="2">
        <v>322.89999999999998</v>
      </c>
      <c r="D66" s="3">
        <f t="shared" si="0"/>
        <v>918.10503121557099</v>
      </c>
      <c r="E66" s="5">
        <v>1.0892E-3</v>
      </c>
    </row>
    <row r="67" spans="1:5" s="2" customFormat="1" x14ac:dyDescent="0.2">
      <c r="A67" s="2">
        <v>54</v>
      </c>
      <c r="B67" s="3">
        <f t="shared" si="1"/>
        <v>49.650000000000034</v>
      </c>
      <c r="C67" s="2">
        <v>322.8</v>
      </c>
      <c r="D67" s="3">
        <f t="shared" si="0"/>
        <v>924.81272542310194</v>
      </c>
      <c r="E67" s="5">
        <v>1.0812999999999999E-3</v>
      </c>
    </row>
    <row r="68" spans="1:5" s="2" customFormat="1" x14ac:dyDescent="0.2">
      <c r="A68" s="2">
        <v>69</v>
      </c>
      <c r="B68" s="3">
        <f t="shared" si="1"/>
        <v>49.550000000000011</v>
      </c>
      <c r="C68" s="2">
        <v>322.7</v>
      </c>
      <c r="D68" s="3">
        <f t="shared" ref="D68:D104" si="2">1/E68</f>
        <v>931.09869646182483</v>
      </c>
      <c r="E68" s="5">
        <v>1.0740000000000001E-3</v>
      </c>
    </row>
    <row r="69" spans="1:5" s="2" customFormat="1" x14ac:dyDescent="0.2">
      <c r="A69" s="2">
        <v>84</v>
      </c>
      <c r="B69" s="3">
        <f t="shared" ref="B69:B104" si="3">C69-273.15</f>
        <v>49.550000000000011</v>
      </c>
      <c r="C69" s="2">
        <v>322.7</v>
      </c>
      <c r="D69" s="3">
        <f t="shared" si="2"/>
        <v>937.03148425787117</v>
      </c>
      <c r="E69" s="5">
        <v>1.0671999999999999E-3</v>
      </c>
    </row>
    <row r="70" spans="1:5" s="2" customFormat="1" x14ac:dyDescent="0.2">
      <c r="A70" s="2">
        <v>99</v>
      </c>
      <c r="B70" s="3">
        <f t="shared" si="3"/>
        <v>49.550000000000011</v>
      </c>
      <c r="C70" s="2">
        <v>322.7</v>
      </c>
      <c r="D70" s="3">
        <f t="shared" si="2"/>
        <v>942.68476621417801</v>
      </c>
      <c r="E70" s="5">
        <v>1.0608E-3</v>
      </c>
    </row>
    <row r="71" spans="1:5" s="2" customFormat="1" x14ac:dyDescent="0.2">
      <c r="A71" s="2">
        <v>114</v>
      </c>
      <c r="B71" s="3">
        <f t="shared" si="3"/>
        <v>49.450000000000045</v>
      </c>
      <c r="C71" s="2">
        <v>322.60000000000002</v>
      </c>
      <c r="D71" s="3">
        <f t="shared" si="2"/>
        <v>947.23879890120293</v>
      </c>
      <c r="E71" s="5">
        <v>1.0557000000000001E-3</v>
      </c>
    </row>
    <row r="72" spans="1:5" s="2" customFormat="1" x14ac:dyDescent="0.2">
      <c r="A72" s="2">
        <v>129</v>
      </c>
      <c r="B72" s="3">
        <f t="shared" si="3"/>
        <v>49.550000000000011</v>
      </c>
      <c r="C72" s="2">
        <v>322.7</v>
      </c>
      <c r="D72" s="3">
        <f t="shared" si="2"/>
        <v>952.65313899209298</v>
      </c>
      <c r="E72" s="5">
        <v>1.0497E-3</v>
      </c>
    </row>
    <row r="73" spans="1:5" s="2" customFormat="1" x14ac:dyDescent="0.2">
      <c r="A73" s="2">
        <v>144</v>
      </c>
      <c r="B73" s="3">
        <f t="shared" si="3"/>
        <v>49.550000000000011</v>
      </c>
      <c r="C73" s="2">
        <v>322.7</v>
      </c>
      <c r="D73" s="3">
        <f t="shared" si="2"/>
        <v>958.95665515918688</v>
      </c>
      <c r="E73" s="5">
        <v>1.0428E-3</v>
      </c>
    </row>
    <row r="74" spans="1:5" s="2" customFormat="1" x14ac:dyDescent="0.2">
      <c r="A74" s="2">
        <v>9</v>
      </c>
      <c r="B74" s="3">
        <f t="shared" si="3"/>
        <v>55.050000000000011</v>
      </c>
      <c r="C74" s="2">
        <v>328.2</v>
      </c>
      <c r="D74" s="3">
        <f t="shared" si="2"/>
        <v>899.52325267608171</v>
      </c>
      <c r="E74" s="5">
        <v>1.1117E-3</v>
      </c>
    </row>
    <row r="75" spans="1:5" s="2" customFormat="1" x14ac:dyDescent="0.2">
      <c r="A75" s="2">
        <v>24</v>
      </c>
      <c r="B75" s="3">
        <f t="shared" si="3"/>
        <v>55.350000000000023</v>
      </c>
      <c r="C75" s="2">
        <v>328.5</v>
      </c>
      <c r="D75" s="3">
        <f t="shared" si="2"/>
        <v>907.35867888576342</v>
      </c>
      <c r="E75" s="5">
        <v>1.1021000000000002E-3</v>
      </c>
    </row>
    <row r="76" spans="1:5" s="2" customFormat="1" x14ac:dyDescent="0.2">
      <c r="A76" s="2">
        <v>39</v>
      </c>
      <c r="B76" s="3">
        <f t="shared" si="3"/>
        <v>55.350000000000023</v>
      </c>
      <c r="C76" s="2">
        <v>328.5</v>
      </c>
      <c r="D76" s="3">
        <f t="shared" si="2"/>
        <v>914.91308325709053</v>
      </c>
      <c r="E76" s="5">
        <v>1.093E-3</v>
      </c>
    </row>
    <row r="77" spans="1:5" s="2" customFormat="1" x14ac:dyDescent="0.2">
      <c r="A77" s="2">
        <v>54</v>
      </c>
      <c r="B77" s="3">
        <f t="shared" si="3"/>
        <v>55.350000000000023</v>
      </c>
      <c r="C77" s="2">
        <v>328.5</v>
      </c>
      <c r="D77" s="3">
        <f t="shared" si="2"/>
        <v>921.65898617511516</v>
      </c>
      <c r="E77" s="5">
        <v>1.085E-3</v>
      </c>
    </row>
    <row r="78" spans="1:5" s="2" customFormat="1" x14ac:dyDescent="0.2">
      <c r="A78" s="2">
        <v>69</v>
      </c>
      <c r="B78" s="3">
        <f t="shared" si="3"/>
        <v>55.350000000000023</v>
      </c>
      <c r="C78" s="2">
        <v>328.5</v>
      </c>
      <c r="D78" s="3">
        <f t="shared" si="2"/>
        <v>928.41890260885725</v>
      </c>
      <c r="E78" s="5">
        <v>1.0770999999999999E-3</v>
      </c>
    </row>
    <row r="79" spans="1:5" s="2" customFormat="1" x14ac:dyDescent="0.2">
      <c r="A79" s="2">
        <v>84</v>
      </c>
      <c r="B79" s="3">
        <f t="shared" si="3"/>
        <v>55.350000000000023</v>
      </c>
      <c r="C79" s="2">
        <v>328.5</v>
      </c>
      <c r="D79" s="3">
        <f t="shared" si="2"/>
        <v>934.14292386735167</v>
      </c>
      <c r="E79" s="5">
        <v>1.0705000000000001E-3</v>
      </c>
    </row>
    <row r="80" spans="1:5" s="2" customFormat="1" x14ac:dyDescent="0.2">
      <c r="A80" s="2">
        <v>99</v>
      </c>
      <c r="B80" s="3">
        <f t="shared" si="3"/>
        <v>55.350000000000023</v>
      </c>
      <c r="C80" s="2">
        <v>328.5</v>
      </c>
      <c r="D80" s="3">
        <f t="shared" si="2"/>
        <v>939.76130062964</v>
      </c>
      <c r="E80" s="5">
        <v>1.0641000000000001E-3</v>
      </c>
    </row>
    <row r="81" spans="1:5" s="2" customFormat="1" x14ac:dyDescent="0.2">
      <c r="A81" s="2">
        <v>9</v>
      </c>
      <c r="B81" s="3">
        <f t="shared" si="3"/>
        <v>59.950000000000045</v>
      </c>
      <c r="C81" s="2">
        <v>333.1</v>
      </c>
      <c r="D81" s="3">
        <f t="shared" si="2"/>
        <v>896.13764674253969</v>
      </c>
      <c r="E81" s="5">
        <v>1.1159E-3</v>
      </c>
    </row>
    <row r="82" spans="1:5" s="2" customFormat="1" x14ac:dyDescent="0.2">
      <c r="A82" s="2">
        <v>24</v>
      </c>
      <c r="B82" s="3">
        <f t="shared" si="3"/>
        <v>59.650000000000034</v>
      </c>
      <c r="C82" s="2">
        <v>332.8</v>
      </c>
      <c r="D82" s="3">
        <f t="shared" si="2"/>
        <v>904.81360839667036</v>
      </c>
      <c r="E82" s="5">
        <v>1.1052E-3</v>
      </c>
    </row>
    <row r="83" spans="1:5" s="2" customFormat="1" x14ac:dyDescent="0.2">
      <c r="A83" s="2">
        <v>39</v>
      </c>
      <c r="B83" s="3">
        <f t="shared" si="3"/>
        <v>59.75</v>
      </c>
      <c r="C83" s="2">
        <v>332.9</v>
      </c>
      <c r="D83" s="3">
        <f t="shared" si="2"/>
        <v>912.32551774473131</v>
      </c>
      <c r="E83" s="5">
        <v>1.0961E-3</v>
      </c>
    </row>
    <row r="84" spans="1:5" s="2" customFormat="1" x14ac:dyDescent="0.2">
      <c r="A84" s="2">
        <v>54</v>
      </c>
      <c r="B84" s="3">
        <f t="shared" si="3"/>
        <v>59.650000000000034</v>
      </c>
      <c r="C84" s="2">
        <v>332.8</v>
      </c>
      <c r="D84" s="3">
        <f t="shared" si="2"/>
        <v>919.2866335723478</v>
      </c>
      <c r="E84" s="5">
        <v>1.0878000000000001E-3</v>
      </c>
    </row>
    <row r="85" spans="1:5" s="2" customFormat="1" x14ac:dyDescent="0.2">
      <c r="A85" s="2">
        <v>69</v>
      </c>
      <c r="B85" s="3">
        <f t="shared" si="3"/>
        <v>59.75</v>
      </c>
      <c r="C85" s="2">
        <v>332.9</v>
      </c>
      <c r="D85" s="3">
        <f t="shared" si="2"/>
        <v>925.754489909276</v>
      </c>
      <c r="E85" s="5">
        <v>1.0802000000000001E-3</v>
      </c>
    </row>
    <row r="86" spans="1:5" s="2" customFormat="1" x14ac:dyDescent="0.2">
      <c r="A86" s="2">
        <v>84</v>
      </c>
      <c r="B86" s="3">
        <f t="shared" si="3"/>
        <v>59.75</v>
      </c>
      <c r="C86" s="2">
        <v>332.9</v>
      </c>
      <c r="D86" s="3">
        <f t="shared" si="2"/>
        <v>931.79276928811043</v>
      </c>
      <c r="E86" s="5">
        <v>1.0731999999999998E-3</v>
      </c>
    </row>
    <row r="87" spans="1:5" s="2" customFormat="1" x14ac:dyDescent="0.2">
      <c r="A87" s="2">
        <v>99</v>
      </c>
      <c r="B87" s="3">
        <f t="shared" si="3"/>
        <v>59.75</v>
      </c>
      <c r="C87" s="2">
        <v>332.9</v>
      </c>
      <c r="D87" s="3">
        <f t="shared" si="2"/>
        <v>937.47070404049862</v>
      </c>
      <c r="E87" s="5">
        <v>1.0667000000000001E-3</v>
      </c>
    </row>
    <row r="88" spans="1:5" s="2" customFormat="1" x14ac:dyDescent="0.2">
      <c r="A88" s="2">
        <v>114</v>
      </c>
      <c r="B88" s="3">
        <f t="shared" si="3"/>
        <v>59.450000000000045</v>
      </c>
      <c r="C88" s="2">
        <v>332.6</v>
      </c>
      <c r="D88" s="3">
        <f t="shared" si="2"/>
        <v>942.15187488223114</v>
      </c>
      <c r="E88" s="5">
        <v>1.0613999999999999E-3</v>
      </c>
    </row>
    <row r="89" spans="1:5" s="2" customFormat="1" x14ac:dyDescent="0.2">
      <c r="A89" s="2">
        <v>129</v>
      </c>
      <c r="B89" s="3">
        <f t="shared" si="3"/>
        <v>59.550000000000011</v>
      </c>
      <c r="C89" s="2">
        <v>332.7</v>
      </c>
      <c r="D89" s="3">
        <f t="shared" si="2"/>
        <v>947.32853353542998</v>
      </c>
      <c r="E89" s="5">
        <v>1.0556000000000001E-3</v>
      </c>
    </row>
    <row r="90" spans="1:5" s="2" customFormat="1" x14ac:dyDescent="0.2">
      <c r="A90" s="2">
        <v>144</v>
      </c>
      <c r="B90" s="3">
        <f t="shared" si="3"/>
        <v>59.550000000000011</v>
      </c>
      <c r="C90" s="2">
        <v>332.7</v>
      </c>
      <c r="D90" s="3">
        <f t="shared" si="2"/>
        <v>938.3503800319038</v>
      </c>
      <c r="E90" s="5">
        <v>1.0657000000000002E-3</v>
      </c>
    </row>
    <row r="91" spans="1:5" s="2" customFormat="1" x14ac:dyDescent="0.2">
      <c r="A91" s="2">
        <v>9</v>
      </c>
      <c r="B91" s="3">
        <f t="shared" si="3"/>
        <v>70.050000000000011</v>
      </c>
      <c r="C91" s="2">
        <v>343.2</v>
      </c>
      <c r="D91" s="3">
        <f t="shared" si="2"/>
        <v>889.99644001423997</v>
      </c>
      <c r="E91" s="5">
        <v>1.1236E-3</v>
      </c>
    </row>
    <row r="92" spans="1:5" s="2" customFormat="1" x14ac:dyDescent="0.2">
      <c r="A92" s="2">
        <v>24</v>
      </c>
      <c r="B92" s="3">
        <f t="shared" si="3"/>
        <v>69.75</v>
      </c>
      <c r="C92" s="2">
        <v>342.9</v>
      </c>
      <c r="D92" s="3">
        <f t="shared" si="2"/>
        <v>898.95720963682118</v>
      </c>
      <c r="E92" s="5">
        <v>1.1124000000000002E-3</v>
      </c>
    </row>
    <row r="93" spans="1:5" s="2" customFormat="1" x14ac:dyDescent="0.2">
      <c r="A93" s="2">
        <v>39</v>
      </c>
      <c r="B93" s="3">
        <f t="shared" si="3"/>
        <v>69.950000000000045</v>
      </c>
      <c r="C93" s="2">
        <v>343.1</v>
      </c>
      <c r="D93" s="3">
        <f t="shared" si="2"/>
        <v>906.61831368993649</v>
      </c>
      <c r="E93" s="5">
        <v>1.103E-3</v>
      </c>
    </row>
    <row r="94" spans="1:5" s="2" customFormat="1" x14ac:dyDescent="0.2">
      <c r="A94" s="2">
        <v>54</v>
      </c>
      <c r="B94" s="3">
        <f t="shared" si="3"/>
        <v>70.050000000000011</v>
      </c>
      <c r="C94" s="2">
        <v>343.2</v>
      </c>
      <c r="D94" s="3">
        <f t="shared" si="2"/>
        <v>913.65920511649153</v>
      </c>
      <c r="E94" s="5">
        <v>1.0945E-3</v>
      </c>
    </row>
    <row r="95" spans="1:5" s="2" customFormat="1" x14ac:dyDescent="0.2">
      <c r="A95" s="2">
        <v>69</v>
      </c>
      <c r="B95" s="3">
        <f t="shared" si="3"/>
        <v>70.050000000000011</v>
      </c>
      <c r="C95" s="2">
        <v>343.2</v>
      </c>
      <c r="D95" s="3">
        <f t="shared" si="2"/>
        <v>920.30185900975516</v>
      </c>
      <c r="E95" s="5">
        <v>1.0866000000000001E-3</v>
      </c>
    </row>
    <row r="96" spans="1:5" s="2" customFormat="1" x14ac:dyDescent="0.2">
      <c r="A96" s="2">
        <v>84</v>
      </c>
      <c r="B96" s="3">
        <f t="shared" si="3"/>
        <v>69.950000000000045</v>
      </c>
      <c r="C96" s="2">
        <v>343.1</v>
      </c>
      <c r="D96" s="3">
        <f t="shared" si="2"/>
        <v>926.52645233021417</v>
      </c>
      <c r="E96" s="5">
        <v>1.0792999999999998E-3</v>
      </c>
    </row>
    <row r="97" spans="1:5" s="2" customFormat="1" x14ac:dyDescent="0.2">
      <c r="A97" s="2">
        <v>99</v>
      </c>
      <c r="B97" s="3">
        <f t="shared" si="3"/>
        <v>70.050000000000011</v>
      </c>
      <c r="C97" s="2">
        <v>343.2</v>
      </c>
      <c r="D97" s="3">
        <f t="shared" si="2"/>
        <v>932.40093240093233</v>
      </c>
      <c r="E97" s="5">
        <v>1.0725000000000001E-3</v>
      </c>
    </row>
    <row r="98" spans="1:5" s="2" customFormat="1" x14ac:dyDescent="0.2">
      <c r="A98" s="2">
        <v>9</v>
      </c>
      <c r="B98" s="3">
        <f t="shared" si="3"/>
        <v>79.850000000000023</v>
      </c>
      <c r="C98" s="2">
        <v>353</v>
      </c>
      <c r="D98" s="3">
        <f t="shared" si="2"/>
        <v>884.01697312588408</v>
      </c>
      <c r="E98" s="5">
        <v>1.1312E-3</v>
      </c>
    </row>
    <row r="99" spans="1:5" s="2" customFormat="1" x14ac:dyDescent="0.2">
      <c r="A99" s="2">
        <v>24</v>
      </c>
      <c r="B99" s="3">
        <f t="shared" si="3"/>
        <v>79.75</v>
      </c>
      <c r="C99" s="2">
        <v>352.9</v>
      </c>
      <c r="D99" s="3">
        <f t="shared" si="2"/>
        <v>893.09636509779409</v>
      </c>
      <c r="E99" s="5">
        <v>1.1196999999999999E-3</v>
      </c>
    </row>
    <row r="100" spans="1:5" s="2" customFormat="1" x14ac:dyDescent="0.2">
      <c r="A100" s="2">
        <v>39</v>
      </c>
      <c r="B100" s="3">
        <f t="shared" si="3"/>
        <v>79.950000000000045</v>
      </c>
      <c r="C100" s="2">
        <v>353.1</v>
      </c>
      <c r="D100" s="3">
        <f t="shared" si="2"/>
        <v>900.98207045679783</v>
      </c>
      <c r="E100" s="5">
        <v>1.1099E-3</v>
      </c>
    </row>
    <row r="101" spans="1:5" s="2" customFormat="1" x14ac:dyDescent="0.2">
      <c r="A101" s="2">
        <v>54</v>
      </c>
      <c r="B101" s="3">
        <f t="shared" si="3"/>
        <v>80.050000000000011</v>
      </c>
      <c r="C101" s="2">
        <v>353.2</v>
      </c>
      <c r="D101" s="3">
        <f t="shared" si="2"/>
        <v>908.34771550549556</v>
      </c>
      <c r="E101" s="5">
        <v>1.1008999999999999E-3</v>
      </c>
    </row>
    <row r="102" spans="1:5" s="2" customFormat="1" x14ac:dyDescent="0.2">
      <c r="A102" s="2">
        <v>69</v>
      </c>
      <c r="B102" s="3">
        <f t="shared" si="3"/>
        <v>79.950000000000045</v>
      </c>
      <c r="C102" s="2">
        <v>353.1</v>
      </c>
      <c r="D102" s="3">
        <f t="shared" si="2"/>
        <v>915.08052708638365</v>
      </c>
      <c r="E102" s="5">
        <v>1.0927999999999999E-3</v>
      </c>
    </row>
    <row r="103" spans="1:5" s="2" customFormat="1" x14ac:dyDescent="0.2">
      <c r="A103" s="2">
        <v>84</v>
      </c>
      <c r="B103" s="3">
        <f t="shared" si="3"/>
        <v>80.25</v>
      </c>
      <c r="C103" s="2">
        <v>353.4</v>
      </c>
      <c r="D103" s="3">
        <f t="shared" si="2"/>
        <v>921.91389324237105</v>
      </c>
      <c r="E103" s="5">
        <v>1.0847000000000001E-3</v>
      </c>
    </row>
    <row r="104" spans="1:5" s="2" customFormat="1" x14ac:dyDescent="0.2">
      <c r="A104" s="2">
        <v>99</v>
      </c>
      <c r="B104" s="3">
        <f t="shared" si="3"/>
        <v>80.150000000000034</v>
      </c>
      <c r="C104" s="2">
        <v>353.3</v>
      </c>
      <c r="D104" s="3">
        <f t="shared" si="2"/>
        <v>929.88655384043147</v>
      </c>
      <c r="E104" s="5">
        <v>1.0754E-3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3"/>
  <sheetViews>
    <sheetView tabSelected="1" topLeftCell="A55" workbookViewId="0">
      <selection sqref="A1:E2"/>
    </sheetView>
  </sheetViews>
  <sheetFormatPr baseColWidth="10" defaultRowHeight="15" x14ac:dyDescent="0.2"/>
  <cols>
    <col min="2" max="2" width="13" customWidth="1"/>
    <col min="3" max="3" width="13.83203125" customWidth="1"/>
    <col min="7" max="7" width="11.83203125" customWidth="1"/>
    <col min="8" max="8" width="13.5" customWidth="1"/>
    <col min="9" max="9" width="14.83203125" customWidth="1"/>
    <col min="16" max="16" width="29.5" customWidth="1"/>
  </cols>
  <sheetData>
    <row r="1" spans="1:12" x14ac:dyDescent="0.2">
      <c r="A1" s="50" t="s">
        <v>0</v>
      </c>
      <c r="B1" s="51" t="s">
        <v>1</v>
      </c>
      <c r="C1" s="52" t="s">
        <v>1</v>
      </c>
      <c r="D1" s="50" t="s">
        <v>4</v>
      </c>
      <c r="E1" s="50" t="s">
        <v>5</v>
      </c>
    </row>
    <row r="2" spans="1:12" ht="17" x14ac:dyDescent="0.2">
      <c r="A2" s="50" t="s">
        <v>6</v>
      </c>
      <c r="B2" s="51" t="s">
        <v>2</v>
      </c>
      <c r="C2" s="52" t="s">
        <v>3</v>
      </c>
      <c r="D2" s="50" t="s">
        <v>128</v>
      </c>
      <c r="E2" s="50" t="s">
        <v>129</v>
      </c>
    </row>
    <row r="3" spans="1:12" s="2" customFormat="1" x14ac:dyDescent="0.2">
      <c r="A3" s="2">
        <v>0.1</v>
      </c>
      <c r="B3" s="4">
        <f>C3-273.15</f>
        <v>50.050000000000011</v>
      </c>
      <c r="C3" s="2">
        <v>323.2</v>
      </c>
      <c r="D3" s="3">
        <f>1/E3</f>
        <v>890.2</v>
      </c>
      <c r="E3" s="5">
        <v>1.1233430689732643E-3</v>
      </c>
      <c r="G3" s="26" t="s">
        <v>7</v>
      </c>
    </row>
    <row r="4" spans="1:12" s="2" customFormat="1" x14ac:dyDescent="0.2">
      <c r="A4" s="2">
        <v>9</v>
      </c>
      <c r="B4" s="3">
        <f>C4-273.15</f>
        <v>29.75</v>
      </c>
      <c r="C4" s="2">
        <v>302.89999999999998</v>
      </c>
      <c r="D4" s="3">
        <f t="shared" ref="D4:D67" si="0">1/E4</f>
        <v>921.40422003132778</v>
      </c>
      <c r="E4" s="5">
        <v>1.0853E-3</v>
      </c>
      <c r="G4" s="21" t="s">
        <v>8</v>
      </c>
    </row>
    <row r="5" spans="1:12" s="2" customFormat="1" x14ac:dyDescent="0.2">
      <c r="A5" s="2">
        <v>24</v>
      </c>
      <c r="B5" s="3">
        <f t="shared" ref="B5:B68" si="1">C5-273.15</f>
        <v>29.650000000000034</v>
      </c>
      <c r="C5" s="2">
        <v>302.8</v>
      </c>
      <c r="D5" s="3">
        <f t="shared" si="0"/>
        <v>929.02266815310304</v>
      </c>
      <c r="E5" s="5">
        <v>1.0763999999999999E-3</v>
      </c>
    </row>
    <row r="6" spans="1:12" s="2" customFormat="1" x14ac:dyDescent="0.2">
      <c r="A6" s="2">
        <v>39</v>
      </c>
      <c r="B6" s="3">
        <f t="shared" si="1"/>
        <v>29.850000000000023</v>
      </c>
      <c r="C6" s="2">
        <v>303</v>
      </c>
      <c r="D6" s="3">
        <f t="shared" si="0"/>
        <v>936.15427822505148</v>
      </c>
      <c r="E6" s="5">
        <v>1.0682000000000001E-3</v>
      </c>
      <c r="G6" s="26" t="s">
        <v>9</v>
      </c>
    </row>
    <row r="7" spans="1:12" s="2" customFormat="1" x14ac:dyDescent="0.2">
      <c r="A7" s="2">
        <v>54</v>
      </c>
      <c r="B7" s="3">
        <f t="shared" si="1"/>
        <v>29.75</v>
      </c>
      <c r="C7" s="2">
        <v>302.89999999999998</v>
      </c>
      <c r="D7" s="3">
        <f t="shared" si="0"/>
        <v>942.95143800094297</v>
      </c>
      <c r="E7" s="5">
        <v>1.0605E-3</v>
      </c>
      <c r="G7" s="25" t="s">
        <v>105</v>
      </c>
    </row>
    <row r="8" spans="1:12" s="2" customFormat="1" x14ac:dyDescent="0.2">
      <c r="A8" s="2">
        <v>69</v>
      </c>
      <c r="B8" s="3">
        <f t="shared" si="1"/>
        <v>29.850000000000023</v>
      </c>
      <c r="C8" s="2">
        <v>303</v>
      </c>
      <c r="D8" s="3">
        <f t="shared" si="0"/>
        <v>949.39713282065907</v>
      </c>
      <c r="E8" s="5">
        <v>1.0532999999999999E-3</v>
      </c>
      <c r="G8" s="2" t="s">
        <v>91</v>
      </c>
    </row>
    <row r="9" spans="1:12" s="2" customFormat="1" x14ac:dyDescent="0.2">
      <c r="A9" s="2">
        <v>84</v>
      </c>
      <c r="B9" s="3">
        <f t="shared" si="1"/>
        <v>29.850000000000023</v>
      </c>
      <c r="C9" s="2">
        <v>303</v>
      </c>
      <c r="D9" s="3">
        <f t="shared" si="0"/>
        <v>955.47487101089246</v>
      </c>
      <c r="E9" s="5">
        <v>1.0466E-3</v>
      </c>
      <c r="G9" s="2" t="s">
        <v>92</v>
      </c>
    </row>
    <row r="10" spans="1:12" s="2" customFormat="1" x14ac:dyDescent="0.2">
      <c r="A10" s="2">
        <v>99</v>
      </c>
      <c r="B10" s="3">
        <f t="shared" si="1"/>
        <v>29.75</v>
      </c>
      <c r="C10" s="2">
        <v>302.89999999999998</v>
      </c>
      <c r="D10" s="3">
        <f t="shared" si="0"/>
        <v>961.26117466115534</v>
      </c>
      <c r="E10" s="5">
        <v>1.0403000000000001E-3</v>
      </c>
      <c r="G10" s="2" t="s">
        <v>93</v>
      </c>
    </row>
    <row r="11" spans="1:12" s="2" customFormat="1" x14ac:dyDescent="0.2">
      <c r="A11" s="2">
        <v>114</v>
      </c>
      <c r="B11" s="3">
        <f t="shared" si="1"/>
        <v>29.850000000000023</v>
      </c>
      <c r="C11" s="2">
        <v>303</v>
      </c>
      <c r="D11" s="3">
        <f t="shared" si="0"/>
        <v>966.74400618716163</v>
      </c>
      <c r="E11" s="5">
        <v>1.0344E-3</v>
      </c>
    </row>
    <row r="12" spans="1:12" s="2" customFormat="1" x14ac:dyDescent="0.2">
      <c r="A12" s="2">
        <v>129</v>
      </c>
      <c r="B12" s="3">
        <f t="shared" si="1"/>
        <v>29.850000000000023</v>
      </c>
      <c r="C12" s="2">
        <v>303</v>
      </c>
      <c r="D12" s="3">
        <f t="shared" si="0"/>
        <v>972.3842862699338</v>
      </c>
      <c r="E12" s="5">
        <v>1.0284000000000001E-3</v>
      </c>
      <c r="G12" s="25" t="s">
        <v>89</v>
      </c>
    </row>
    <row r="13" spans="1:12" s="2" customFormat="1" x14ac:dyDescent="0.2">
      <c r="A13" s="2">
        <v>144</v>
      </c>
      <c r="B13" s="3">
        <f t="shared" si="1"/>
        <v>29.950000000000045</v>
      </c>
      <c r="C13" s="2">
        <v>303.10000000000002</v>
      </c>
      <c r="D13" s="3">
        <f t="shared" si="0"/>
        <v>977.9951100244499</v>
      </c>
      <c r="E13" s="5">
        <v>1.0225E-3</v>
      </c>
      <c r="G13" s="15" t="s">
        <v>12</v>
      </c>
      <c r="H13" s="15" t="s">
        <v>13</v>
      </c>
      <c r="I13" s="15" t="s">
        <v>14</v>
      </c>
      <c r="J13" s="15" t="s">
        <v>15</v>
      </c>
      <c r="K13" s="15" t="s">
        <v>16</v>
      </c>
      <c r="L13" s="15" t="s">
        <v>17</v>
      </c>
    </row>
    <row r="14" spans="1:12" s="2" customFormat="1" x14ac:dyDescent="0.2">
      <c r="A14" s="2">
        <v>9</v>
      </c>
      <c r="B14" s="3">
        <f t="shared" si="1"/>
        <v>39.25</v>
      </c>
      <c r="C14" s="2">
        <v>312.39999999999998</v>
      </c>
      <c r="D14" s="3">
        <f t="shared" si="0"/>
        <v>911.16173120728934</v>
      </c>
      <c r="E14" s="5">
        <v>1.0975E-3</v>
      </c>
      <c r="G14" s="15">
        <v>2.7</v>
      </c>
      <c r="H14" s="15">
        <v>25.7</v>
      </c>
      <c r="I14" s="15">
        <v>2.9</v>
      </c>
      <c r="J14" s="15">
        <v>17.2</v>
      </c>
      <c r="K14" s="15">
        <v>41.3</v>
      </c>
      <c r="L14" s="15">
        <v>2.9</v>
      </c>
    </row>
    <row r="15" spans="1:12" s="2" customFormat="1" x14ac:dyDescent="0.2">
      <c r="A15" s="2">
        <v>24</v>
      </c>
      <c r="B15" s="3">
        <f t="shared" si="1"/>
        <v>39.450000000000045</v>
      </c>
      <c r="C15" s="2">
        <v>312.60000000000002</v>
      </c>
      <c r="D15" s="3">
        <f t="shared" si="0"/>
        <v>919.87857602796441</v>
      </c>
      <c r="E15" s="5">
        <v>1.0870999999999999E-3</v>
      </c>
    </row>
    <row r="16" spans="1:12" s="2" customFormat="1" x14ac:dyDescent="0.2">
      <c r="A16" s="2">
        <v>39</v>
      </c>
      <c r="B16" s="3">
        <f t="shared" si="1"/>
        <v>39.450000000000045</v>
      </c>
      <c r="C16" s="2">
        <v>312.60000000000002</v>
      </c>
      <c r="D16" s="3">
        <f t="shared" si="0"/>
        <v>927.72984506911575</v>
      </c>
      <c r="E16" s="5">
        <v>1.0779000000000001E-3</v>
      </c>
      <c r="G16" s="26" t="s">
        <v>43</v>
      </c>
    </row>
    <row r="17" spans="1:7" s="2" customFormat="1" x14ac:dyDescent="0.2">
      <c r="A17" s="2">
        <v>54</v>
      </c>
      <c r="B17" s="3">
        <f t="shared" si="1"/>
        <v>39.450000000000045</v>
      </c>
      <c r="C17" s="2">
        <v>312.60000000000002</v>
      </c>
      <c r="D17" s="3">
        <f t="shared" si="0"/>
        <v>934.8415443582312</v>
      </c>
      <c r="E17" s="5">
        <v>1.0697E-3</v>
      </c>
      <c r="G17" s="2" t="s">
        <v>19</v>
      </c>
    </row>
    <row r="18" spans="1:7" s="2" customFormat="1" x14ac:dyDescent="0.2">
      <c r="A18" s="2">
        <v>69</v>
      </c>
      <c r="B18" s="3">
        <f t="shared" si="1"/>
        <v>39.450000000000045</v>
      </c>
      <c r="C18" s="2">
        <v>312.60000000000002</v>
      </c>
      <c r="D18" s="3">
        <f t="shared" si="0"/>
        <v>941.61958568738225</v>
      </c>
      <c r="E18" s="5">
        <v>1.062E-3</v>
      </c>
    </row>
    <row r="19" spans="1:7" s="2" customFormat="1" x14ac:dyDescent="0.2">
      <c r="A19" s="2">
        <v>84</v>
      </c>
      <c r="B19" s="3">
        <f t="shared" si="1"/>
        <v>39.550000000000011</v>
      </c>
      <c r="C19" s="2">
        <v>312.7</v>
      </c>
      <c r="D19" s="3">
        <f t="shared" si="0"/>
        <v>947.95715233671444</v>
      </c>
      <c r="E19" s="5">
        <v>1.0548999999999999E-3</v>
      </c>
      <c r="G19" s="26" t="s">
        <v>26</v>
      </c>
    </row>
    <row r="20" spans="1:7" s="2" customFormat="1" x14ac:dyDescent="0.2">
      <c r="A20" s="2">
        <v>99</v>
      </c>
      <c r="B20" s="3">
        <f t="shared" si="1"/>
        <v>39.450000000000045</v>
      </c>
      <c r="C20" s="2">
        <v>312.60000000000002</v>
      </c>
      <c r="D20" s="3">
        <f t="shared" si="0"/>
        <v>954.01640908223624</v>
      </c>
      <c r="E20" s="5">
        <v>1.0482E-3</v>
      </c>
      <c r="G20" s="2" t="s">
        <v>27</v>
      </c>
    </row>
    <row r="21" spans="1:7" s="2" customFormat="1" x14ac:dyDescent="0.2">
      <c r="A21" s="2">
        <v>114</v>
      </c>
      <c r="B21" s="3">
        <f t="shared" si="1"/>
        <v>39.650000000000034</v>
      </c>
      <c r="C21" s="2">
        <v>312.8</v>
      </c>
      <c r="D21" s="3">
        <f t="shared" si="0"/>
        <v>959.78500815817245</v>
      </c>
      <c r="E21" s="5">
        <v>1.0419000000000001E-3</v>
      </c>
    </row>
    <row r="22" spans="1:7" s="2" customFormat="1" x14ac:dyDescent="0.2">
      <c r="A22" s="2">
        <v>129</v>
      </c>
      <c r="B22" s="3">
        <f t="shared" si="1"/>
        <v>39.650000000000034</v>
      </c>
      <c r="C22" s="2">
        <v>312.8</v>
      </c>
      <c r="D22" s="3">
        <f t="shared" si="0"/>
        <v>965.06465933217532</v>
      </c>
      <c r="E22" s="5">
        <v>1.0361999999999999E-3</v>
      </c>
      <c r="G22" s="26" t="s">
        <v>72</v>
      </c>
    </row>
    <row r="23" spans="1:7" s="2" customFormat="1" x14ac:dyDescent="0.2">
      <c r="A23" s="2">
        <v>144</v>
      </c>
      <c r="B23" s="3">
        <f t="shared" si="1"/>
        <v>39.650000000000034</v>
      </c>
      <c r="C23" s="2">
        <v>312.8</v>
      </c>
      <c r="D23" s="3">
        <f t="shared" si="0"/>
        <v>970.21441738624253</v>
      </c>
      <c r="E23" s="5">
        <v>1.0306999999999998E-3</v>
      </c>
      <c r="G23" s="2" t="s">
        <v>94</v>
      </c>
    </row>
    <row r="24" spans="1:7" s="2" customFormat="1" x14ac:dyDescent="0.2">
      <c r="A24" s="2">
        <v>9</v>
      </c>
      <c r="B24" s="3">
        <f t="shared" si="1"/>
        <v>44.350000000000023</v>
      </c>
      <c r="C24" s="2">
        <v>317.5</v>
      </c>
      <c r="D24" s="3">
        <f t="shared" si="0"/>
        <v>904.07738902450046</v>
      </c>
      <c r="E24" s="5">
        <v>1.1061000000000001E-3</v>
      </c>
    </row>
    <row r="25" spans="1:7" s="2" customFormat="1" x14ac:dyDescent="0.2">
      <c r="A25" s="2">
        <v>24</v>
      </c>
      <c r="B25" s="3">
        <f t="shared" si="1"/>
        <v>44.650000000000034</v>
      </c>
      <c r="C25" s="2">
        <v>317.8</v>
      </c>
      <c r="D25" s="3">
        <f t="shared" si="0"/>
        <v>913.74269005847941</v>
      </c>
      <c r="E25" s="5">
        <v>1.0944000000000001E-3</v>
      </c>
    </row>
    <row r="26" spans="1:7" s="2" customFormat="1" x14ac:dyDescent="0.2">
      <c r="A26" s="2">
        <v>39</v>
      </c>
      <c r="B26" s="3">
        <f t="shared" si="1"/>
        <v>44.550000000000011</v>
      </c>
      <c r="C26" s="2">
        <v>317.7</v>
      </c>
      <c r="D26" s="3">
        <f t="shared" si="0"/>
        <v>922.25398874850123</v>
      </c>
      <c r="E26" s="5">
        <v>1.0843000000000001E-3</v>
      </c>
    </row>
    <row r="27" spans="1:7" s="2" customFormat="1" x14ac:dyDescent="0.2">
      <c r="A27" s="2">
        <v>54</v>
      </c>
      <c r="B27" s="3">
        <f t="shared" si="1"/>
        <v>44.550000000000011</v>
      </c>
      <c r="C27" s="2">
        <v>317.7</v>
      </c>
      <c r="D27" s="3">
        <f t="shared" si="0"/>
        <v>929.97303078210734</v>
      </c>
      <c r="E27" s="5">
        <v>1.0753E-3</v>
      </c>
    </row>
    <row r="28" spans="1:7" s="2" customFormat="1" x14ac:dyDescent="0.2">
      <c r="A28" s="2">
        <v>69</v>
      </c>
      <c r="B28" s="3">
        <f t="shared" si="1"/>
        <v>44.450000000000045</v>
      </c>
      <c r="C28" s="2">
        <v>317.60000000000002</v>
      </c>
      <c r="D28" s="3">
        <f t="shared" si="0"/>
        <v>936.85591156080216</v>
      </c>
      <c r="E28" s="5">
        <v>1.0673999999999998E-3</v>
      </c>
    </row>
    <row r="29" spans="1:7" s="2" customFormat="1" x14ac:dyDescent="0.2">
      <c r="A29" s="2">
        <v>84</v>
      </c>
      <c r="B29" s="3">
        <f t="shared" si="1"/>
        <v>44.450000000000045</v>
      </c>
      <c r="C29" s="2">
        <v>317.60000000000002</v>
      </c>
      <c r="D29" s="3">
        <f t="shared" si="0"/>
        <v>943.39622641509436</v>
      </c>
      <c r="E29" s="5">
        <v>1.06E-3</v>
      </c>
    </row>
    <row r="30" spans="1:7" s="2" customFormat="1" x14ac:dyDescent="0.2">
      <c r="A30" s="2">
        <v>99</v>
      </c>
      <c r="B30" s="3">
        <f t="shared" si="1"/>
        <v>44.450000000000045</v>
      </c>
      <c r="C30" s="2">
        <v>317.60000000000002</v>
      </c>
      <c r="D30" s="3">
        <f t="shared" si="0"/>
        <v>949.39713282065907</v>
      </c>
      <c r="E30" s="5">
        <v>1.0532999999999999E-3</v>
      </c>
    </row>
    <row r="31" spans="1:7" s="2" customFormat="1" x14ac:dyDescent="0.2">
      <c r="A31" s="2">
        <v>114</v>
      </c>
      <c r="B31" s="3">
        <f t="shared" si="1"/>
        <v>44.450000000000045</v>
      </c>
      <c r="C31" s="2">
        <v>317.60000000000002</v>
      </c>
      <c r="D31" s="3">
        <f t="shared" si="0"/>
        <v>955.20106982519826</v>
      </c>
      <c r="E31" s="5">
        <v>1.0468999999999999E-3</v>
      </c>
    </row>
    <row r="32" spans="1:7" s="2" customFormat="1" x14ac:dyDescent="0.2">
      <c r="A32" s="2">
        <v>129</v>
      </c>
      <c r="B32" s="3">
        <f t="shared" si="1"/>
        <v>44.550000000000011</v>
      </c>
      <c r="C32" s="2">
        <v>317.7</v>
      </c>
      <c r="D32" s="3">
        <f t="shared" si="0"/>
        <v>960.79938508839359</v>
      </c>
      <c r="E32" s="5">
        <v>1.0407999999999999E-3</v>
      </c>
    </row>
    <row r="33" spans="1:5" s="2" customFormat="1" x14ac:dyDescent="0.2">
      <c r="A33" s="2">
        <v>144</v>
      </c>
      <c r="B33" s="3">
        <f t="shared" si="1"/>
        <v>44.650000000000034</v>
      </c>
      <c r="C33" s="2">
        <v>317.8</v>
      </c>
      <c r="D33" s="3">
        <f t="shared" si="0"/>
        <v>965.99690880989203</v>
      </c>
      <c r="E33" s="5">
        <v>1.0351999999999998E-3</v>
      </c>
    </row>
    <row r="34" spans="1:5" s="2" customFormat="1" x14ac:dyDescent="0.2">
      <c r="A34" s="2">
        <v>9</v>
      </c>
      <c r="B34" s="3">
        <f t="shared" si="1"/>
        <v>49.25</v>
      </c>
      <c r="C34" s="2">
        <v>322.39999999999998</v>
      </c>
      <c r="D34" s="3">
        <f t="shared" si="0"/>
        <v>896.2179602079226</v>
      </c>
      <c r="E34" s="5">
        <v>1.1157999999999999E-3</v>
      </c>
    </row>
    <row r="35" spans="1:5" s="2" customFormat="1" x14ac:dyDescent="0.2">
      <c r="A35" s="2">
        <v>24</v>
      </c>
      <c r="B35" s="3">
        <f t="shared" si="1"/>
        <v>49.25</v>
      </c>
      <c r="C35" s="2">
        <v>322.39999999999998</v>
      </c>
      <c r="D35" s="3">
        <f t="shared" si="0"/>
        <v>904.89548457153205</v>
      </c>
      <c r="E35" s="5">
        <v>1.1050999999999999E-3</v>
      </c>
    </row>
    <row r="36" spans="1:5" s="2" customFormat="1" x14ac:dyDescent="0.2">
      <c r="A36" s="2">
        <v>39</v>
      </c>
      <c r="B36" s="3">
        <f t="shared" si="1"/>
        <v>49.25</v>
      </c>
      <c r="C36" s="2">
        <v>322.39999999999998</v>
      </c>
      <c r="D36" s="3">
        <f t="shared" si="0"/>
        <v>913.32541784637863</v>
      </c>
      <c r="E36" s="5">
        <v>1.0949E-3</v>
      </c>
    </row>
    <row r="37" spans="1:5" s="2" customFormat="1" x14ac:dyDescent="0.2">
      <c r="A37" s="2">
        <v>54</v>
      </c>
      <c r="B37" s="3">
        <f t="shared" si="1"/>
        <v>49.25</v>
      </c>
      <c r="C37" s="2">
        <v>322.39999999999998</v>
      </c>
      <c r="D37" s="3">
        <f t="shared" si="0"/>
        <v>921.74393953359754</v>
      </c>
      <c r="E37" s="5">
        <v>1.0849E-3</v>
      </c>
    </row>
    <row r="38" spans="1:5" s="2" customFormat="1" x14ac:dyDescent="0.2">
      <c r="A38" s="2">
        <v>69</v>
      </c>
      <c r="B38" s="3">
        <f t="shared" si="1"/>
        <v>49.350000000000023</v>
      </c>
      <c r="C38" s="2">
        <v>322.5</v>
      </c>
      <c r="D38" s="3">
        <f t="shared" si="0"/>
        <v>930.49223038987623</v>
      </c>
      <c r="E38" s="5">
        <v>1.0747E-3</v>
      </c>
    </row>
    <row r="39" spans="1:5" s="2" customFormat="1" x14ac:dyDescent="0.2">
      <c r="A39" s="2">
        <v>84</v>
      </c>
      <c r="B39" s="3">
        <f t="shared" si="1"/>
        <v>49.25</v>
      </c>
      <c r="C39" s="2">
        <v>322.39999999999998</v>
      </c>
      <c r="D39" s="3">
        <f t="shared" si="0"/>
        <v>938.526513374003</v>
      </c>
      <c r="E39" s="5">
        <v>1.0654999999999998E-3</v>
      </c>
    </row>
    <row r="40" spans="1:5" s="2" customFormat="1" x14ac:dyDescent="0.2">
      <c r="A40" s="2">
        <v>99</v>
      </c>
      <c r="B40" s="3">
        <f t="shared" si="1"/>
        <v>49.350000000000023</v>
      </c>
      <c r="C40" s="2">
        <v>322.5</v>
      </c>
      <c r="D40" s="3">
        <f t="shared" si="0"/>
        <v>945.35829079221025</v>
      </c>
      <c r="E40" s="5">
        <v>1.0578E-3</v>
      </c>
    </row>
    <row r="41" spans="1:5" s="2" customFormat="1" x14ac:dyDescent="0.2">
      <c r="A41" s="2">
        <v>114</v>
      </c>
      <c r="B41" s="3">
        <f t="shared" si="1"/>
        <v>49.350000000000023</v>
      </c>
      <c r="C41" s="2">
        <v>322.5</v>
      </c>
      <c r="D41" s="3">
        <f t="shared" si="0"/>
        <v>951.38426410427178</v>
      </c>
      <c r="E41" s="5">
        <v>1.0510999999999999E-3</v>
      </c>
    </row>
    <row r="42" spans="1:5" s="2" customFormat="1" x14ac:dyDescent="0.2">
      <c r="A42" s="2">
        <v>129</v>
      </c>
      <c r="B42" s="3">
        <f t="shared" si="1"/>
        <v>49.350000000000023</v>
      </c>
      <c r="C42" s="2">
        <v>322.5</v>
      </c>
      <c r="D42" s="3">
        <f t="shared" si="0"/>
        <v>957.12098009188355</v>
      </c>
      <c r="E42" s="5">
        <v>1.0448E-3</v>
      </c>
    </row>
    <row r="43" spans="1:5" s="2" customFormat="1" x14ac:dyDescent="0.2">
      <c r="A43" s="2">
        <v>144</v>
      </c>
      <c r="B43" s="3">
        <f t="shared" si="1"/>
        <v>49.350000000000023</v>
      </c>
      <c r="C43" s="2">
        <v>322.5</v>
      </c>
      <c r="D43" s="3">
        <f t="shared" si="0"/>
        <v>962.46390760346492</v>
      </c>
      <c r="E43" s="5">
        <v>1.039E-3</v>
      </c>
    </row>
    <row r="44" spans="1:5" s="2" customFormat="1" x14ac:dyDescent="0.2">
      <c r="A44" s="2">
        <v>9</v>
      </c>
      <c r="B44" s="3">
        <f t="shared" si="1"/>
        <v>59.25</v>
      </c>
      <c r="C44" s="2">
        <v>332.4</v>
      </c>
      <c r="D44" s="3">
        <f t="shared" si="0"/>
        <v>890.86859688195989</v>
      </c>
      <c r="E44" s="5">
        <v>1.1225E-3</v>
      </c>
    </row>
    <row r="45" spans="1:5" s="2" customFormat="1" x14ac:dyDescent="0.2">
      <c r="A45" s="2">
        <v>24</v>
      </c>
      <c r="B45" s="3">
        <f t="shared" si="1"/>
        <v>59.25</v>
      </c>
      <c r="C45" s="2">
        <v>332.4</v>
      </c>
      <c r="D45" s="3">
        <f t="shared" si="0"/>
        <v>899.28057553956819</v>
      </c>
      <c r="E45" s="5">
        <v>1.1120000000000001E-3</v>
      </c>
    </row>
    <row r="46" spans="1:5" s="2" customFormat="1" x14ac:dyDescent="0.2">
      <c r="A46" s="2">
        <v>39</v>
      </c>
      <c r="B46" s="3">
        <f t="shared" si="1"/>
        <v>59.350000000000023</v>
      </c>
      <c r="C46" s="2">
        <v>332.5</v>
      </c>
      <c r="D46" s="3">
        <f t="shared" si="0"/>
        <v>906.86496780629363</v>
      </c>
      <c r="E46" s="5">
        <v>1.1027000000000001E-3</v>
      </c>
    </row>
    <row r="47" spans="1:5" s="2" customFormat="1" x14ac:dyDescent="0.2">
      <c r="A47" s="2">
        <v>54</v>
      </c>
      <c r="B47" s="3">
        <f t="shared" si="1"/>
        <v>59.450000000000045</v>
      </c>
      <c r="C47" s="2">
        <v>332.6</v>
      </c>
      <c r="D47" s="3">
        <f t="shared" si="0"/>
        <v>913.90970572107472</v>
      </c>
      <c r="E47" s="5">
        <v>1.0942E-3</v>
      </c>
    </row>
    <row r="48" spans="1:5" s="2" customFormat="1" x14ac:dyDescent="0.2">
      <c r="A48" s="2">
        <v>69</v>
      </c>
      <c r="B48" s="3">
        <f t="shared" si="1"/>
        <v>59.350000000000023</v>
      </c>
      <c r="C48" s="2">
        <v>332.5</v>
      </c>
      <c r="D48" s="3">
        <f t="shared" si="0"/>
        <v>920.38656235618964</v>
      </c>
      <c r="E48" s="5">
        <v>1.0865E-3</v>
      </c>
    </row>
    <row r="49" spans="1:5" s="2" customFormat="1" x14ac:dyDescent="0.2">
      <c r="A49" s="2">
        <v>84</v>
      </c>
      <c r="B49" s="3">
        <f t="shared" si="1"/>
        <v>59.350000000000023</v>
      </c>
      <c r="C49" s="2">
        <v>332.5</v>
      </c>
      <c r="D49" s="3">
        <f t="shared" si="0"/>
        <v>926.52645233021417</v>
      </c>
      <c r="E49" s="5">
        <v>1.0792999999999998E-3</v>
      </c>
    </row>
    <row r="50" spans="1:5" s="2" customFormat="1" x14ac:dyDescent="0.2">
      <c r="A50" s="2">
        <v>99</v>
      </c>
      <c r="B50" s="3">
        <f t="shared" si="1"/>
        <v>59.350000000000023</v>
      </c>
      <c r="C50" s="2">
        <v>332.5</v>
      </c>
      <c r="D50" s="3">
        <f t="shared" si="0"/>
        <v>932.22709051925051</v>
      </c>
      <c r="E50" s="5">
        <v>1.0727E-3</v>
      </c>
    </row>
    <row r="51" spans="1:5" s="2" customFormat="1" x14ac:dyDescent="0.2">
      <c r="A51" s="2">
        <v>114</v>
      </c>
      <c r="B51" s="3">
        <f t="shared" si="1"/>
        <v>59.450000000000045</v>
      </c>
      <c r="C51" s="2">
        <v>332.6</v>
      </c>
      <c r="D51" s="3">
        <f t="shared" si="0"/>
        <v>937.73443360840201</v>
      </c>
      <c r="E51" s="5">
        <v>1.0664000000000001E-3</v>
      </c>
    </row>
    <row r="52" spans="1:5" s="2" customFormat="1" x14ac:dyDescent="0.2">
      <c r="A52" s="2">
        <v>129</v>
      </c>
      <c r="B52" s="3">
        <f t="shared" si="1"/>
        <v>59.350000000000023</v>
      </c>
      <c r="C52" s="2">
        <v>332.5</v>
      </c>
      <c r="D52" s="3">
        <f t="shared" si="0"/>
        <v>943.04036212749907</v>
      </c>
      <c r="E52" s="5">
        <v>1.0604E-3</v>
      </c>
    </row>
    <row r="53" spans="1:5" s="2" customFormat="1" x14ac:dyDescent="0.2">
      <c r="A53" s="2">
        <v>144</v>
      </c>
      <c r="B53" s="3">
        <f t="shared" si="1"/>
        <v>59.450000000000045</v>
      </c>
      <c r="C53" s="2">
        <v>332.6</v>
      </c>
      <c r="D53" s="3">
        <f t="shared" si="0"/>
        <v>947.95715233671444</v>
      </c>
      <c r="E53" s="5">
        <v>1.0548999999999999E-3</v>
      </c>
    </row>
    <row r="54" spans="1:5" s="2" customFormat="1" x14ac:dyDescent="0.2">
      <c r="A54" s="2">
        <v>9</v>
      </c>
      <c r="B54" s="3">
        <f t="shared" si="1"/>
        <v>69.25</v>
      </c>
      <c r="C54" s="2">
        <v>342.4</v>
      </c>
      <c r="D54" s="3">
        <f t="shared" si="0"/>
        <v>884.17329796640138</v>
      </c>
      <c r="E54" s="5">
        <v>1.1310000000000001E-3</v>
      </c>
    </row>
    <row r="55" spans="1:5" s="2" customFormat="1" x14ac:dyDescent="0.2">
      <c r="A55" s="2">
        <v>24</v>
      </c>
      <c r="B55" s="3">
        <f t="shared" si="1"/>
        <v>69.25</v>
      </c>
      <c r="C55" s="2">
        <v>342.4</v>
      </c>
      <c r="D55" s="3">
        <f t="shared" si="0"/>
        <v>892.93686936333609</v>
      </c>
      <c r="E55" s="5">
        <v>1.1198999999999998E-3</v>
      </c>
    </row>
    <row r="56" spans="1:5" s="2" customFormat="1" x14ac:dyDescent="0.2">
      <c r="A56" s="2">
        <v>39</v>
      </c>
      <c r="B56" s="3">
        <f t="shared" si="1"/>
        <v>69.350000000000023</v>
      </c>
      <c r="C56" s="2">
        <v>342.5</v>
      </c>
      <c r="D56" s="3">
        <f t="shared" si="0"/>
        <v>900.73860565663847</v>
      </c>
      <c r="E56" s="5">
        <v>1.1102E-3</v>
      </c>
    </row>
    <row r="57" spans="1:5" s="2" customFormat="1" x14ac:dyDescent="0.2">
      <c r="A57" s="2">
        <v>54</v>
      </c>
      <c r="B57" s="3">
        <f t="shared" si="1"/>
        <v>69.350000000000023</v>
      </c>
      <c r="C57" s="2">
        <v>342.5</v>
      </c>
      <c r="D57" s="3">
        <f t="shared" si="0"/>
        <v>908.10025426807124</v>
      </c>
      <c r="E57" s="5">
        <v>1.1011999999999999E-3</v>
      </c>
    </row>
    <row r="58" spans="1:5" s="2" customFormat="1" x14ac:dyDescent="0.2">
      <c r="A58" s="2">
        <v>69</v>
      </c>
      <c r="B58" s="3">
        <f t="shared" si="1"/>
        <v>69.550000000000011</v>
      </c>
      <c r="C58" s="2">
        <v>342.7</v>
      </c>
      <c r="D58" s="3">
        <f t="shared" si="0"/>
        <v>914.74570069520678</v>
      </c>
      <c r="E58" s="5">
        <v>1.0931999999999999E-3</v>
      </c>
    </row>
    <row r="59" spans="1:5" s="2" customFormat="1" x14ac:dyDescent="0.2">
      <c r="A59" s="2">
        <v>84</v>
      </c>
      <c r="B59" s="3">
        <f t="shared" si="1"/>
        <v>69.450000000000045</v>
      </c>
      <c r="C59" s="2">
        <v>342.6</v>
      </c>
      <c r="D59" s="3">
        <f t="shared" si="0"/>
        <v>920.89511004696556</v>
      </c>
      <c r="E59" s="5">
        <v>1.0859000000000001E-3</v>
      </c>
    </row>
    <row r="60" spans="1:5" s="2" customFormat="1" x14ac:dyDescent="0.2">
      <c r="A60" s="2">
        <v>99</v>
      </c>
      <c r="B60" s="3">
        <f t="shared" si="1"/>
        <v>69.550000000000011</v>
      </c>
      <c r="C60" s="2">
        <v>342.7</v>
      </c>
      <c r="D60" s="3">
        <f t="shared" si="0"/>
        <v>926.86996014459169</v>
      </c>
      <c r="E60" s="5">
        <v>1.0789E-3</v>
      </c>
    </row>
    <row r="61" spans="1:5" s="2" customFormat="1" x14ac:dyDescent="0.2">
      <c r="A61" s="2">
        <v>114</v>
      </c>
      <c r="B61" s="3">
        <f t="shared" si="1"/>
        <v>69.450000000000045</v>
      </c>
      <c r="C61" s="2">
        <v>342.6</v>
      </c>
      <c r="D61" s="3">
        <f t="shared" si="0"/>
        <v>932.57483913084025</v>
      </c>
      <c r="E61" s="5">
        <v>1.0723E-3</v>
      </c>
    </row>
    <row r="62" spans="1:5" s="2" customFormat="1" x14ac:dyDescent="0.2">
      <c r="A62" s="2">
        <v>129</v>
      </c>
      <c r="B62" s="3">
        <f t="shared" si="1"/>
        <v>69.450000000000045</v>
      </c>
      <c r="C62" s="2">
        <v>342.6</v>
      </c>
      <c r="D62" s="3">
        <f t="shared" si="0"/>
        <v>937.91033577190024</v>
      </c>
      <c r="E62" s="5">
        <v>1.0662E-3</v>
      </c>
    </row>
    <row r="63" spans="1:5" s="2" customFormat="1" x14ac:dyDescent="0.2">
      <c r="A63" s="2">
        <v>144</v>
      </c>
      <c r="B63" s="3">
        <f t="shared" si="1"/>
        <v>69.550000000000011</v>
      </c>
      <c r="C63" s="2">
        <v>342.7</v>
      </c>
      <c r="D63" s="3">
        <f t="shared" si="0"/>
        <v>942.95143800094297</v>
      </c>
      <c r="E63" s="5">
        <v>1.0605E-3</v>
      </c>
    </row>
    <row r="64" spans="1:5" s="2" customFormat="1" x14ac:dyDescent="0.2">
      <c r="A64" s="2">
        <v>9</v>
      </c>
      <c r="B64" s="3">
        <f t="shared" si="1"/>
        <v>79.450000000000045</v>
      </c>
      <c r="C64" s="2">
        <v>352.6</v>
      </c>
      <c r="D64" s="3">
        <f t="shared" si="0"/>
        <v>878.27156156683645</v>
      </c>
      <c r="E64" s="5">
        <v>1.1386E-3</v>
      </c>
    </row>
    <row r="65" spans="1:5" s="2" customFormat="1" x14ac:dyDescent="0.2">
      <c r="A65" s="2">
        <v>24</v>
      </c>
      <c r="B65" s="3">
        <f t="shared" si="1"/>
        <v>79.550000000000011</v>
      </c>
      <c r="C65" s="2">
        <v>352.7</v>
      </c>
      <c r="D65" s="3">
        <f t="shared" si="0"/>
        <v>887.15400993612479</v>
      </c>
      <c r="E65" s="5">
        <v>1.1272000000000001E-3</v>
      </c>
    </row>
    <row r="66" spans="1:5" s="2" customFormat="1" x14ac:dyDescent="0.2">
      <c r="A66" s="2">
        <v>39</v>
      </c>
      <c r="B66" s="3">
        <f t="shared" si="1"/>
        <v>79.75</v>
      </c>
      <c r="C66" s="2">
        <v>352.9</v>
      </c>
      <c r="D66" s="3">
        <f t="shared" si="0"/>
        <v>895.17500671381254</v>
      </c>
      <c r="E66" s="5">
        <v>1.1171E-3</v>
      </c>
    </row>
    <row r="67" spans="1:5" s="2" customFormat="1" x14ac:dyDescent="0.2">
      <c r="A67" s="2">
        <v>54</v>
      </c>
      <c r="B67" s="3">
        <f t="shared" si="1"/>
        <v>79.850000000000023</v>
      </c>
      <c r="C67" s="2">
        <v>353</v>
      </c>
      <c r="D67" s="3">
        <f t="shared" si="0"/>
        <v>902.44562765093394</v>
      </c>
      <c r="E67" s="5">
        <v>1.1081000000000001E-3</v>
      </c>
    </row>
    <row r="68" spans="1:5" s="2" customFormat="1" x14ac:dyDescent="0.2">
      <c r="A68" s="2">
        <v>69</v>
      </c>
      <c r="B68" s="3">
        <f t="shared" si="1"/>
        <v>79.650000000000034</v>
      </c>
      <c r="C68" s="2">
        <v>352.8</v>
      </c>
      <c r="D68" s="3">
        <f t="shared" ref="D68:D73" si="2">1/E68</f>
        <v>909.42160785740282</v>
      </c>
      <c r="E68" s="5">
        <v>1.0995999999999998E-3</v>
      </c>
    </row>
    <row r="69" spans="1:5" s="2" customFormat="1" x14ac:dyDescent="0.2">
      <c r="A69" s="2">
        <v>84</v>
      </c>
      <c r="B69" s="3">
        <f t="shared" ref="B69:B73" si="3">C69-273.15</f>
        <v>79.650000000000034</v>
      </c>
      <c r="C69" s="2">
        <v>352.8</v>
      </c>
      <c r="D69" s="3">
        <f t="shared" si="2"/>
        <v>915.91866642242155</v>
      </c>
      <c r="E69" s="5">
        <v>1.0918000000000002E-3</v>
      </c>
    </row>
    <row r="70" spans="1:5" s="2" customFormat="1" x14ac:dyDescent="0.2">
      <c r="A70" s="2">
        <v>99</v>
      </c>
      <c r="B70" s="3">
        <f t="shared" si="3"/>
        <v>79.450000000000045</v>
      </c>
      <c r="C70" s="2">
        <v>352.6</v>
      </c>
      <c r="D70" s="3">
        <f t="shared" si="2"/>
        <v>921.91389324237105</v>
      </c>
      <c r="E70" s="5">
        <v>1.0847000000000001E-3</v>
      </c>
    </row>
    <row r="71" spans="1:5" s="2" customFormat="1" x14ac:dyDescent="0.2">
      <c r="A71" s="2">
        <v>114</v>
      </c>
      <c r="B71" s="3">
        <f t="shared" si="3"/>
        <v>79.450000000000045</v>
      </c>
      <c r="C71" s="2">
        <v>352.6</v>
      </c>
      <c r="D71" s="3">
        <f t="shared" si="2"/>
        <v>927.72984506911575</v>
      </c>
      <c r="E71" s="5">
        <v>1.0779000000000001E-3</v>
      </c>
    </row>
    <row r="72" spans="1:5" s="2" customFormat="1" x14ac:dyDescent="0.2">
      <c r="A72" s="2">
        <v>129</v>
      </c>
      <c r="B72" s="3">
        <f t="shared" si="3"/>
        <v>79.550000000000011</v>
      </c>
      <c r="C72" s="2">
        <v>352.7</v>
      </c>
      <c r="D72" s="3">
        <f t="shared" si="2"/>
        <v>933.09694877297738</v>
      </c>
      <c r="E72" s="5">
        <v>1.0717000000000001E-3</v>
      </c>
    </row>
    <row r="73" spans="1:5" s="2" customFormat="1" x14ac:dyDescent="0.2">
      <c r="A73" s="2">
        <v>144</v>
      </c>
      <c r="B73" s="3">
        <f t="shared" si="3"/>
        <v>79.550000000000011</v>
      </c>
      <c r="C73" s="2">
        <v>352.7</v>
      </c>
      <c r="D73" s="3">
        <f t="shared" si="2"/>
        <v>938.3503800319038</v>
      </c>
      <c r="E73" s="5">
        <v>1.0657000000000002E-3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6"/>
  <sheetViews>
    <sheetView topLeftCell="A10" workbookViewId="0">
      <selection activeCell="A2" sqref="A2"/>
    </sheetView>
  </sheetViews>
  <sheetFormatPr baseColWidth="10" defaultRowHeight="15" x14ac:dyDescent="0.2"/>
  <sheetData>
    <row r="1" spans="1:8" x14ac:dyDescent="0.2">
      <c r="A1" s="50" t="s">
        <v>0</v>
      </c>
      <c r="B1" s="53" t="s">
        <v>0</v>
      </c>
      <c r="C1" s="51" t="s">
        <v>1</v>
      </c>
      <c r="D1" s="52" t="s">
        <v>1</v>
      </c>
      <c r="E1" s="50" t="s">
        <v>4</v>
      </c>
      <c r="F1" s="50" t="s">
        <v>5</v>
      </c>
    </row>
    <row r="2" spans="1:8" x14ac:dyDescent="0.2">
      <c r="A2" s="50" t="s">
        <v>78</v>
      </c>
      <c r="B2" s="53" t="s">
        <v>130</v>
      </c>
    </row>
    <row r="3" spans="1:8" ht="17" x14ac:dyDescent="0.2">
      <c r="A3" s="50" t="s">
        <v>6</v>
      </c>
      <c r="B3" s="53" t="s">
        <v>6</v>
      </c>
      <c r="C3" s="51" t="s">
        <v>2</v>
      </c>
      <c r="D3" s="52" t="s">
        <v>3</v>
      </c>
      <c r="E3" s="50" t="s">
        <v>128</v>
      </c>
      <c r="F3" s="50" t="s">
        <v>129</v>
      </c>
    </row>
    <row r="4" spans="1:8" s="2" customFormat="1" x14ac:dyDescent="0.2">
      <c r="A4" s="16">
        <v>0</v>
      </c>
      <c r="B4" s="49">
        <v>0.1</v>
      </c>
      <c r="C4" s="2">
        <v>25</v>
      </c>
      <c r="D4" s="35">
        <f>C4+273.15</f>
        <v>298.14999999999998</v>
      </c>
      <c r="E4" s="3">
        <v>908.10799999999995</v>
      </c>
      <c r="F4" s="5">
        <f>1/E4</f>
        <v>1.1011906072845962E-3</v>
      </c>
      <c r="H4" s="26" t="s">
        <v>7</v>
      </c>
    </row>
    <row r="5" spans="1:8" s="2" customFormat="1" x14ac:dyDescent="0.2">
      <c r="A5" s="3">
        <v>100.199</v>
      </c>
      <c r="B5" s="49">
        <v>100</v>
      </c>
      <c r="C5" s="2">
        <v>25</v>
      </c>
      <c r="D5" s="35">
        <v>298.14999999999998</v>
      </c>
      <c r="E5" s="3">
        <v>950.90099999999995</v>
      </c>
      <c r="F5" s="5">
        <f t="shared" ref="F5:F17" si="0">1/E5</f>
        <v>1.051634186944803E-3</v>
      </c>
      <c r="H5" s="2" t="s">
        <v>34</v>
      </c>
    </row>
    <row r="6" spans="1:8" s="2" customFormat="1" x14ac:dyDescent="0.2">
      <c r="A6" s="3">
        <v>149.10499999999999</v>
      </c>
      <c r="B6" s="49">
        <v>150</v>
      </c>
      <c r="C6" s="2">
        <v>25</v>
      </c>
      <c r="D6" s="35">
        <v>298.14999999999998</v>
      </c>
      <c r="E6" s="3">
        <v>967.11699999999996</v>
      </c>
      <c r="F6" s="5">
        <f t="shared" si="0"/>
        <v>1.0340010567490799E-3</v>
      </c>
    </row>
    <row r="7" spans="1:8" s="2" customFormat="1" x14ac:dyDescent="0.2">
      <c r="A7" s="3">
        <v>200.398</v>
      </c>
      <c r="B7" s="49">
        <v>200</v>
      </c>
      <c r="C7" s="2">
        <v>25</v>
      </c>
      <c r="D7" s="35">
        <v>298.14999999999998</v>
      </c>
      <c r="E7" s="3">
        <v>982.43200000000002</v>
      </c>
      <c r="F7" s="5">
        <f t="shared" si="0"/>
        <v>1.017882153675776E-3</v>
      </c>
      <c r="H7" s="26" t="s">
        <v>9</v>
      </c>
    </row>
    <row r="8" spans="1:8" s="2" customFormat="1" x14ac:dyDescent="0.2">
      <c r="A8" s="3">
        <v>249.304</v>
      </c>
      <c r="B8" s="49">
        <v>250</v>
      </c>
      <c r="C8" s="2">
        <v>25</v>
      </c>
      <c r="D8" s="35">
        <v>298.14999999999998</v>
      </c>
      <c r="E8" s="3">
        <v>996.39599999999996</v>
      </c>
      <c r="F8" s="5">
        <f t="shared" si="0"/>
        <v>1.0036170357970125E-3</v>
      </c>
      <c r="H8" s="2" t="s">
        <v>114</v>
      </c>
    </row>
    <row r="9" spans="1:8" s="2" customFormat="1" x14ac:dyDescent="0.2">
      <c r="A9" s="3">
        <v>299.404</v>
      </c>
      <c r="B9" s="49">
        <v>300</v>
      </c>
      <c r="C9" s="2">
        <v>25</v>
      </c>
      <c r="D9" s="35">
        <v>298.14999999999998</v>
      </c>
      <c r="E9" s="3">
        <v>1009.46</v>
      </c>
      <c r="F9" s="5">
        <f t="shared" si="0"/>
        <v>9.9062865294315778E-4</v>
      </c>
    </row>
    <row r="10" spans="1:8" s="2" customFormat="1" x14ac:dyDescent="0.2">
      <c r="A10" s="3">
        <v>349.50299999999999</v>
      </c>
      <c r="B10" s="49">
        <v>350</v>
      </c>
      <c r="C10" s="2">
        <v>25</v>
      </c>
      <c r="D10" s="35">
        <v>298.14999999999998</v>
      </c>
      <c r="E10" s="3">
        <v>1020.72</v>
      </c>
      <c r="F10" s="5">
        <f t="shared" si="0"/>
        <v>9.7970060349557167E-4</v>
      </c>
      <c r="H10" s="26" t="s">
        <v>43</v>
      </c>
    </row>
    <row r="11" spans="1:8" s="2" customFormat="1" x14ac:dyDescent="0.2">
      <c r="A11" s="3">
        <v>399.60199999999998</v>
      </c>
      <c r="B11" s="49">
        <v>400</v>
      </c>
      <c r="C11" s="2">
        <v>25</v>
      </c>
      <c r="D11" s="35">
        <v>298.14999999999998</v>
      </c>
      <c r="E11" s="3">
        <v>1031.53</v>
      </c>
      <c r="F11" s="5">
        <f t="shared" si="0"/>
        <v>9.6943375374443786E-4</v>
      </c>
      <c r="H11" s="2" t="s">
        <v>113</v>
      </c>
    </row>
    <row r="12" spans="1:8" s="2" customFormat="1" x14ac:dyDescent="0.2">
      <c r="A12" s="3">
        <v>449.702</v>
      </c>
      <c r="B12" s="49">
        <v>450</v>
      </c>
      <c r="C12" s="2">
        <v>25</v>
      </c>
      <c r="D12" s="35">
        <v>298.14999999999998</v>
      </c>
      <c r="E12" s="3">
        <v>1040.54</v>
      </c>
      <c r="F12" s="5">
        <f t="shared" si="0"/>
        <v>9.6103946028023917E-4</v>
      </c>
    </row>
    <row r="13" spans="1:8" s="2" customFormat="1" x14ac:dyDescent="0.2">
      <c r="A13" s="3">
        <v>498.608</v>
      </c>
      <c r="B13" s="49">
        <v>500</v>
      </c>
      <c r="C13" s="2">
        <v>25</v>
      </c>
      <c r="D13" s="35">
        <v>298.14999999999998</v>
      </c>
      <c r="E13" s="3">
        <v>1048.2</v>
      </c>
      <c r="F13" s="5">
        <f t="shared" si="0"/>
        <v>9.5401640908223621E-4</v>
      </c>
      <c r="H13" s="26" t="s">
        <v>26</v>
      </c>
    </row>
    <row r="14" spans="1:8" s="2" customFormat="1" x14ac:dyDescent="0.2">
      <c r="A14" s="3">
        <v>548.70799999999997</v>
      </c>
      <c r="B14" s="49">
        <v>550</v>
      </c>
      <c r="C14" s="2">
        <v>25</v>
      </c>
      <c r="D14" s="35">
        <v>298.14999999999998</v>
      </c>
      <c r="E14" s="3">
        <v>1055.4100000000001</v>
      </c>
      <c r="F14" s="5">
        <f t="shared" si="0"/>
        <v>9.4749907618840062E-4</v>
      </c>
      <c r="H14" s="2" t="s">
        <v>33</v>
      </c>
    </row>
    <row r="15" spans="1:8" s="2" customFormat="1" x14ac:dyDescent="0.2">
      <c r="A15" s="3">
        <v>598.80700000000002</v>
      </c>
      <c r="B15" s="49">
        <v>600</v>
      </c>
      <c r="C15" s="2">
        <v>25</v>
      </c>
      <c r="D15" s="35">
        <v>298.14999999999998</v>
      </c>
      <c r="E15" s="3">
        <v>1060.81</v>
      </c>
      <c r="F15" s="5">
        <f t="shared" si="0"/>
        <v>9.4267587975226488E-4</v>
      </c>
    </row>
    <row r="16" spans="1:8" s="2" customFormat="1" x14ac:dyDescent="0.2">
      <c r="A16" s="3">
        <v>648.90700000000004</v>
      </c>
      <c r="B16" s="49">
        <v>650</v>
      </c>
      <c r="C16" s="2">
        <v>25</v>
      </c>
      <c r="D16" s="35">
        <v>298.14999999999998</v>
      </c>
      <c r="E16" s="3">
        <v>1065.32</v>
      </c>
      <c r="F16" s="5">
        <f t="shared" si="0"/>
        <v>9.3868508992603166E-4</v>
      </c>
      <c r="H16" s="26" t="s">
        <v>72</v>
      </c>
    </row>
    <row r="17" spans="1:22" s="2" customFormat="1" x14ac:dyDescent="0.2">
      <c r="A17" s="3">
        <v>699.00599999999997</v>
      </c>
      <c r="B17" s="49">
        <v>700</v>
      </c>
      <c r="C17" s="2">
        <v>25</v>
      </c>
      <c r="D17" s="35">
        <v>298.14999999999998</v>
      </c>
      <c r="E17" s="3">
        <v>1069.3699999999999</v>
      </c>
      <c r="F17" s="5">
        <f t="shared" si="0"/>
        <v>9.351300298306481E-4</v>
      </c>
      <c r="H17" s="2" t="s">
        <v>112</v>
      </c>
    </row>
    <row r="18" spans="1:22" s="2" customFormat="1" x14ac:dyDescent="0.2">
      <c r="B18" s="38"/>
      <c r="H18" s="44" t="s">
        <v>127</v>
      </c>
    </row>
    <row r="19" spans="1:22" s="2" customFormat="1" x14ac:dyDescent="0.2">
      <c r="B19" s="38"/>
      <c r="H19" s="32" t="s">
        <v>126</v>
      </c>
    </row>
    <row r="20" spans="1:22" s="2" customFormat="1" x14ac:dyDescent="0.2">
      <c r="B20" s="38"/>
    </row>
    <row r="21" spans="1:22" s="2" customFormat="1" x14ac:dyDescent="0.2">
      <c r="B21" s="38"/>
    </row>
    <row r="22" spans="1:22" s="2" customFormat="1" x14ac:dyDescent="0.2">
      <c r="B22" s="38"/>
      <c r="N22" s="2" t="s">
        <v>82</v>
      </c>
    </row>
    <row r="23" spans="1:22" s="2" customFormat="1" x14ac:dyDescent="0.2">
      <c r="B23" s="38"/>
    </row>
    <row r="24" spans="1:22" s="2" customFormat="1" ht="17" x14ac:dyDescent="0.2">
      <c r="B24" s="38"/>
      <c r="N24" s="2" t="s">
        <v>83</v>
      </c>
      <c r="S24" s="2" t="s">
        <v>84</v>
      </c>
    </row>
    <row r="25" spans="1:22" s="2" customFormat="1" x14ac:dyDescent="0.2">
      <c r="B25" s="38"/>
      <c r="N25" s="23" t="s">
        <v>77</v>
      </c>
      <c r="O25" s="23" t="s">
        <v>78</v>
      </c>
      <c r="P25" s="23" t="s">
        <v>79</v>
      </c>
      <c r="Q25" s="23" t="s">
        <v>81</v>
      </c>
      <c r="R25" s="23"/>
      <c r="S25" s="23" t="s">
        <v>77</v>
      </c>
      <c r="T25" s="23" t="s">
        <v>78</v>
      </c>
      <c r="U25" s="23" t="s">
        <v>79</v>
      </c>
      <c r="V25" s="23" t="s">
        <v>81</v>
      </c>
    </row>
    <row r="26" spans="1:22" s="2" customFormat="1" x14ac:dyDescent="0.2">
      <c r="B26" s="38"/>
      <c r="N26" s="2">
        <v>200</v>
      </c>
      <c r="O26" s="2">
        <v>200.398</v>
      </c>
      <c r="P26" s="3">
        <f>(N26-O26)</f>
        <v>-0.39799999999999613</v>
      </c>
      <c r="Q26" s="3">
        <f>ABS(P26)</f>
        <v>0.39799999999999613</v>
      </c>
      <c r="S26" s="2">
        <v>950</v>
      </c>
      <c r="T26" s="3">
        <v>950</v>
      </c>
      <c r="U26" s="3">
        <f>(S26-T26)</f>
        <v>0</v>
      </c>
      <c r="V26" s="3">
        <f>ABS(U26)</f>
        <v>0</v>
      </c>
    </row>
    <row r="27" spans="1:22" s="2" customFormat="1" x14ac:dyDescent="0.2">
      <c r="B27" s="38"/>
      <c r="N27" s="2">
        <v>400</v>
      </c>
      <c r="O27" s="2">
        <v>400.79500000000002</v>
      </c>
      <c r="P27" s="3">
        <f t="shared" ref="P27" si="1">(N27-O27)</f>
        <v>-0.79500000000001592</v>
      </c>
      <c r="Q27" s="3">
        <f t="shared" ref="Q27" si="2">ABS(P27)</f>
        <v>0.79500000000001592</v>
      </c>
      <c r="S27" s="2">
        <v>1000</v>
      </c>
      <c r="T27" s="3">
        <v>1000.45</v>
      </c>
      <c r="U27" s="3">
        <f t="shared" ref="U27" si="3">(S27-T27)</f>
        <v>-0.45000000000004547</v>
      </c>
      <c r="V27" s="3">
        <f t="shared" ref="V27" si="4">ABS(U27)</f>
        <v>0.45000000000004547</v>
      </c>
    </row>
    <row r="28" spans="1:22" s="2" customFormat="1" x14ac:dyDescent="0.2">
      <c r="B28" s="38"/>
      <c r="P28" s="3"/>
      <c r="Q28" s="3"/>
      <c r="T28" s="3"/>
    </row>
    <row r="29" spans="1:22" s="2" customFormat="1" x14ac:dyDescent="0.2">
      <c r="B29" s="38"/>
      <c r="P29" s="16" t="s">
        <v>80</v>
      </c>
      <c r="Q29" s="16">
        <f>AVERAGE(Q26:Q27)</f>
        <v>0.59650000000000603</v>
      </c>
      <c r="T29" s="3"/>
      <c r="U29" s="17" t="s">
        <v>80</v>
      </c>
      <c r="V29" s="16">
        <f>AVERAGE(V26:V27)</f>
        <v>0.22500000000002274</v>
      </c>
    </row>
    <row r="30" spans="1:22" s="2" customFormat="1" x14ac:dyDescent="0.2">
      <c r="B30" s="38"/>
    </row>
    <row r="31" spans="1:22" s="2" customFormat="1" x14ac:dyDescent="0.2">
      <c r="B31" s="38"/>
    </row>
    <row r="32" spans="1:22" s="2" customFormat="1" x14ac:dyDescent="0.2">
      <c r="B32" s="38"/>
    </row>
    <row r="33" spans="2:2" s="2" customFormat="1" x14ac:dyDescent="0.2">
      <c r="B33" s="38"/>
    </row>
    <row r="34" spans="2:2" s="2" customFormat="1" x14ac:dyDescent="0.2">
      <c r="B34" s="38"/>
    </row>
    <row r="35" spans="2:2" s="2" customFormat="1" x14ac:dyDescent="0.2">
      <c r="B35" s="38"/>
    </row>
    <row r="36" spans="2:2" s="33" customFormat="1" x14ac:dyDescent="0.2">
      <c r="B36" s="3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3"/>
  <sheetViews>
    <sheetView topLeftCell="A28" workbookViewId="0">
      <selection sqref="A1:E2"/>
    </sheetView>
  </sheetViews>
  <sheetFormatPr baseColWidth="10" defaultRowHeight="15" x14ac:dyDescent="0.2"/>
  <cols>
    <col min="2" max="2" width="14.6640625" customWidth="1"/>
    <col min="3" max="3" width="13.83203125" customWidth="1"/>
  </cols>
  <sheetData>
    <row r="1" spans="1:14" x14ac:dyDescent="0.2">
      <c r="A1" s="50" t="s">
        <v>0</v>
      </c>
      <c r="B1" s="51" t="s">
        <v>1</v>
      </c>
      <c r="C1" s="52" t="s">
        <v>1</v>
      </c>
      <c r="D1" s="50" t="s">
        <v>4</v>
      </c>
      <c r="E1" s="50" t="s">
        <v>5</v>
      </c>
    </row>
    <row r="2" spans="1:14" ht="17" x14ac:dyDescent="0.2">
      <c r="A2" s="50" t="s">
        <v>6</v>
      </c>
      <c r="B2" s="51" t="s">
        <v>2</v>
      </c>
      <c r="C2" s="52" t="s">
        <v>3</v>
      </c>
      <c r="D2" s="50" t="s">
        <v>128</v>
      </c>
      <c r="E2" s="50" t="s">
        <v>129</v>
      </c>
      <c r="F2" s="10"/>
      <c r="G2" s="10"/>
      <c r="H2" s="10"/>
      <c r="I2" s="10"/>
      <c r="J2" s="10"/>
      <c r="K2" s="10"/>
      <c r="L2" s="10"/>
      <c r="M2" s="10"/>
      <c r="N2" s="10"/>
    </row>
    <row r="3" spans="1:14" s="2" customFormat="1" x14ac:dyDescent="0.2">
      <c r="A3" s="3">
        <v>891.89200000000005</v>
      </c>
      <c r="B3" s="2">
        <v>40</v>
      </c>
      <c r="C3" s="35">
        <f>B3+273.15</f>
        <v>313.14999999999998</v>
      </c>
      <c r="D3" s="3">
        <v>1184.3999999999999</v>
      </c>
      <c r="E3" s="5">
        <f>1/D3</f>
        <v>8.4430935494765288E-4</v>
      </c>
      <c r="G3" s="26" t="s">
        <v>7</v>
      </c>
    </row>
    <row r="4" spans="1:14" s="2" customFormat="1" x14ac:dyDescent="0.2">
      <c r="A4" s="3">
        <v>936.48599999999999</v>
      </c>
      <c r="B4" s="2">
        <v>40</v>
      </c>
      <c r="C4" s="35">
        <f t="shared" ref="C4:C13" si="0">B4+273.15</f>
        <v>313.14999999999998</v>
      </c>
      <c r="D4" s="3">
        <v>1195.08</v>
      </c>
      <c r="E4" s="5">
        <f t="shared" ref="E4:E13" si="1">1/D4</f>
        <v>8.3676406600394953E-4</v>
      </c>
      <c r="G4" s="2" t="s">
        <v>59</v>
      </c>
    </row>
    <row r="5" spans="1:14" s="2" customFormat="1" x14ac:dyDescent="0.2">
      <c r="A5" s="3">
        <v>981.08100000000002</v>
      </c>
      <c r="B5" s="2">
        <v>40</v>
      </c>
      <c r="C5" s="35">
        <f t="shared" si="0"/>
        <v>313.14999999999998</v>
      </c>
      <c r="D5" s="3">
        <v>1208.44</v>
      </c>
      <c r="E5" s="5">
        <f t="shared" si="1"/>
        <v>8.2751315745920354E-4</v>
      </c>
    </row>
    <row r="6" spans="1:14" s="2" customFormat="1" x14ac:dyDescent="0.2">
      <c r="A6" s="3">
        <v>1029.73</v>
      </c>
      <c r="B6" s="2">
        <v>40</v>
      </c>
      <c r="C6" s="35">
        <f t="shared" si="0"/>
        <v>313.14999999999998</v>
      </c>
      <c r="D6" s="3">
        <v>1216.46</v>
      </c>
      <c r="E6" s="5">
        <f t="shared" si="1"/>
        <v>8.2205744537428276E-4</v>
      </c>
      <c r="G6" s="26" t="s">
        <v>9</v>
      </c>
    </row>
    <row r="7" spans="1:14" s="2" customFormat="1" x14ac:dyDescent="0.2">
      <c r="A7" s="3">
        <v>1070.27</v>
      </c>
      <c r="B7" s="2">
        <v>40</v>
      </c>
      <c r="C7" s="35">
        <f t="shared" si="0"/>
        <v>313.14999999999998</v>
      </c>
      <c r="D7" s="3">
        <v>1227.1399999999999</v>
      </c>
      <c r="E7" s="5">
        <f t="shared" si="1"/>
        <v>8.1490294505924348E-4</v>
      </c>
      <c r="G7" s="25" t="s">
        <v>76</v>
      </c>
    </row>
    <row r="8" spans="1:14" s="2" customFormat="1" x14ac:dyDescent="0.2">
      <c r="A8" s="3">
        <v>1122.97</v>
      </c>
      <c r="B8" s="2">
        <v>40</v>
      </c>
      <c r="C8" s="35">
        <f t="shared" si="0"/>
        <v>313.14999999999998</v>
      </c>
      <c r="D8" s="3">
        <v>1235.17</v>
      </c>
      <c r="E8" s="5">
        <f t="shared" si="1"/>
        <v>8.0960515556563061E-4</v>
      </c>
      <c r="G8" s="2" t="s">
        <v>62</v>
      </c>
    </row>
    <row r="9" spans="1:14" s="2" customFormat="1" x14ac:dyDescent="0.2">
      <c r="A9" s="3">
        <v>1167.57</v>
      </c>
      <c r="B9" s="2">
        <v>40</v>
      </c>
      <c r="C9" s="35">
        <f t="shared" si="0"/>
        <v>313.14999999999998</v>
      </c>
      <c r="D9" s="3">
        <v>1240.52</v>
      </c>
      <c r="E9" s="5">
        <f t="shared" si="1"/>
        <v>8.0611356527907649E-4</v>
      </c>
      <c r="G9" s="2" t="s">
        <v>63</v>
      </c>
    </row>
    <row r="10" spans="1:14" s="2" customFormat="1" x14ac:dyDescent="0.2">
      <c r="A10" s="3">
        <v>1216.22</v>
      </c>
      <c r="B10" s="2">
        <v>40</v>
      </c>
      <c r="C10" s="35">
        <f t="shared" si="0"/>
        <v>313.14999999999998</v>
      </c>
      <c r="D10" s="3">
        <v>1248.54</v>
      </c>
      <c r="E10" s="5">
        <f t="shared" si="1"/>
        <v>8.0093549265542157E-4</v>
      </c>
      <c r="G10" s="2" t="s">
        <v>61</v>
      </c>
    </row>
    <row r="11" spans="1:14" s="2" customFormat="1" x14ac:dyDescent="0.2">
      <c r="A11" s="3">
        <v>1260.81</v>
      </c>
      <c r="B11" s="2">
        <v>40</v>
      </c>
      <c r="C11" s="35">
        <f t="shared" si="0"/>
        <v>313.14999999999998</v>
      </c>
      <c r="D11" s="3">
        <v>1259.23</v>
      </c>
      <c r="E11" s="5">
        <f t="shared" si="1"/>
        <v>7.9413609904465429E-4</v>
      </c>
      <c r="G11" s="2" t="s">
        <v>64</v>
      </c>
    </row>
    <row r="12" spans="1:14" s="2" customFormat="1" x14ac:dyDescent="0.2">
      <c r="A12" s="3">
        <v>1309.46</v>
      </c>
      <c r="B12" s="2">
        <v>40</v>
      </c>
      <c r="C12" s="35">
        <f t="shared" si="0"/>
        <v>313.14999999999998</v>
      </c>
      <c r="D12" s="3">
        <v>1269.9199999999998</v>
      </c>
      <c r="E12" s="5">
        <f t="shared" si="1"/>
        <v>7.8745117802696241E-4</v>
      </c>
    </row>
    <row r="13" spans="1:14" s="2" customFormat="1" x14ac:dyDescent="0.2">
      <c r="A13" s="3">
        <v>1358.11</v>
      </c>
      <c r="B13" s="2">
        <v>40</v>
      </c>
      <c r="C13" s="35">
        <f t="shared" si="0"/>
        <v>313.14999999999998</v>
      </c>
      <c r="D13" s="3">
        <v>1275.27</v>
      </c>
      <c r="E13" s="5">
        <f t="shared" si="1"/>
        <v>7.8414767068934424E-4</v>
      </c>
      <c r="G13" s="25" t="s">
        <v>42</v>
      </c>
    </row>
    <row r="14" spans="1:14" s="2" customFormat="1" x14ac:dyDescent="0.2">
      <c r="G14" s="2" t="s">
        <v>39</v>
      </c>
      <c r="H14" s="2" t="s">
        <v>40</v>
      </c>
      <c r="I14" s="2" t="s">
        <v>16</v>
      </c>
      <c r="J14" s="2" t="s">
        <v>17</v>
      </c>
      <c r="K14" s="2" t="s">
        <v>25</v>
      </c>
    </row>
    <row r="15" spans="1:14" s="2" customFormat="1" x14ac:dyDescent="0.2">
      <c r="G15" s="2" t="s">
        <v>48</v>
      </c>
      <c r="H15" s="2" t="s">
        <v>49</v>
      </c>
      <c r="I15" s="2" t="s">
        <v>50</v>
      </c>
      <c r="J15" s="2" t="s">
        <v>52</v>
      </c>
      <c r="K15" s="2" t="s">
        <v>60</v>
      </c>
    </row>
    <row r="16" spans="1:14" s="2" customFormat="1" x14ac:dyDescent="0.2">
      <c r="G16" s="15">
        <v>8.1999999999999993</v>
      </c>
      <c r="H16" s="15">
        <v>2.1</v>
      </c>
      <c r="I16" s="15">
        <v>85</v>
      </c>
      <c r="J16" s="15">
        <v>4.0999999999999996</v>
      </c>
      <c r="K16" s="15">
        <v>0.6</v>
      </c>
    </row>
    <row r="17" spans="7:21" s="2" customFormat="1" x14ac:dyDescent="0.2"/>
    <row r="18" spans="7:21" s="2" customFormat="1" x14ac:dyDescent="0.2">
      <c r="G18" s="26" t="s">
        <v>43</v>
      </c>
    </row>
    <row r="19" spans="7:21" s="2" customFormat="1" x14ac:dyDescent="0.2">
      <c r="G19" s="2" t="s">
        <v>103</v>
      </c>
    </row>
    <row r="20" spans="7:21" s="2" customFormat="1" x14ac:dyDescent="0.2"/>
    <row r="21" spans="7:21" s="2" customFormat="1" x14ac:dyDescent="0.2">
      <c r="G21" s="26" t="s">
        <v>26</v>
      </c>
    </row>
    <row r="22" spans="7:21" s="2" customFormat="1" x14ac:dyDescent="0.2">
      <c r="G22" s="2" t="s">
        <v>57</v>
      </c>
    </row>
    <row r="23" spans="7:21" s="2" customFormat="1" x14ac:dyDescent="0.2"/>
    <row r="24" spans="7:21" s="2" customFormat="1" x14ac:dyDescent="0.2">
      <c r="G24" s="26" t="s">
        <v>72</v>
      </c>
    </row>
    <row r="25" spans="7:21" s="2" customFormat="1" x14ac:dyDescent="0.2">
      <c r="G25" s="2" t="s">
        <v>107</v>
      </c>
    </row>
    <row r="26" spans="7:21" s="2" customFormat="1" x14ac:dyDescent="0.2">
      <c r="G26" s="17" t="s">
        <v>106</v>
      </c>
    </row>
    <row r="27" spans="7:21" s="2" customFormat="1" x14ac:dyDescent="0.2"/>
    <row r="28" spans="7:21" s="2" customFormat="1" x14ac:dyDescent="0.2">
      <c r="M28" s="2" t="s">
        <v>82</v>
      </c>
    </row>
    <row r="29" spans="7:21" s="2" customFormat="1" x14ac:dyDescent="0.2"/>
    <row r="30" spans="7:21" s="2" customFormat="1" ht="17" x14ac:dyDescent="0.2">
      <c r="M30" s="2" t="s">
        <v>83</v>
      </c>
      <c r="R30" s="2" t="s">
        <v>84</v>
      </c>
    </row>
    <row r="31" spans="7:21" s="2" customFormat="1" x14ac:dyDescent="0.2">
      <c r="M31" s="23" t="s">
        <v>77</v>
      </c>
      <c r="N31" s="23" t="s">
        <v>78</v>
      </c>
      <c r="O31" s="23" t="s">
        <v>79</v>
      </c>
      <c r="P31" s="23" t="s">
        <v>81</v>
      </c>
      <c r="Q31" s="23"/>
      <c r="R31" s="23" t="s">
        <v>77</v>
      </c>
      <c r="S31" s="23" t="s">
        <v>78</v>
      </c>
      <c r="T31" s="23" t="s">
        <v>79</v>
      </c>
      <c r="U31" s="23" t="s">
        <v>81</v>
      </c>
    </row>
    <row r="32" spans="7:21" s="2" customFormat="1" x14ac:dyDescent="0.2">
      <c r="M32" s="2">
        <v>100</v>
      </c>
      <c r="N32" s="2">
        <v>101.351</v>
      </c>
      <c r="O32" s="3">
        <f t="shared" ref="O32:O35" si="2">(M32-N32)</f>
        <v>-1.3509999999999991</v>
      </c>
      <c r="P32" s="3">
        <f t="shared" ref="P32:P35" si="3">ABS(O32)</f>
        <v>1.3509999999999991</v>
      </c>
      <c r="R32" s="2">
        <v>1</v>
      </c>
      <c r="S32" s="3">
        <v>1</v>
      </c>
      <c r="T32" s="3">
        <f>(R32-S32)</f>
        <v>0</v>
      </c>
      <c r="U32" s="3">
        <f>ABS(T32)</f>
        <v>0</v>
      </c>
    </row>
    <row r="33" spans="13:21" s="2" customFormat="1" x14ac:dyDescent="0.2">
      <c r="M33" s="2">
        <v>500</v>
      </c>
      <c r="N33" s="2">
        <v>502.70300000000003</v>
      </c>
      <c r="O33" s="3">
        <f t="shared" si="2"/>
        <v>-2.7030000000000314</v>
      </c>
      <c r="P33" s="3">
        <f t="shared" si="3"/>
        <v>2.7030000000000314</v>
      </c>
      <c r="R33" s="2">
        <v>1.3</v>
      </c>
      <c r="S33" s="3">
        <v>1.3013399999999999</v>
      </c>
      <c r="T33" s="3">
        <f t="shared" ref="T33:T35" si="4">(R33-S33)</f>
        <v>-1.3399999999998968E-3</v>
      </c>
      <c r="U33" s="3">
        <f t="shared" ref="U33:U35" si="5">ABS(T33)</f>
        <v>1.3399999999998968E-3</v>
      </c>
    </row>
    <row r="34" spans="13:21" s="2" customFormat="1" x14ac:dyDescent="0.2">
      <c r="M34" s="2">
        <v>1000</v>
      </c>
      <c r="N34" s="2">
        <v>1001.3499999999999</v>
      </c>
      <c r="O34" s="2">
        <f t="shared" si="2"/>
        <v>-1.3499999999999091</v>
      </c>
      <c r="P34" s="2">
        <f t="shared" si="3"/>
        <v>1.3499999999999091</v>
      </c>
      <c r="R34" s="2">
        <v>1.2</v>
      </c>
      <c r="S34" s="3">
        <v>1.20001</v>
      </c>
      <c r="T34" s="2">
        <f t="shared" si="4"/>
        <v>-1.0000000000065512E-5</v>
      </c>
      <c r="U34" s="2">
        <f t="shared" si="5"/>
        <v>1.0000000000065512E-5</v>
      </c>
    </row>
    <row r="35" spans="13:21" s="2" customFormat="1" x14ac:dyDescent="0.2">
      <c r="M35" s="2">
        <v>1300</v>
      </c>
      <c r="N35" s="2">
        <v>1301.3499999999999</v>
      </c>
      <c r="O35" s="2">
        <f t="shared" si="2"/>
        <v>-1.3499999999999091</v>
      </c>
      <c r="P35" s="2">
        <f t="shared" si="3"/>
        <v>1.3499999999999091</v>
      </c>
      <c r="R35" s="2">
        <v>1.1000000000000001</v>
      </c>
      <c r="S35" s="3">
        <v>1.0987</v>
      </c>
      <c r="T35" s="2">
        <f t="shared" si="4"/>
        <v>1.3000000000000789E-3</v>
      </c>
      <c r="U35" s="2">
        <f t="shared" si="5"/>
        <v>1.3000000000000789E-3</v>
      </c>
    </row>
    <row r="36" spans="13:21" s="2" customFormat="1" x14ac:dyDescent="0.2">
      <c r="S36" s="3"/>
    </row>
    <row r="37" spans="13:21" s="2" customFormat="1" x14ac:dyDescent="0.2">
      <c r="O37" s="16" t="s">
        <v>80</v>
      </c>
      <c r="P37" s="16">
        <f>AVERAGE(P32:P35)</f>
        <v>1.6884999999999621</v>
      </c>
    </row>
    <row r="38" spans="13:21" s="2" customFormat="1" x14ac:dyDescent="0.2">
      <c r="T38" s="17" t="s">
        <v>80</v>
      </c>
      <c r="U38" s="16">
        <f>AVERAGE(U32:U35)</f>
        <v>6.625000000000103E-4</v>
      </c>
    </row>
    <row r="39" spans="13:21" s="2" customFormat="1" x14ac:dyDescent="0.2"/>
    <row r="40" spans="13:21" s="2" customFormat="1" x14ac:dyDescent="0.2"/>
    <row r="41" spans="13:21" s="2" customFormat="1" x14ac:dyDescent="0.2"/>
    <row r="42" spans="13:21" s="2" customFormat="1" x14ac:dyDescent="0.2"/>
    <row r="43" spans="13:21" s="2" customFormat="1" x14ac:dyDescent="0.2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"/>
  <sheetViews>
    <sheetView topLeftCell="A13" workbookViewId="0">
      <selection activeCell="B1" sqref="B1:B17"/>
    </sheetView>
  </sheetViews>
  <sheetFormatPr baseColWidth="10" defaultRowHeight="15" x14ac:dyDescent="0.2"/>
  <cols>
    <col min="3" max="3" width="14" customWidth="1"/>
    <col min="4" max="4" width="14.5" customWidth="1"/>
  </cols>
  <sheetData>
    <row r="1" spans="1:8" x14ac:dyDescent="0.2">
      <c r="A1" s="50" t="s">
        <v>0</v>
      </c>
      <c r="B1" s="53" t="s">
        <v>0</v>
      </c>
      <c r="C1" s="51" t="s">
        <v>1</v>
      </c>
      <c r="D1" s="52" t="s">
        <v>1</v>
      </c>
      <c r="E1" s="50" t="s">
        <v>4</v>
      </c>
      <c r="F1" s="50" t="s">
        <v>5</v>
      </c>
    </row>
    <row r="2" spans="1:8" x14ac:dyDescent="0.2">
      <c r="A2" s="50" t="s">
        <v>78</v>
      </c>
      <c r="B2" s="53" t="s">
        <v>130</v>
      </c>
    </row>
    <row r="3" spans="1:8" ht="17" x14ac:dyDescent="0.2">
      <c r="A3" s="50" t="s">
        <v>6</v>
      </c>
      <c r="B3" s="53" t="s">
        <v>6</v>
      </c>
      <c r="C3" s="51" t="s">
        <v>2</v>
      </c>
      <c r="D3" s="52" t="s">
        <v>3</v>
      </c>
      <c r="E3" s="50" t="s">
        <v>128</v>
      </c>
      <c r="F3" s="50" t="s">
        <v>129</v>
      </c>
    </row>
    <row r="4" spans="1:8" s="2" customFormat="1" x14ac:dyDescent="0.2">
      <c r="A4" s="16">
        <v>0</v>
      </c>
      <c r="B4" s="49">
        <v>0.1</v>
      </c>
      <c r="C4" s="3">
        <v>25</v>
      </c>
      <c r="D4" s="35">
        <f>C4+273.15</f>
        <v>298.14999999999998</v>
      </c>
      <c r="E4" s="3">
        <v>1050.72</v>
      </c>
      <c r="F4" s="5">
        <f>1/E4</f>
        <v>9.5172833866301201E-4</v>
      </c>
      <c r="H4" s="26" t="s">
        <v>7</v>
      </c>
    </row>
    <row r="5" spans="1:8" s="2" customFormat="1" x14ac:dyDescent="0.2">
      <c r="A5" s="3">
        <v>100.17</v>
      </c>
      <c r="B5" s="49">
        <v>100</v>
      </c>
      <c r="C5" s="3">
        <v>25</v>
      </c>
      <c r="D5" s="35">
        <v>298.14999999999998</v>
      </c>
      <c r="E5" s="3">
        <v>1097.0999999999999</v>
      </c>
      <c r="F5" s="5">
        <f t="shared" ref="F5:F17" si="0">1/E5</f>
        <v>9.1149393856530857E-4</v>
      </c>
      <c r="H5" s="2" t="s">
        <v>34</v>
      </c>
    </row>
    <row r="6" spans="1:8" s="2" customFormat="1" x14ac:dyDescent="0.2">
      <c r="A6" s="3">
        <v>149.06299999999999</v>
      </c>
      <c r="B6" s="49">
        <v>150</v>
      </c>
      <c r="C6" s="3">
        <v>25</v>
      </c>
      <c r="D6" s="35">
        <v>298.14999999999998</v>
      </c>
      <c r="E6" s="3">
        <v>1110.1400000000001</v>
      </c>
      <c r="F6" s="5">
        <f t="shared" si="0"/>
        <v>9.0078728808979042E-4</v>
      </c>
    </row>
    <row r="7" spans="1:8" s="2" customFormat="1" x14ac:dyDescent="0.2">
      <c r="A7" s="3">
        <v>200.34100000000001</v>
      </c>
      <c r="B7" s="49">
        <v>200</v>
      </c>
      <c r="C7" s="3">
        <v>25</v>
      </c>
      <c r="D7" s="35">
        <v>298.14999999999998</v>
      </c>
      <c r="E7" s="3">
        <v>1121.74</v>
      </c>
      <c r="F7" s="5">
        <f t="shared" si="0"/>
        <v>8.9147217715335105E-4</v>
      </c>
      <c r="H7" s="26" t="s">
        <v>9</v>
      </c>
    </row>
    <row r="8" spans="1:8" s="2" customFormat="1" x14ac:dyDescent="0.2">
      <c r="A8" s="3">
        <v>250.42599999999999</v>
      </c>
      <c r="B8" s="49">
        <v>250</v>
      </c>
      <c r="C8" s="3">
        <v>25</v>
      </c>
      <c r="D8" s="35">
        <v>298.14999999999998</v>
      </c>
      <c r="E8" s="3">
        <v>1134.78</v>
      </c>
      <c r="F8" s="5">
        <f t="shared" si="0"/>
        <v>8.8122807945152366E-4</v>
      </c>
      <c r="H8" s="2" t="s">
        <v>120</v>
      </c>
    </row>
    <row r="9" spans="1:8" s="2" customFormat="1" x14ac:dyDescent="0.2">
      <c r="A9" s="3">
        <v>300.51100000000002</v>
      </c>
      <c r="B9" s="49">
        <v>300</v>
      </c>
      <c r="C9" s="3">
        <v>25</v>
      </c>
      <c r="D9" s="35">
        <v>298.14999999999998</v>
      </c>
      <c r="E9" s="3">
        <v>1146.3800000000001</v>
      </c>
      <c r="F9" s="5">
        <f t="shared" si="0"/>
        <v>8.723111010310716E-4</v>
      </c>
    </row>
    <row r="10" spans="1:8" s="2" customFormat="1" x14ac:dyDescent="0.2">
      <c r="A10" s="3">
        <v>348.21100000000001</v>
      </c>
      <c r="B10" s="49">
        <v>350</v>
      </c>
      <c r="C10" s="3">
        <v>25</v>
      </c>
      <c r="D10" s="35">
        <v>298.14999999999998</v>
      </c>
      <c r="E10" s="3">
        <v>1153.6199999999999</v>
      </c>
      <c r="F10" s="5">
        <f t="shared" si="0"/>
        <v>8.6683656663372698E-4</v>
      </c>
      <c r="H10" s="26" t="s">
        <v>43</v>
      </c>
    </row>
    <row r="11" spans="1:8" s="2" customFormat="1" x14ac:dyDescent="0.2">
      <c r="A11" s="3">
        <v>400.68099999999998</v>
      </c>
      <c r="B11" s="49">
        <v>400</v>
      </c>
      <c r="C11" s="3">
        <v>25</v>
      </c>
      <c r="D11" s="35">
        <v>298.14999999999998</v>
      </c>
      <c r="E11" s="3">
        <v>1162.32</v>
      </c>
      <c r="F11" s="5">
        <f t="shared" si="0"/>
        <v>8.6034826897928289E-4</v>
      </c>
      <c r="H11" s="2" t="s">
        <v>119</v>
      </c>
    </row>
    <row r="12" spans="1:8" s="2" customFormat="1" x14ac:dyDescent="0.2">
      <c r="A12" s="3">
        <v>449.57400000000001</v>
      </c>
      <c r="B12" s="49">
        <v>450</v>
      </c>
      <c r="C12" s="3">
        <v>25</v>
      </c>
      <c r="D12" s="35">
        <v>298.14999999999998</v>
      </c>
      <c r="E12" s="3">
        <v>1172.46</v>
      </c>
      <c r="F12" s="5">
        <f t="shared" si="0"/>
        <v>8.5290756187844359E-4</v>
      </c>
    </row>
    <row r="13" spans="1:8" s="2" customFormat="1" x14ac:dyDescent="0.2">
      <c r="A13" s="3">
        <v>499.65899999999999</v>
      </c>
      <c r="B13" s="49">
        <v>500</v>
      </c>
      <c r="C13" s="3">
        <v>25</v>
      </c>
      <c r="D13" s="35">
        <v>298.14999999999998</v>
      </c>
      <c r="E13" s="3">
        <v>1178.26</v>
      </c>
      <c r="F13" s="5">
        <f t="shared" si="0"/>
        <v>8.4870911343846013E-4</v>
      </c>
      <c r="H13" s="26" t="s">
        <v>26</v>
      </c>
    </row>
    <row r="14" spans="1:8" s="2" customFormat="1" x14ac:dyDescent="0.2">
      <c r="A14" s="3">
        <v>549.74400000000003</v>
      </c>
      <c r="B14" s="49">
        <v>550</v>
      </c>
      <c r="C14" s="3">
        <v>25</v>
      </c>
      <c r="D14" s="35">
        <v>298.14999999999998</v>
      </c>
      <c r="E14" s="3">
        <v>1185.51</v>
      </c>
      <c r="F14" s="5">
        <f t="shared" si="0"/>
        <v>8.4351882312253804E-4</v>
      </c>
      <c r="H14" s="2" t="s">
        <v>33</v>
      </c>
    </row>
    <row r="15" spans="1:8" s="2" customFormat="1" x14ac:dyDescent="0.2">
      <c r="A15" s="3">
        <v>599.83000000000004</v>
      </c>
      <c r="B15" s="49">
        <v>600</v>
      </c>
      <c r="C15" s="3">
        <v>25</v>
      </c>
      <c r="D15" s="35">
        <v>298.14999999999998</v>
      </c>
      <c r="E15" s="3">
        <v>1192.75</v>
      </c>
      <c r="F15" s="5">
        <f t="shared" si="0"/>
        <v>8.383986585621463E-4</v>
      </c>
    </row>
    <row r="16" spans="1:8" s="2" customFormat="1" x14ac:dyDescent="0.2">
      <c r="A16" s="3">
        <v>649.91499999999996</v>
      </c>
      <c r="B16" s="49">
        <v>650</v>
      </c>
      <c r="C16" s="3">
        <v>25</v>
      </c>
      <c r="D16" s="35">
        <v>298.14999999999998</v>
      </c>
      <c r="E16" s="3">
        <v>1200</v>
      </c>
      <c r="F16" s="5">
        <f t="shared" si="0"/>
        <v>8.3333333333333339E-4</v>
      </c>
      <c r="H16" s="26" t="s">
        <v>72</v>
      </c>
    </row>
    <row r="17" spans="1:22" s="2" customFormat="1" x14ac:dyDescent="0.2">
      <c r="A17" s="3">
        <v>700</v>
      </c>
      <c r="B17" s="49">
        <v>700</v>
      </c>
      <c r="C17" s="3">
        <v>25</v>
      </c>
      <c r="D17" s="35">
        <v>298.14999999999998</v>
      </c>
      <c r="E17" s="3">
        <v>1205.8</v>
      </c>
      <c r="F17" s="5">
        <f t="shared" si="0"/>
        <v>8.2932492950738099E-4</v>
      </c>
      <c r="H17" s="2" t="s">
        <v>116</v>
      </c>
    </row>
    <row r="18" spans="1:22" s="2" customFormat="1" x14ac:dyDescent="0.2">
      <c r="B18" s="38"/>
      <c r="H18" s="44" t="s">
        <v>127</v>
      </c>
    </row>
    <row r="19" spans="1:22" s="2" customFormat="1" x14ac:dyDescent="0.2">
      <c r="B19" s="38"/>
      <c r="H19" s="32" t="s">
        <v>126</v>
      </c>
    </row>
    <row r="20" spans="1:22" s="2" customFormat="1" x14ac:dyDescent="0.2">
      <c r="B20" s="38"/>
    </row>
    <row r="21" spans="1:22" s="2" customFormat="1" x14ac:dyDescent="0.2">
      <c r="B21" s="38"/>
    </row>
    <row r="22" spans="1:22" s="2" customFormat="1" x14ac:dyDescent="0.2">
      <c r="B22" s="38"/>
      <c r="N22" s="2" t="s">
        <v>82</v>
      </c>
    </row>
    <row r="23" spans="1:22" s="2" customFormat="1" x14ac:dyDescent="0.2">
      <c r="B23" s="38"/>
    </row>
    <row r="24" spans="1:22" s="2" customFormat="1" ht="17" x14ac:dyDescent="0.2">
      <c r="B24" s="38"/>
      <c r="N24" s="2" t="s">
        <v>83</v>
      </c>
      <c r="S24" s="2" t="s">
        <v>84</v>
      </c>
    </row>
    <row r="25" spans="1:22" s="2" customFormat="1" x14ac:dyDescent="0.2">
      <c r="B25" s="38"/>
      <c r="N25" s="23" t="s">
        <v>77</v>
      </c>
      <c r="O25" s="23" t="s">
        <v>78</v>
      </c>
      <c r="P25" s="23" t="s">
        <v>79</v>
      </c>
      <c r="Q25" s="23" t="s">
        <v>81</v>
      </c>
      <c r="R25" s="23"/>
      <c r="S25" s="23" t="s">
        <v>77</v>
      </c>
      <c r="T25" s="23" t="s">
        <v>78</v>
      </c>
      <c r="U25" s="23" t="s">
        <v>79</v>
      </c>
      <c r="V25" s="23" t="s">
        <v>81</v>
      </c>
    </row>
    <row r="26" spans="1:22" s="2" customFormat="1" x14ac:dyDescent="0.2">
      <c r="B26" s="38"/>
      <c r="N26" s="2">
        <v>100</v>
      </c>
      <c r="O26" s="2">
        <v>100.17</v>
      </c>
      <c r="P26" s="3">
        <f>(N26-O26)</f>
        <v>-0.17000000000000171</v>
      </c>
      <c r="Q26" s="3">
        <f>ABS(P26)</f>
        <v>0.17000000000000171</v>
      </c>
      <c r="S26" s="2">
        <v>1400</v>
      </c>
      <c r="T26" s="3">
        <v>1398.55</v>
      </c>
      <c r="U26" s="3">
        <f>(S26-T26)</f>
        <v>1.4500000000000455</v>
      </c>
      <c r="V26" s="3">
        <f>ABS(U26)</f>
        <v>1.4500000000000455</v>
      </c>
    </row>
    <row r="27" spans="1:22" s="2" customFormat="1" x14ac:dyDescent="0.2">
      <c r="B27" s="38"/>
      <c r="N27" s="2">
        <v>200</v>
      </c>
      <c r="O27" s="2">
        <v>200.34100000000001</v>
      </c>
      <c r="P27" s="3">
        <f t="shared" ref="P27:P31" si="1">(N27-O27)</f>
        <v>-0.34100000000000819</v>
      </c>
      <c r="Q27" s="3">
        <f t="shared" ref="Q27:Q31" si="2">ABS(P27)</f>
        <v>0.34100000000000819</v>
      </c>
      <c r="S27" s="2">
        <v>1200</v>
      </c>
      <c r="T27" s="3">
        <v>1200</v>
      </c>
      <c r="U27" s="3">
        <f t="shared" ref="U27:U30" si="3">(S27-T27)</f>
        <v>0</v>
      </c>
      <c r="V27" s="3">
        <f t="shared" ref="V27:V30" si="4">ABS(U27)</f>
        <v>0</v>
      </c>
    </row>
    <row r="28" spans="1:22" s="2" customFormat="1" x14ac:dyDescent="0.2">
      <c r="B28" s="38"/>
      <c r="N28" s="2">
        <v>300</v>
      </c>
      <c r="O28" s="2">
        <v>299.31900000000002</v>
      </c>
      <c r="P28" s="3">
        <f t="shared" si="1"/>
        <v>0.68099999999998317</v>
      </c>
      <c r="Q28" s="3">
        <f t="shared" si="2"/>
        <v>0.68099999999998317</v>
      </c>
      <c r="S28" s="2">
        <v>1100</v>
      </c>
      <c r="T28" s="3">
        <v>1100</v>
      </c>
      <c r="U28" s="2">
        <f t="shared" si="3"/>
        <v>0</v>
      </c>
      <c r="V28" s="2">
        <f t="shared" si="4"/>
        <v>0</v>
      </c>
    </row>
    <row r="29" spans="1:22" s="2" customFormat="1" x14ac:dyDescent="0.2">
      <c r="B29" s="38"/>
      <c r="N29" s="2">
        <v>400</v>
      </c>
      <c r="O29" s="2">
        <v>399.48899999999998</v>
      </c>
      <c r="P29" s="2">
        <f t="shared" si="1"/>
        <v>0.5110000000000241</v>
      </c>
      <c r="Q29" s="2">
        <f t="shared" si="2"/>
        <v>0.5110000000000241</v>
      </c>
      <c r="S29" s="2">
        <v>1500</v>
      </c>
      <c r="T29" s="3">
        <v>1501.45</v>
      </c>
      <c r="U29" s="2">
        <f t="shared" si="3"/>
        <v>-1.4500000000000455</v>
      </c>
      <c r="V29" s="2">
        <f t="shared" si="4"/>
        <v>1.4500000000000455</v>
      </c>
    </row>
    <row r="30" spans="1:22" s="2" customFormat="1" x14ac:dyDescent="0.2">
      <c r="B30" s="38"/>
      <c r="N30" s="2">
        <v>500</v>
      </c>
      <c r="O30" s="2">
        <v>500.85199999999998</v>
      </c>
      <c r="P30" s="2">
        <f t="shared" si="1"/>
        <v>-0.85199999999997544</v>
      </c>
      <c r="Q30" s="2">
        <f t="shared" si="2"/>
        <v>0.85199999999997544</v>
      </c>
      <c r="S30" s="2">
        <v>1300</v>
      </c>
      <c r="T30" s="3">
        <v>1300</v>
      </c>
      <c r="U30" s="2">
        <f t="shared" si="3"/>
        <v>0</v>
      </c>
      <c r="V30" s="2">
        <f t="shared" si="4"/>
        <v>0</v>
      </c>
    </row>
    <row r="31" spans="1:22" s="2" customFormat="1" x14ac:dyDescent="0.2">
      <c r="B31" s="38"/>
      <c r="N31" s="2">
        <v>600</v>
      </c>
      <c r="O31" s="2">
        <v>599.83000000000004</v>
      </c>
      <c r="P31" s="2">
        <f t="shared" si="1"/>
        <v>0.16999999999995907</v>
      </c>
      <c r="Q31" s="2">
        <f t="shared" si="2"/>
        <v>0.16999999999995907</v>
      </c>
    </row>
    <row r="32" spans="1:22" s="2" customFormat="1" x14ac:dyDescent="0.2">
      <c r="B32" s="38"/>
      <c r="U32" s="17" t="s">
        <v>80</v>
      </c>
      <c r="V32" s="16">
        <f>AVERAGE(V26:V30)</f>
        <v>0.58000000000001817</v>
      </c>
    </row>
    <row r="33" spans="2:17" s="2" customFormat="1" x14ac:dyDescent="0.2">
      <c r="B33" s="38"/>
      <c r="P33" s="16" t="s">
        <v>80</v>
      </c>
      <c r="Q33" s="16">
        <f>AVERAGE(Q26:Q31)</f>
        <v>0.45416666666665861</v>
      </c>
    </row>
    <row r="34" spans="2:17" s="2" customFormat="1" x14ac:dyDescent="0.2">
      <c r="B34" s="38"/>
    </row>
    <row r="35" spans="2:17" s="2" customFormat="1" x14ac:dyDescent="0.2">
      <c r="B35" s="38"/>
    </row>
    <row r="36" spans="2:17" s="33" customFormat="1" x14ac:dyDescent="0.2">
      <c r="B36" s="3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55"/>
  <sheetViews>
    <sheetView topLeftCell="A235" workbookViewId="0">
      <selection sqref="A1:E2"/>
    </sheetView>
  </sheetViews>
  <sheetFormatPr baseColWidth="10" defaultRowHeight="15" x14ac:dyDescent="0.2"/>
  <cols>
    <col min="2" max="2" width="14.1640625" customWidth="1"/>
    <col min="3" max="3" width="14.5" customWidth="1"/>
    <col min="7" max="7" width="30.1640625" customWidth="1"/>
    <col min="8" max="8" width="11.83203125" customWidth="1"/>
  </cols>
  <sheetData>
    <row r="1" spans="1:7" x14ac:dyDescent="0.2">
      <c r="A1" s="50" t="s">
        <v>0</v>
      </c>
      <c r="B1" s="51" t="s">
        <v>1</v>
      </c>
      <c r="C1" s="52" t="s">
        <v>1</v>
      </c>
      <c r="D1" s="50" t="s">
        <v>4</v>
      </c>
      <c r="E1" s="50" t="s">
        <v>5</v>
      </c>
    </row>
    <row r="2" spans="1:7" ht="17" x14ac:dyDescent="0.2">
      <c r="A2" s="50" t="s">
        <v>6</v>
      </c>
      <c r="B2" s="51" t="s">
        <v>2</v>
      </c>
      <c r="C2" s="52" t="s">
        <v>3</v>
      </c>
      <c r="D2" s="50" t="s">
        <v>128</v>
      </c>
      <c r="E2" s="50" t="s">
        <v>129</v>
      </c>
    </row>
    <row r="3" spans="1:7" s="2" customFormat="1" x14ac:dyDescent="0.2">
      <c r="A3" s="16">
        <v>0</v>
      </c>
      <c r="B3" s="2">
        <v>-26</v>
      </c>
      <c r="C3" s="3">
        <f>B3+273.15</f>
        <v>247.14999999999998</v>
      </c>
      <c r="D3" s="3">
        <v>992.16200000000003</v>
      </c>
      <c r="E3" s="5">
        <f>1/D3</f>
        <v>1.0078999195695863E-3</v>
      </c>
      <c r="G3" s="26" t="s">
        <v>7</v>
      </c>
    </row>
    <row r="4" spans="1:7" s="2" customFormat="1" x14ac:dyDescent="0.2">
      <c r="A4" s="3">
        <v>25.570799999999998</v>
      </c>
      <c r="B4" s="2">
        <v>-26</v>
      </c>
      <c r="C4" s="3">
        <f t="shared" ref="C4:C49" si="0">B4+273.15</f>
        <v>247.14999999999998</v>
      </c>
      <c r="D4" s="3">
        <v>1004.46</v>
      </c>
      <c r="E4" s="5">
        <f t="shared" ref="E4:E13" si="1">1/D4</f>
        <v>9.9555980327738279E-4</v>
      </c>
      <c r="G4" s="2" t="s">
        <v>28</v>
      </c>
    </row>
    <row r="5" spans="1:7" s="2" customFormat="1" x14ac:dyDescent="0.2">
      <c r="A5" s="3">
        <v>50.228299999999997</v>
      </c>
      <c r="B5" s="2">
        <v>-26</v>
      </c>
      <c r="C5" s="3">
        <f t="shared" si="0"/>
        <v>247.14999999999998</v>
      </c>
      <c r="D5" s="3">
        <v>1014.39</v>
      </c>
      <c r="E5" s="5">
        <f t="shared" si="1"/>
        <v>9.8581413460306199E-4</v>
      </c>
    </row>
    <row r="6" spans="1:7" s="2" customFormat="1" x14ac:dyDescent="0.2">
      <c r="A6" s="3">
        <v>72.146100000000004</v>
      </c>
      <c r="B6" s="2">
        <v>-26</v>
      </c>
      <c r="C6" s="3">
        <f t="shared" si="0"/>
        <v>247.14999999999998</v>
      </c>
      <c r="D6" s="3">
        <v>1023.38</v>
      </c>
      <c r="E6" s="5">
        <f t="shared" si="1"/>
        <v>9.7715413629345898E-4</v>
      </c>
      <c r="G6" s="26" t="s">
        <v>9</v>
      </c>
    </row>
    <row r="7" spans="1:7" s="2" customFormat="1" x14ac:dyDescent="0.2">
      <c r="A7" s="3">
        <v>108.676</v>
      </c>
      <c r="B7" s="2">
        <v>-26</v>
      </c>
      <c r="C7" s="3">
        <f t="shared" si="0"/>
        <v>247.14999999999998</v>
      </c>
      <c r="D7" s="3">
        <v>1036.1500000000001</v>
      </c>
      <c r="E7" s="5">
        <f t="shared" si="1"/>
        <v>9.6511122906915009E-4</v>
      </c>
      <c r="G7" s="2" t="s">
        <v>29</v>
      </c>
    </row>
    <row r="8" spans="1:7" s="2" customFormat="1" x14ac:dyDescent="0.2">
      <c r="A8" s="3">
        <v>157.078</v>
      </c>
      <c r="B8" s="2">
        <v>-26</v>
      </c>
      <c r="C8" s="3">
        <f t="shared" si="0"/>
        <v>247.14999999999998</v>
      </c>
      <c r="D8" s="3">
        <v>1048.92</v>
      </c>
      <c r="E8" s="5">
        <f t="shared" si="1"/>
        <v>9.5336155283529719E-4</v>
      </c>
      <c r="G8" s="2" t="s">
        <v>30</v>
      </c>
    </row>
    <row r="9" spans="1:7" s="2" customFormat="1" x14ac:dyDescent="0.2">
      <c r="A9" s="3">
        <v>203.65299999999999</v>
      </c>
      <c r="B9" s="2">
        <v>-26</v>
      </c>
      <c r="C9" s="3">
        <f t="shared" si="0"/>
        <v>247.14999999999998</v>
      </c>
      <c r="D9" s="3">
        <v>1062.6400000000001</v>
      </c>
      <c r="E9" s="5">
        <f t="shared" si="1"/>
        <v>9.4105247308589918E-4</v>
      </c>
      <c r="G9" s="2" t="s">
        <v>31</v>
      </c>
    </row>
    <row r="10" spans="1:7" s="2" customFormat="1" x14ac:dyDescent="0.2">
      <c r="A10" s="3">
        <v>225.571</v>
      </c>
      <c r="B10" s="2">
        <v>-26</v>
      </c>
      <c r="C10" s="3">
        <f t="shared" si="0"/>
        <v>247.14999999999998</v>
      </c>
      <c r="D10" s="3">
        <v>1069.73</v>
      </c>
      <c r="E10" s="5">
        <f t="shared" si="1"/>
        <v>9.3481532723210532E-4</v>
      </c>
    </row>
    <row r="11" spans="1:7" s="2" customFormat="1" ht="12" customHeight="1" x14ac:dyDescent="0.2">
      <c r="A11" s="3">
        <v>252.96799999999999</v>
      </c>
      <c r="B11" s="2">
        <v>-26</v>
      </c>
      <c r="C11" s="3">
        <f t="shared" si="0"/>
        <v>247.14999999999998</v>
      </c>
      <c r="D11" s="3">
        <v>1077.3</v>
      </c>
      <c r="E11" s="5">
        <f t="shared" si="1"/>
        <v>9.2824654228163006E-4</v>
      </c>
      <c r="G11" s="26" t="s">
        <v>43</v>
      </c>
    </row>
    <row r="12" spans="1:7" s="2" customFormat="1" ht="13.75" customHeight="1" x14ac:dyDescent="0.2">
      <c r="A12" s="3">
        <v>277.62599999999998</v>
      </c>
      <c r="B12" s="2">
        <v>-26</v>
      </c>
      <c r="C12" s="3">
        <f t="shared" si="0"/>
        <v>247.14999999999998</v>
      </c>
      <c r="D12" s="3">
        <v>1082.97</v>
      </c>
      <c r="E12" s="5">
        <f t="shared" si="1"/>
        <v>9.2338661274088841E-4</v>
      </c>
      <c r="G12" s="22" t="s">
        <v>85</v>
      </c>
    </row>
    <row r="13" spans="1:7" s="2" customFormat="1" ht="13.75" customHeight="1" x14ac:dyDescent="0.2">
      <c r="A13" s="3">
        <v>311.416</v>
      </c>
      <c r="B13" s="2">
        <v>-26</v>
      </c>
      <c r="C13" s="3">
        <f t="shared" si="0"/>
        <v>247.14999999999998</v>
      </c>
      <c r="D13" s="3">
        <v>1090.54</v>
      </c>
      <c r="E13" s="5">
        <f t="shared" si="1"/>
        <v>9.169769105213931E-4</v>
      </c>
    </row>
    <row r="14" spans="1:7" s="2" customFormat="1" x14ac:dyDescent="0.2">
      <c r="A14" s="16">
        <v>0</v>
      </c>
      <c r="B14" s="2">
        <v>-10.8</v>
      </c>
      <c r="C14" s="3">
        <f t="shared" si="0"/>
        <v>262.34999999999997</v>
      </c>
      <c r="D14" s="3">
        <v>977.97299999999996</v>
      </c>
      <c r="E14" s="5">
        <f>1/D14</f>
        <v>1.0225231166913606E-3</v>
      </c>
      <c r="G14" s="26" t="s">
        <v>26</v>
      </c>
    </row>
    <row r="15" spans="1:7" s="2" customFormat="1" x14ac:dyDescent="0.2">
      <c r="A15" s="3">
        <v>23.744299999999999</v>
      </c>
      <c r="B15" s="2">
        <v>-10.8</v>
      </c>
      <c r="C15" s="3">
        <f t="shared" si="0"/>
        <v>262.34999999999997</v>
      </c>
      <c r="D15" s="3">
        <v>990.74300000000005</v>
      </c>
      <c r="E15" s="5">
        <f t="shared" ref="E15:E49" si="2">1/D15</f>
        <v>1.0093434927120352E-3</v>
      </c>
      <c r="G15" s="2" t="s">
        <v>32</v>
      </c>
    </row>
    <row r="16" spans="1:7" s="2" customFormat="1" x14ac:dyDescent="0.2">
      <c r="A16" s="3">
        <v>82.191800000000001</v>
      </c>
      <c r="B16" s="2">
        <v>-10.8</v>
      </c>
      <c r="C16" s="3">
        <f t="shared" si="0"/>
        <v>262.34999999999997</v>
      </c>
      <c r="D16" s="3">
        <v>1016.76</v>
      </c>
      <c r="E16" s="5">
        <f t="shared" si="2"/>
        <v>9.8351626735906222E-4</v>
      </c>
    </row>
    <row r="17" spans="1:18" s="2" customFormat="1" x14ac:dyDescent="0.2">
      <c r="A17" s="3">
        <v>95.8904</v>
      </c>
      <c r="B17" s="2">
        <v>-10.8</v>
      </c>
      <c r="C17" s="3">
        <f t="shared" si="0"/>
        <v>262.34999999999997</v>
      </c>
      <c r="D17" s="3">
        <v>1021.96</v>
      </c>
      <c r="E17" s="5">
        <f t="shared" si="2"/>
        <v>9.7851187913421274E-4</v>
      </c>
      <c r="G17" s="26" t="s">
        <v>72</v>
      </c>
    </row>
    <row r="18" spans="1:18" s="2" customFormat="1" x14ac:dyDescent="0.2">
      <c r="A18" s="3">
        <v>120.548</v>
      </c>
      <c r="B18" s="2">
        <v>-10.8</v>
      </c>
      <c r="C18" s="3">
        <f t="shared" si="0"/>
        <v>262.34999999999997</v>
      </c>
      <c r="D18" s="3">
        <v>1029.53</v>
      </c>
      <c r="E18" s="5">
        <f t="shared" si="2"/>
        <v>9.7131700873213998E-4</v>
      </c>
      <c r="G18" s="2" t="s">
        <v>108</v>
      </c>
    </row>
    <row r="19" spans="1:18" s="2" customFormat="1" x14ac:dyDescent="0.2">
      <c r="A19" s="3">
        <v>147.03200000000001</v>
      </c>
      <c r="B19" s="2">
        <v>-10.8</v>
      </c>
      <c r="C19" s="3">
        <f t="shared" si="0"/>
        <v>262.34999999999997</v>
      </c>
      <c r="D19" s="3">
        <v>1037.57</v>
      </c>
      <c r="E19" s="5">
        <f t="shared" si="2"/>
        <v>9.6379039486492479E-4</v>
      </c>
      <c r="G19" s="44" t="s">
        <v>127</v>
      </c>
    </row>
    <row r="20" spans="1:18" s="2" customFormat="1" x14ac:dyDescent="0.2">
      <c r="A20" s="3">
        <v>195.434</v>
      </c>
      <c r="B20" s="2">
        <v>-10.8</v>
      </c>
      <c r="C20" s="3">
        <f t="shared" si="0"/>
        <v>262.34999999999997</v>
      </c>
      <c r="D20" s="3">
        <v>1050.81</v>
      </c>
      <c r="E20" s="5">
        <f t="shared" si="2"/>
        <v>9.5164682483036905E-4</v>
      </c>
      <c r="G20" s="32"/>
    </row>
    <row r="21" spans="1:18" s="2" customFormat="1" x14ac:dyDescent="0.2">
      <c r="A21" s="3">
        <v>221.005</v>
      </c>
      <c r="B21" s="2">
        <v>-10.8</v>
      </c>
      <c r="C21" s="3">
        <f t="shared" si="0"/>
        <v>262.34999999999997</v>
      </c>
      <c r="D21" s="3">
        <v>1056.01</v>
      </c>
      <c r="E21" s="5">
        <f t="shared" si="2"/>
        <v>9.4696072953854606E-4</v>
      </c>
      <c r="J21" s="2" t="s">
        <v>82</v>
      </c>
    </row>
    <row r="22" spans="1:18" s="2" customFormat="1" x14ac:dyDescent="0.2">
      <c r="A22" s="3">
        <v>263.92700000000002</v>
      </c>
      <c r="B22" s="2">
        <v>-10.8</v>
      </c>
      <c r="C22" s="3">
        <f t="shared" si="0"/>
        <v>262.34999999999997</v>
      </c>
      <c r="D22" s="3">
        <v>1066.42</v>
      </c>
      <c r="E22" s="5">
        <f t="shared" si="2"/>
        <v>9.3771684702087348E-4</v>
      </c>
    </row>
    <row r="23" spans="1:18" s="2" customFormat="1" ht="17" x14ac:dyDescent="0.2">
      <c r="A23" s="3">
        <v>305.02300000000002</v>
      </c>
      <c r="B23" s="2">
        <v>-10.8</v>
      </c>
      <c r="C23" s="3">
        <f t="shared" si="0"/>
        <v>262.34999999999997</v>
      </c>
      <c r="D23" s="3">
        <v>1076.3499999999999</v>
      </c>
      <c r="E23" s="5">
        <f t="shared" si="2"/>
        <v>9.2906582431365268E-4</v>
      </c>
      <c r="J23" s="2" t="s">
        <v>83</v>
      </c>
      <c r="O23" s="2" t="s">
        <v>84</v>
      </c>
    </row>
    <row r="24" spans="1:18" s="2" customFormat="1" x14ac:dyDescent="0.2">
      <c r="A24" s="3">
        <v>326.02699999999999</v>
      </c>
      <c r="B24" s="2">
        <v>-10.8</v>
      </c>
      <c r="C24" s="3">
        <f t="shared" si="0"/>
        <v>262.34999999999997</v>
      </c>
      <c r="D24" s="3">
        <v>1082.5</v>
      </c>
      <c r="E24" s="5">
        <f t="shared" si="2"/>
        <v>9.2378752886836026E-4</v>
      </c>
      <c r="J24" s="23" t="s">
        <v>77</v>
      </c>
      <c r="K24" s="23" t="s">
        <v>78</v>
      </c>
      <c r="L24" s="23" t="s">
        <v>79</v>
      </c>
      <c r="M24" s="23" t="s">
        <v>81</v>
      </c>
      <c r="N24" s="23"/>
      <c r="O24" s="23" t="s">
        <v>77</v>
      </c>
      <c r="P24" s="23" t="s">
        <v>78</v>
      </c>
      <c r="Q24" s="23" t="s">
        <v>79</v>
      </c>
      <c r="R24" s="23" t="s">
        <v>81</v>
      </c>
    </row>
    <row r="25" spans="1:18" s="2" customFormat="1" x14ac:dyDescent="0.2">
      <c r="A25" s="16">
        <v>0.1</v>
      </c>
      <c r="B25" s="2">
        <v>12.5</v>
      </c>
      <c r="C25" s="3">
        <f t="shared" si="0"/>
        <v>285.64999999999998</v>
      </c>
      <c r="D25" s="3">
        <v>964.25699999999995</v>
      </c>
      <c r="E25" s="5">
        <f t="shared" si="2"/>
        <v>1.0370679186150582E-3</v>
      </c>
      <c r="J25" s="2">
        <v>100</v>
      </c>
      <c r="K25" s="2">
        <v>100.45699999999999</v>
      </c>
      <c r="L25" s="3">
        <f>(J25-K25)</f>
        <v>-0.45699999999999363</v>
      </c>
      <c r="M25" s="3">
        <f>ABS(L25)</f>
        <v>0.45699999999999363</v>
      </c>
      <c r="O25" s="2">
        <v>1000</v>
      </c>
      <c r="P25" s="3">
        <v>997.36500000000001</v>
      </c>
      <c r="Q25" s="3">
        <f>(O25-P25)</f>
        <v>2.6349999999999909</v>
      </c>
      <c r="R25" s="3">
        <f>ABS(Q25)</f>
        <v>2.6349999999999909</v>
      </c>
    </row>
    <row r="26" spans="1:18" s="2" customFormat="1" x14ac:dyDescent="0.2">
      <c r="A26" s="3">
        <v>24.657499999999999</v>
      </c>
      <c r="B26" s="2">
        <v>12.5</v>
      </c>
      <c r="C26" s="3">
        <f t="shared" si="0"/>
        <v>285.64999999999998</v>
      </c>
      <c r="D26" s="3">
        <v>979.86500000000001</v>
      </c>
      <c r="E26" s="5">
        <f t="shared" si="2"/>
        <v>1.0205487490623708E-3</v>
      </c>
      <c r="J26" s="2">
        <v>200</v>
      </c>
      <c r="K26" s="2">
        <v>201.82599999999999</v>
      </c>
      <c r="L26" s="3">
        <f t="shared" ref="L26:L27" si="3">(J26-K26)</f>
        <v>-1.8259999999999934</v>
      </c>
      <c r="M26" s="3">
        <f t="shared" ref="M26:M27" si="4">ABS(L26)</f>
        <v>1.8259999999999934</v>
      </c>
      <c r="O26" s="2">
        <v>1050</v>
      </c>
      <c r="P26" s="3">
        <v>1048.92</v>
      </c>
      <c r="Q26" s="3">
        <f t="shared" ref="Q26" si="5">(O26-P26)</f>
        <v>1.0799999999999272</v>
      </c>
      <c r="R26" s="3">
        <f t="shared" ref="R26" si="6">ABS(Q26)</f>
        <v>1.0799999999999272</v>
      </c>
    </row>
    <row r="27" spans="1:18" s="2" customFormat="1" x14ac:dyDescent="0.2">
      <c r="A27" s="3">
        <v>49.315100000000001</v>
      </c>
      <c r="B27" s="2">
        <v>12.5</v>
      </c>
      <c r="C27" s="3">
        <f t="shared" si="0"/>
        <v>285.64999999999998</v>
      </c>
      <c r="D27" s="3">
        <v>989.79700000000003</v>
      </c>
      <c r="E27" s="5">
        <f t="shared" si="2"/>
        <v>1.0103081743024075E-3</v>
      </c>
      <c r="J27" s="2">
        <v>300</v>
      </c>
      <c r="K27" s="2">
        <v>299.54300000000001</v>
      </c>
      <c r="L27" s="3">
        <f t="shared" si="3"/>
        <v>0.45699999999999363</v>
      </c>
      <c r="M27" s="3">
        <f t="shared" si="4"/>
        <v>0.45699999999999363</v>
      </c>
      <c r="P27" s="3"/>
      <c r="Q27" s="17" t="s">
        <v>80</v>
      </c>
      <c r="R27" s="16">
        <f>AVERAGE(R25:R26)</f>
        <v>1.8574999999999591</v>
      </c>
    </row>
    <row r="28" spans="1:18" s="2" customFormat="1" x14ac:dyDescent="0.2">
      <c r="A28" s="3">
        <v>96.803700000000006</v>
      </c>
      <c r="B28" s="2">
        <v>12.5</v>
      </c>
      <c r="C28" s="3">
        <f t="shared" si="0"/>
        <v>285.64999999999998</v>
      </c>
      <c r="D28" s="3">
        <v>1009.19</v>
      </c>
      <c r="E28" s="5">
        <f t="shared" si="2"/>
        <v>9.9089368701631999E-4</v>
      </c>
      <c r="L28" s="16" t="s">
        <v>80</v>
      </c>
      <c r="M28" s="16">
        <f>AVERAGE(M25:M27)</f>
        <v>0.91333333333332689</v>
      </c>
      <c r="P28" s="3"/>
    </row>
    <row r="29" spans="1:18" s="2" customFormat="1" x14ac:dyDescent="0.2">
      <c r="A29" s="3">
        <v>149.77199999999999</v>
      </c>
      <c r="B29" s="2">
        <v>12.5</v>
      </c>
      <c r="C29" s="3">
        <f t="shared" si="0"/>
        <v>285.64999999999998</v>
      </c>
      <c r="D29" s="3">
        <v>1027.1600000000001</v>
      </c>
      <c r="E29" s="5">
        <f t="shared" si="2"/>
        <v>9.7355816036450013E-4</v>
      </c>
      <c r="P29" s="3"/>
    </row>
    <row r="30" spans="1:18" s="2" customFormat="1" x14ac:dyDescent="0.2">
      <c r="A30" s="3">
        <v>200</v>
      </c>
      <c r="B30" s="2">
        <v>12.5</v>
      </c>
      <c r="C30" s="3">
        <f t="shared" si="0"/>
        <v>285.64999999999998</v>
      </c>
      <c r="D30" s="3">
        <v>1040.4100000000001</v>
      </c>
      <c r="E30" s="5">
        <f t="shared" si="2"/>
        <v>9.611595428725213E-4</v>
      </c>
      <c r="P30" s="3"/>
    </row>
    <row r="31" spans="1:18" s="2" customFormat="1" x14ac:dyDescent="0.2">
      <c r="A31" s="3">
        <v>253.881</v>
      </c>
      <c r="B31" s="2">
        <v>12.5</v>
      </c>
      <c r="C31" s="3">
        <f t="shared" si="0"/>
        <v>285.64999999999998</v>
      </c>
      <c r="D31" s="3">
        <v>1055.07</v>
      </c>
      <c r="E31" s="5">
        <f t="shared" si="2"/>
        <v>9.4780441108172921E-4</v>
      </c>
      <c r="P31" s="3"/>
    </row>
    <row r="32" spans="1:18" s="2" customFormat="1" x14ac:dyDescent="0.2">
      <c r="A32" s="3">
        <v>302.28300000000002</v>
      </c>
      <c r="B32" s="2">
        <v>12.5</v>
      </c>
      <c r="C32" s="3">
        <f t="shared" si="0"/>
        <v>285.64999999999998</v>
      </c>
      <c r="D32" s="3">
        <v>1064.53</v>
      </c>
      <c r="E32" s="5">
        <f t="shared" si="2"/>
        <v>9.3938169896574074E-4</v>
      </c>
      <c r="P32" s="3"/>
    </row>
    <row r="33" spans="1:18" s="2" customFormat="1" x14ac:dyDescent="0.2">
      <c r="A33" s="3">
        <v>315.06799999999998</v>
      </c>
      <c r="B33" s="2">
        <v>12.5</v>
      </c>
      <c r="C33" s="3">
        <f t="shared" si="0"/>
        <v>285.64999999999998</v>
      </c>
      <c r="D33" s="3">
        <v>1068.31</v>
      </c>
      <c r="E33" s="5">
        <f t="shared" si="2"/>
        <v>9.3605788581965917E-4</v>
      </c>
    </row>
    <row r="34" spans="1:18" s="2" customFormat="1" x14ac:dyDescent="0.2">
      <c r="A34" s="16">
        <v>0.913242</v>
      </c>
      <c r="B34" s="2">
        <v>30</v>
      </c>
      <c r="C34" s="3">
        <f t="shared" si="0"/>
        <v>303.14999999999998</v>
      </c>
      <c r="D34" s="3">
        <v>948.649</v>
      </c>
      <c r="E34" s="5">
        <f t="shared" si="2"/>
        <v>1.0541306637122899E-3</v>
      </c>
    </row>
    <row r="35" spans="1:18" s="2" customFormat="1" x14ac:dyDescent="0.2">
      <c r="A35" s="3">
        <v>26.484000000000002</v>
      </c>
      <c r="B35" s="2">
        <v>30</v>
      </c>
      <c r="C35" s="3">
        <f t="shared" si="0"/>
        <v>303.14999999999998</v>
      </c>
      <c r="D35" s="3">
        <v>968.04100000000005</v>
      </c>
      <c r="E35" s="5">
        <f t="shared" si="2"/>
        <v>1.033014097543389E-3</v>
      </c>
    </row>
    <row r="36" spans="1:18" s="2" customFormat="1" x14ac:dyDescent="0.2">
      <c r="A36" s="3">
        <v>41.0959</v>
      </c>
      <c r="B36" s="2">
        <v>30</v>
      </c>
      <c r="C36" s="3">
        <f t="shared" si="0"/>
        <v>303.14999999999998</v>
      </c>
      <c r="D36" s="3">
        <v>975.13499999999999</v>
      </c>
      <c r="E36" s="5">
        <f t="shared" si="2"/>
        <v>1.0254990334671609E-3</v>
      </c>
    </row>
    <row r="37" spans="1:18" s="2" customFormat="1" x14ac:dyDescent="0.2">
      <c r="A37" s="3">
        <v>54.794499999999999</v>
      </c>
      <c r="B37" s="2">
        <v>30</v>
      </c>
      <c r="C37" s="3">
        <f t="shared" si="0"/>
        <v>303.14999999999998</v>
      </c>
      <c r="D37" s="3">
        <v>980.81100000000004</v>
      </c>
      <c r="E37" s="5">
        <f t="shared" si="2"/>
        <v>1.0195644216877664E-3</v>
      </c>
    </row>
    <row r="38" spans="1:18" s="2" customFormat="1" x14ac:dyDescent="0.2">
      <c r="A38" s="3">
        <v>66.666700000000006</v>
      </c>
      <c r="B38" s="2">
        <v>30</v>
      </c>
      <c r="C38" s="3">
        <f t="shared" si="0"/>
        <v>303.14999999999998</v>
      </c>
      <c r="D38" s="3">
        <v>986.48599999999999</v>
      </c>
      <c r="E38" s="5">
        <f t="shared" si="2"/>
        <v>1.0136991300434067E-3</v>
      </c>
    </row>
    <row r="39" spans="1:18" s="2" customFormat="1" x14ac:dyDescent="0.2">
      <c r="A39" s="3">
        <v>94.977199999999996</v>
      </c>
      <c r="B39" s="2">
        <v>30</v>
      </c>
      <c r="C39" s="3">
        <f t="shared" si="0"/>
        <v>303.14999999999998</v>
      </c>
      <c r="D39" s="3">
        <v>996.41899999999998</v>
      </c>
      <c r="E39" s="5">
        <f t="shared" si="2"/>
        <v>1.0035938696472066E-3</v>
      </c>
    </row>
    <row r="40" spans="1:18" s="2" customFormat="1" x14ac:dyDescent="0.2">
      <c r="A40" s="3">
        <v>121.461</v>
      </c>
      <c r="B40" s="2">
        <v>30</v>
      </c>
      <c r="C40" s="3">
        <f t="shared" si="0"/>
        <v>303.14999999999998</v>
      </c>
      <c r="D40" s="3">
        <v>1007.3</v>
      </c>
      <c r="E40" s="5">
        <f t="shared" si="2"/>
        <v>9.9275290380224372E-4</v>
      </c>
    </row>
    <row r="41" spans="1:18" s="2" customFormat="1" x14ac:dyDescent="0.2">
      <c r="A41" s="3">
        <v>144.292</v>
      </c>
      <c r="B41" s="2">
        <v>30</v>
      </c>
      <c r="C41" s="3">
        <f t="shared" si="0"/>
        <v>303.14999999999998</v>
      </c>
      <c r="D41" s="3">
        <v>1012.97</v>
      </c>
      <c r="E41" s="5">
        <f t="shared" si="2"/>
        <v>9.8719606701086894E-4</v>
      </c>
    </row>
    <row r="42" spans="1:18" s="2" customFormat="1" x14ac:dyDescent="0.2">
      <c r="A42" s="3">
        <v>145.20500000000001</v>
      </c>
      <c r="B42" s="2">
        <v>30</v>
      </c>
      <c r="C42" s="3">
        <f t="shared" si="0"/>
        <v>303.14999999999998</v>
      </c>
      <c r="D42" s="3">
        <v>1017.7</v>
      </c>
      <c r="E42" s="5">
        <f t="shared" si="2"/>
        <v>9.8260784121057291E-4</v>
      </c>
    </row>
    <row r="43" spans="1:18" s="2" customFormat="1" x14ac:dyDescent="0.2">
      <c r="A43" s="3">
        <v>179.90899999999999</v>
      </c>
      <c r="B43" s="2">
        <v>30</v>
      </c>
      <c r="C43" s="3">
        <f t="shared" si="0"/>
        <v>303.14999999999998</v>
      </c>
      <c r="D43" s="3">
        <v>1028.1099999999999</v>
      </c>
      <c r="E43" s="5">
        <f t="shared" si="2"/>
        <v>9.7265856766299338E-4</v>
      </c>
    </row>
    <row r="44" spans="1:18" s="2" customFormat="1" x14ac:dyDescent="0.2">
      <c r="A44" s="3">
        <v>211.87200000000001</v>
      </c>
      <c r="B44" s="2">
        <v>30</v>
      </c>
      <c r="C44" s="3">
        <f t="shared" si="0"/>
        <v>303.14999999999998</v>
      </c>
      <c r="D44" s="3">
        <v>1033.31</v>
      </c>
      <c r="E44" s="5">
        <f t="shared" si="2"/>
        <v>9.6776378821457267E-4</v>
      </c>
      <c r="Q44" s="7"/>
      <c r="R44" s="7"/>
    </row>
    <row r="45" spans="1:18" s="2" customFormat="1" x14ac:dyDescent="0.2">
      <c r="A45" s="3">
        <v>221.005</v>
      </c>
      <c r="B45" s="2">
        <v>30</v>
      </c>
      <c r="C45" s="3">
        <f t="shared" si="0"/>
        <v>303.14999999999998</v>
      </c>
      <c r="D45" s="3">
        <v>1038.04</v>
      </c>
      <c r="E45" s="5">
        <f t="shared" si="2"/>
        <v>9.6335401333281958E-4</v>
      </c>
      <c r="Q45" s="7"/>
      <c r="R45" s="7"/>
    </row>
    <row r="46" spans="1:18" s="2" customFormat="1" x14ac:dyDescent="0.2">
      <c r="A46" s="3">
        <v>246.57499999999999</v>
      </c>
      <c r="B46" s="2">
        <v>30</v>
      </c>
      <c r="C46" s="3">
        <f t="shared" si="0"/>
        <v>303.14999999999998</v>
      </c>
      <c r="D46" s="3">
        <v>1043.72</v>
      </c>
      <c r="E46" s="5">
        <f t="shared" si="2"/>
        <v>9.5811137086574945E-4</v>
      </c>
      <c r="Q46" s="7"/>
      <c r="R46" s="7"/>
    </row>
    <row r="47" spans="1:18" s="2" customFormat="1" x14ac:dyDescent="0.2">
      <c r="A47" s="3">
        <v>273.05900000000003</v>
      </c>
      <c r="B47" s="2">
        <v>30</v>
      </c>
      <c r="C47" s="3">
        <f t="shared" si="0"/>
        <v>303.14999999999998</v>
      </c>
      <c r="D47" s="3">
        <v>1050.3399999999999</v>
      </c>
      <c r="E47" s="5">
        <f t="shared" si="2"/>
        <v>9.5207266218557806E-4</v>
      </c>
      <c r="Q47" s="7"/>
      <c r="R47" s="7"/>
    </row>
    <row r="48" spans="1:18" s="2" customFormat="1" x14ac:dyDescent="0.2">
      <c r="A48" s="3">
        <v>301.37</v>
      </c>
      <c r="B48" s="2">
        <v>30</v>
      </c>
      <c r="C48" s="3">
        <f t="shared" si="0"/>
        <v>303.14999999999998</v>
      </c>
      <c r="D48" s="3">
        <v>1056.96</v>
      </c>
      <c r="E48" s="5">
        <f t="shared" si="2"/>
        <v>9.4610959733575539E-4</v>
      </c>
      <c r="Q48" s="7"/>
      <c r="R48" s="7"/>
    </row>
    <row r="49" spans="1:18" s="2" customFormat="1" x14ac:dyDescent="0.2">
      <c r="A49" s="3">
        <v>326.94099999999997</v>
      </c>
      <c r="B49" s="2">
        <v>30</v>
      </c>
      <c r="C49" s="3">
        <f t="shared" si="0"/>
        <v>303.14999999999998</v>
      </c>
      <c r="D49" s="3">
        <v>1063.1099999999999</v>
      </c>
      <c r="E49" s="5">
        <f t="shared" si="2"/>
        <v>9.4063643461165831E-4</v>
      </c>
      <c r="Q49" s="7"/>
      <c r="R49" s="7"/>
    </row>
    <row r="50" spans="1:18" s="7" customFormat="1" x14ac:dyDescent="0.2">
      <c r="A50" s="8">
        <v>0.1</v>
      </c>
      <c r="B50" s="8">
        <f>C50-273.15</f>
        <v>30.050000000000011</v>
      </c>
      <c r="C50" s="7">
        <v>303.2</v>
      </c>
      <c r="D50" s="7">
        <f>1/E50</f>
        <v>953.20000000000016</v>
      </c>
      <c r="E50" s="9">
        <v>1.0490977759127149E-3</v>
      </c>
      <c r="G50" s="27" t="s">
        <v>7</v>
      </c>
    </row>
    <row r="51" spans="1:18" s="7" customFormat="1" x14ac:dyDescent="0.2">
      <c r="A51" s="8">
        <v>9</v>
      </c>
      <c r="B51" s="8">
        <f>C51-273.15</f>
        <v>29.950000000000045</v>
      </c>
      <c r="C51" s="7">
        <v>303.10000000000002</v>
      </c>
      <c r="D51" s="8">
        <f t="shared" ref="D51:D90" si="7">1/E51</f>
        <v>957.57923968208377</v>
      </c>
      <c r="E51" s="9">
        <v>1.0443E-3</v>
      </c>
      <c r="G51" s="20" t="s">
        <v>8</v>
      </c>
    </row>
    <row r="52" spans="1:18" s="7" customFormat="1" x14ac:dyDescent="0.2">
      <c r="A52" s="8">
        <v>24</v>
      </c>
      <c r="B52" s="8">
        <f t="shared" ref="B52:B90" si="8">C52-273.15</f>
        <v>29.950000000000045</v>
      </c>
      <c r="C52" s="7">
        <v>303.10000000000002</v>
      </c>
      <c r="D52" s="8">
        <f t="shared" si="7"/>
        <v>964.41315459542875</v>
      </c>
      <c r="E52" s="9">
        <v>1.0368999999999999E-3</v>
      </c>
    </row>
    <row r="53" spans="1:18" s="7" customFormat="1" x14ac:dyDescent="0.2">
      <c r="A53" s="8">
        <v>39</v>
      </c>
      <c r="B53" s="8">
        <f t="shared" si="8"/>
        <v>29.850000000000023</v>
      </c>
      <c r="C53" s="7">
        <v>303</v>
      </c>
      <c r="D53" s="8">
        <f t="shared" si="7"/>
        <v>970.77953596738189</v>
      </c>
      <c r="E53" s="9">
        <v>1.0300999999999999E-3</v>
      </c>
      <c r="G53" s="27" t="s">
        <v>9</v>
      </c>
    </row>
    <row r="54" spans="1:18" s="7" customFormat="1" x14ac:dyDescent="0.2">
      <c r="A54" s="8">
        <v>54</v>
      </c>
      <c r="B54" s="8">
        <f t="shared" si="8"/>
        <v>29.950000000000045</v>
      </c>
      <c r="C54" s="7">
        <v>303.10000000000002</v>
      </c>
      <c r="D54" s="8">
        <f t="shared" si="7"/>
        <v>976.94411879640472</v>
      </c>
      <c r="E54" s="9">
        <v>1.0236000000000002E-3</v>
      </c>
      <c r="G54" s="28" t="s">
        <v>105</v>
      </c>
    </row>
    <row r="55" spans="1:18" s="7" customFormat="1" x14ac:dyDescent="0.2">
      <c r="A55" s="8">
        <v>69</v>
      </c>
      <c r="B55" s="8">
        <f t="shared" si="8"/>
        <v>29.950000000000045</v>
      </c>
      <c r="C55" s="7">
        <v>303.10000000000002</v>
      </c>
      <c r="D55" s="8">
        <f t="shared" si="7"/>
        <v>982.60784121057281</v>
      </c>
      <c r="E55" s="9">
        <v>1.0177000000000001E-3</v>
      </c>
      <c r="G55" s="7" t="s">
        <v>99</v>
      </c>
    </row>
    <row r="56" spans="1:18" s="7" customFormat="1" x14ac:dyDescent="0.2">
      <c r="A56" s="8">
        <v>84</v>
      </c>
      <c r="B56" s="8">
        <f t="shared" si="8"/>
        <v>29.950000000000045</v>
      </c>
      <c r="C56" s="7">
        <v>303.10000000000002</v>
      </c>
      <c r="D56" s="8">
        <f t="shared" si="7"/>
        <v>988.04465961861479</v>
      </c>
      <c r="E56" s="9">
        <v>1.0120999999999999E-3</v>
      </c>
      <c r="G56" s="7" t="s">
        <v>100</v>
      </c>
    </row>
    <row r="57" spans="1:18" s="7" customFormat="1" x14ac:dyDescent="0.2">
      <c r="A57" s="8">
        <v>99</v>
      </c>
      <c r="B57" s="8">
        <f t="shared" si="8"/>
        <v>29.950000000000045</v>
      </c>
      <c r="C57" s="7">
        <v>303.10000000000002</v>
      </c>
      <c r="D57" s="8">
        <f t="shared" si="7"/>
        <v>993.14728374217918</v>
      </c>
      <c r="E57" s="9">
        <v>1.0068999999999998E-3</v>
      </c>
      <c r="G57" s="7" t="s">
        <v>101</v>
      </c>
    </row>
    <row r="58" spans="1:18" s="7" customFormat="1" x14ac:dyDescent="0.2">
      <c r="A58" s="8">
        <v>114</v>
      </c>
      <c r="B58" s="8">
        <f t="shared" si="8"/>
        <v>29.950000000000045</v>
      </c>
      <c r="C58" s="7">
        <v>303.10000000000002</v>
      </c>
      <c r="D58" s="8">
        <f t="shared" si="7"/>
        <v>998.10360315400737</v>
      </c>
      <c r="E58" s="9">
        <v>1.0019E-3</v>
      </c>
    </row>
    <row r="59" spans="1:18" s="7" customFormat="1" x14ac:dyDescent="0.2">
      <c r="A59" s="8">
        <v>129</v>
      </c>
      <c r="B59" s="8">
        <f t="shared" si="8"/>
        <v>29.950000000000045</v>
      </c>
      <c r="C59" s="7">
        <v>303.10000000000002</v>
      </c>
      <c r="D59" s="8">
        <f t="shared" si="7"/>
        <v>1002.8078620136382</v>
      </c>
      <c r="E59" s="9">
        <v>9.9719999999999995E-4</v>
      </c>
      <c r="G59" s="28" t="s">
        <v>10</v>
      </c>
    </row>
    <row r="60" spans="1:18" s="7" customFormat="1" x14ac:dyDescent="0.2">
      <c r="A60" s="8">
        <v>144</v>
      </c>
      <c r="B60" s="8">
        <f t="shared" si="8"/>
        <v>29.950000000000045</v>
      </c>
      <c r="C60" s="7">
        <v>303.10000000000002</v>
      </c>
      <c r="D60" s="8">
        <f t="shared" si="7"/>
        <v>1007.2522159548751</v>
      </c>
      <c r="E60" s="9">
        <v>9.9280000000000006E-4</v>
      </c>
      <c r="G60" s="18" t="s">
        <v>13</v>
      </c>
      <c r="H60" s="18" t="s">
        <v>15</v>
      </c>
      <c r="I60" s="18" t="s">
        <v>16</v>
      </c>
      <c r="J60" s="18" t="s">
        <v>17</v>
      </c>
      <c r="K60" s="18" t="s">
        <v>24</v>
      </c>
    </row>
    <row r="61" spans="1:18" s="7" customFormat="1" x14ac:dyDescent="0.2">
      <c r="A61" s="8">
        <v>9</v>
      </c>
      <c r="B61" s="8">
        <f t="shared" si="8"/>
        <v>39.550000000000011</v>
      </c>
      <c r="C61" s="7">
        <v>312.7</v>
      </c>
      <c r="D61" s="8">
        <f t="shared" si="7"/>
        <v>951.47478591817332</v>
      </c>
      <c r="E61" s="9">
        <v>1.0509999999999999E-3</v>
      </c>
      <c r="G61" s="18">
        <v>2</v>
      </c>
      <c r="H61" s="18">
        <v>2.2000000000000002</v>
      </c>
      <c r="I61" s="18">
        <v>6.7</v>
      </c>
      <c r="J61" s="18">
        <v>8.9</v>
      </c>
      <c r="K61" s="18">
        <v>75.900000000000006</v>
      </c>
    </row>
    <row r="62" spans="1:18" s="7" customFormat="1" x14ac:dyDescent="0.2">
      <c r="A62" s="8">
        <v>24</v>
      </c>
      <c r="B62" s="8">
        <f t="shared" si="8"/>
        <v>39.550000000000011</v>
      </c>
      <c r="C62" s="7">
        <v>312.7</v>
      </c>
      <c r="D62" s="8">
        <f t="shared" si="7"/>
        <v>958.58895705521479</v>
      </c>
      <c r="E62" s="9">
        <v>1.0432E-3</v>
      </c>
    </row>
    <row r="63" spans="1:18" s="7" customFormat="1" x14ac:dyDescent="0.2">
      <c r="A63" s="8">
        <v>39</v>
      </c>
      <c r="B63" s="8">
        <f t="shared" si="8"/>
        <v>39.550000000000011</v>
      </c>
      <c r="C63" s="7">
        <v>312.7</v>
      </c>
      <c r="D63" s="8">
        <f t="shared" si="7"/>
        <v>965.25096525096524</v>
      </c>
      <c r="E63" s="9">
        <v>1.036E-3</v>
      </c>
      <c r="G63" s="27" t="s">
        <v>43</v>
      </c>
    </row>
    <row r="64" spans="1:18" s="7" customFormat="1" x14ac:dyDescent="0.2">
      <c r="A64" s="8">
        <v>54</v>
      </c>
      <c r="B64" s="8">
        <f t="shared" si="8"/>
        <v>39.450000000000045</v>
      </c>
      <c r="C64" s="7">
        <v>312.60000000000002</v>
      </c>
      <c r="D64" s="8">
        <f t="shared" si="7"/>
        <v>971.43967359626947</v>
      </c>
      <c r="E64" s="9">
        <v>1.0294000000000002E-3</v>
      </c>
      <c r="G64" s="7" t="s">
        <v>19</v>
      </c>
    </row>
    <row r="65" spans="1:7" s="7" customFormat="1" x14ac:dyDescent="0.2">
      <c r="A65" s="8">
        <v>69</v>
      </c>
      <c r="B65" s="8">
        <f t="shared" si="8"/>
        <v>39.650000000000034</v>
      </c>
      <c r="C65" s="7">
        <v>312.8</v>
      </c>
      <c r="D65" s="8">
        <f t="shared" si="7"/>
        <v>977.51710654936483</v>
      </c>
      <c r="E65" s="9">
        <v>1.0229999999999998E-3</v>
      </c>
    </row>
    <row r="66" spans="1:7" s="7" customFormat="1" x14ac:dyDescent="0.2">
      <c r="A66" s="8">
        <v>84</v>
      </c>
      <c r="B66" s="8">
        <f t="shared" si="8"/>
        <v>39.550000000000011</v>
      </c>
      <c r="C66" s="7">
        <v>312.7</v>
      </c>
      <c r="D66" s="8">
        <f t="shared" si="7"/>
        <v>983.09083759339364</v>
      </c>
      <c r="E66" s="9">
        <v>1.0172E-3</v>
      </c>
      <c r="G66" s="27" t="s">
        <v>26</v>
      </c>
    </row>
    <row r="67" spans="1:7" s="7" customFormat="1" x14ac:dyDescent="0.2">
      <c r="A67" s="8">
        <v>99</v>
      </c>
      <c r="B67" s="8">
        <f t="shared" si="8"/>
        <v>39.550000000000011</v>
      </c>
      <c r="C67" s="7">
        <v>312.7</v>
      </c>
      <c r="D67" s="8">
        <f t="shared" si="7"/>
        <v>988.33761612966987</v>
      </c>
      <c r="E67" s="9">
        <v>1.0118E-3</v>
      </c>
      <c r="G67" s="7" t="s">
        <v>27</v>
      </c>
    </row>
    <row r="68" spans="1:7" s="7" customFormat="1" x14ac:dyDescent="0.2">
      <c r="A68" s="8">
        <v>114</v>
      </c>
      <c r="B68" s="8">
        <f t="shared" si="8"/>
        <v>39.550000000000011</v>
      </c>
      <c r="C68" s="7">
        <v>312.7</v>
      </c>
      <c r="D68" s="8">
        <f t="shared" si="7"/>
        <v>993.34459123870079</v>
      </c>
      <c r="E68" s="9">
        <v>1.0066999999999999E-3</v>
      </c>
    </row>
    <row r="69" spans="1:7" s="7" customFormat="1" x14ac:dyDescent="0.2">
      <c r="A69" s="8">
        <v>129</v>
      </c>
      <c r="B69" s="8">
        <f t="shared" si="8"/>
        <v>39.450000000000045</v>
      </c>
      <c r="C69" s="7">
        <v>312.60000000000002</v>
      </c>
      <c r="D69" s="8">
        <f t="shared" si="7"/>
        <v>998.20323417847874</v>
      </c>
      <c r="E69" s="9">
        <v>1.0018E-3</v>
      </c>
      <c r="G69" s="27" t="s">
        <v>72</v>
      </c>
    </row>
    <row r="70" spans="1:7" s="7" customFormat="1" x14ac:dyDescent="0.2">
      <c r="A70" s="8">
        <v>144</v>
      </c>
      <c r="B70" s="8">
        <f t="shared" si="8"/>
        <v>39.650000000000034</v>
      </c>
      <c r="C70" s="7">
        <v>312.8</v>
      </c>
      <c r="D70" s="8">
        <f t="shared" si="7"/>
        <v>1002.8078620136382</v>
      </c>
      <c r="E70" s="9">
        <v>9.9719999999999995E-4</v>
      </c>
      <c r="G70" s="7" t="s">
        <v>102</v>
      </c>
    </row>
    <row r="71" spans="1:7" s="7" customFormat="1" x14ac:dyDescent="0.2">
      <c r="A71" s="8">
        <v>9</v>
      </c>
      <c r="B71" s="8">
        <f t="shared" si="8"/>
        <v>59.450000000000045</v>
      </c>
      <c r="C71" s="7">
        <v>332.6</v>
      </c>
      <c r="D71" s="8">
        <f t="shared" si="7"/>
        <v>939.05531035778017</v>
      </c>
      <c r="E71" s="9">
        <v>1.0648999999999999E-3</v>
      </c>
    </row>
    <row r="72" spans="1:7" s="7" customFormat="1" x14ac:dyDescent="0.2">
      <c r="A72" s="8">
        <v>24</v>
      </c>
      <c r="B72" s="8">
        <f t="shared" si="8"/>
        <v>59.550000000000011</v>
      </c>
      <c r="C72" s="7">
        <v>332.7</v>
      </c>
      <c r="D72" s="8">
        <f t="shared" si="7"/>
        <v>946.7007478935908</v>
      </c>
      <c r="E72" s="9">
        <v>1.0563E-3</v>
      </c>
    </row>
    <row r="73" spans="1:7" s="7" customFormat="1" x14ac:dyDescent="0.2">
      <c r="A73" s="8">
        <v>39</v>
      </c>
      <c r="B73" s="8">
        <f t="shared" si="8"/>
        <v>59.550000000000011</v>
      </c>
      <c r="C73" s="7">
        <v>332.7</v>
      </c>
      <c r="D73" s="8">
        <f t="shared" si="7"/>
        <v>953.83441434566964</v>
      </c>
      <c r="E73" s="9">
        <v>1.0483999999999999E-3</v>
      </c>
    </row>
    <row r="74" spans="1:7" s="7" customFormat="1" x14ac:dyDescent="0.2">
      <c r="A74" s="8">
        <v>54</v>
      </c>
      <c r="B74" s="8">
        <f t="shared" si="8"/>
        <v>59.550000000000011</v>
      </c>
      <c r="C74" s="7">
        <v>332.7</v>
      </c>
      <c r="D74" s="8">
        <f t="shared" si="7"/>
        <v>960.3380389897244</v>
      </c>
      <c r="E74" s="9">
        <v>1.0413E-3</v>
      </c>
    </row>
    <row r="75" spans="1:7" s="7" customFormat="1" x14ac:dyDescent="0.2">
      <c r="A75" s="8">
        <v>69</v>
      </c>
      <c r="B75" s="8">
        <f t="shared" si="8"/>
        <v>59.550000000000011</v>
      </c>
      <c r="C75" s="7">
        <v>332.7</v>
      </c>
      <c r="D75" s="8">
        <f t="shared" si="7"/>
        <v>966.46370928771626</v>
      </c>
      <c r="E75" s="9">
        <v>1.0346999999999999E-3</v>
      </c>
    </row>
    <row r="76" spans="1:7" s="7" customFormat="1" x14ac:dyDescent="0.2">
      <c r="A76" s="8">
        <v>84</v>
      </c>
      <c r="B76" s="8">
        <f t="shared" si="8"/>
        <v>59.550000000000011</v>
      </c>
      <c r="C76" s="7">
        <v>332.7</v>
      </c>
      <c r="D76" s="8">
        <f t="shared" si="7"/>
        <v>972.19521679953334</v>
      </c>
      <c r="E76" s="9">
        <v>1.0286E-3</v>
      </c>
    </row>
    <row r="77" spans="1:7" s="7" customFormat="1" x14ac:dyDescent="0.2">
      <c r="A77" s="8">
        <v>99</v>
      </c>
      <c r="B77" s="8">
        <f t="shared" si="8"/>
        <v>59.550000000000011</v>
      </c>
      <c r="C77" s="7">
        <v>332.7</v>
      </c>
      <c r="D77" s="8">
        <f t="shared" si="7"/>
        <v>977.70825185764579</v>
      </c>
      <c r="E77" s="9">
        <v>1.0227999999999999E-3</v>
      </c>
    </row>
    <row r="78" spans="1:7" s="7" customFormat="1" x14ac:dyDescent="0.2">
      <c r="A78" s="8">
        <v>114</v>
      </c>
      <c r="B78" s="8">
        <f t="shared" si="8"/>
        <v>59.550000000000011</v>
      </c>
      <c r="C78" s="7">
        <v>332.7</v>
      </c>
      <c r="D78" s="8">
        <f t="shared" si="7"/>
        <v>982.99420033421802</v>
      </c>
      <c r="E78" s="9">
        <v>1.0173000000000001E-3</v>
      </c>
    </row>
    <row r="79" spans="1:7" s="7" customFormat="1" x14ac:dyDescent="0.2">
      <c r="A79" s="8">
        <v>129</v>
      </c>
      <c r="B79" s="8">
        <f t="shared" si="8"/>
        <v>59.650000000000034</v>
      </c>
      <c r="C79" s="7">
        <v>332.8</v>
      </c>
      <c r="D79" s="8">
        <f t="shared" si="7"/>
        <v>987.84945174355425</v>
      </c>
      <c r="E79" s="9">
        <v>1.0123E-3</v>
      </c>
    </row>
    <row r="80" spans="1:7" s="7" customFormat="1" x14ac:dyDescent="0.2">
      <c r="A80" s="8">
        <v>144</v>
      </c>
      <c r="B80" s="8">
        <f t="shared" si="8"/>
        <v>59.550000000000011</v>
      </c>
      <c r="C80" s="7">
        <v>332.7</v>
      </c>
      <c r="D80" s="8">
        <f t="shared" si="7"/>
        <v>992.6543577526304</v>
      </c>
      <c r="E80" s="9">
        <v>1.0074000000000001E-3</v>
      </c>
    </row>
    <row r="81" spans="1:18" s="7" customFormat="1" x14ac:dyDescent="0.2">
      <c r="A81" s="8">
        <v>9</v>
      </c>
      <c r="B81" s="8">
        <f t="shared" si="8"/>
        <v>79.650000000000034</v>
      </c>
      <c r="C81" s="7">
        <v>352.8</v>
      </c>
      <c r="D81" s="8">
        <f t="shared" si="7"/>
        <v>926.52645233021417</v>
      </c>
      <c r="E81" s="9">
        <v>1.0792999999999998E-3</v>
      </c>
    </row>
    <row r="82" spans="1:18" s="7" customFormat="1" x14ac:dyDescent="0.2">
      <c r="A82" s="8">
        <v>24</v>
      </c>
      <c r="B82" s="8">
        <f t="shared" si="8"/>
        <v>79.75</v>
      </c>
      <c r="C82" s="7">
        <v>352.9</v>
      </c>
      <c r="D82" s="8">
        <f t="shared" si="7"/>
        <v>934.75415965601042</v>
      </c>
      <c r="E82" s="9">
        <v>1.0698000000000001E-3</v>
      </c>
    </row>
    <row r="83" spans="1:18" s="7" customFormat="1" x14ac:dyDescent="0.2">
      <c r="A83" s="8">
        <v>39</v>
      </c>
      <c r="B83" s="8">
        <f t="shared" si="8"/>
        <v>79.850000000000023</v>
      </c>
      <c r="C83" s="7">
        <v>353</v>
      </c>
      <c r="D83" s="8">
        <f t="shared" si="7"/>
        <v>942.15187488223114</v>
      </c>
      <c r="E83" s="9">
        <v>1.0613999999999999E-3</v>
      </c>
    </row>
    <row r="84" spans="1:18" s="7" customFormat="1" x14ac:dyDescent="0.2">
      <c r="A84" s="8">
        <v>54</v>
      </c>
      <c r="B84" s="8">
        <f t="shared" si="8"/>
        <v>79.850000000000023</v>
      </c>
      <c r="C84" s="7">
        <v>353</v>
      </c>
      <c r="D84" s="8">
        <f t="shared" si="7"/>
        <v>948.946669197191</v>
      </c>
      <c r="E84" s="9">
        <v>1.0538000000000001E-3</v>
      </c>
    </row>
    <row r="85" spans="1:18" s="7" customFormat="1" x14ac:dyDescent="0.2">
      <c r="A85" s="8">
        <v>69</v>
      </c>
      <c r="B85" s="8">
        <f t="shared" si="8"/>
        <v>79.850000000000023</v>
      </c>
      <c r="C85" s="7">
        <v>353</v>
      </c>
      <c r="D85" s="8">
        <f t="shared" si="7"/>
        <v>955.47487101089246</v>
      </c>
      <c r="E85" s="9">
        <v>1.0466E-3</v>
      </c>
      <c r="Q85" s="2"/>
      <c r="R85" s="2"/>
    </row>
    <row r="86" spans="1:18" s="7" customFormat="1" x14ac:dyDescent="0.2">
      <c r="A86" s="8">
        <v>84</v>
      </c>
      <c r="B86" s="8">
        <f t="shared" si="8"/>
        <v>79.950000000000045</v>
      </c>
      <c r="C86" s="7">
        <v>353.1</v>
      </c>
      <c r="D86" s="8">
        <f t="shared" si="7"/>
        <v>961.35358584887524</v>
      </c>
      <c r="E86" s="9">
        <v>1.0402E-3</v>
      </c>
      <c r="Q86" s="2"/>
      <c r="R86" s="2"/>
    </row>
    <row r="87" spans="1:18" s="7" customFormat="1" x14ac:dyDescent="0.2">
      <c r="A87" s="8">
        <v>99</v>
      </c>
      <c r="B87" s="8">
        <f t="shared" si="8"/>
        <v>79.950000000000045</v>
      </c>
      <c r="C87" s="7">
        <v>353.1</v>
      </c>
      <c r="D87" s="8">
        <f t="shared" si="7"/>
        <v>967.11798839458413</v>
      </c>
      <c r="E87" s="9">
        <v>1.034E-3</v>
      </c>
      <c r="Q87" s="2"/>
      <c r="R87" s="2"/>
    </row>
    <row r="88" spans="1:18" s="7" customFormat="1" x14ac:dyDescent="0.2">
      <c r="A88" s="8">
        <v>114</v>
      </c>
      <c r="B88" s="8">
        <f t="shared" si="8"/>
        <v>79.650000000000034</v>
      </c>
      <c r="C88" s="7">
        <v>352.8</v>
      </c>
      <c r="D88" s="8">
        <f t="shared" si="7"/>
        <v>972.66802840190633</v>
      </c>
      <c r="E88" s="9">
        <v>1.0281000000000001E-3</v>
      </c>
      <c r="Q88" s="2"/>
      <c r="R88" s="2"/>
    </row>
    <row r="89" spans="1:18" s="7" customFormat="1" x14ac:dyDescent="0.2">
      <c r="A89" s="8">
        <v>129</v>
      </c>
      <c r="B89" s="8">
        <f t="shared" si="8"/>
        <v>79.650000000000034</v>
      </c>
      <c r="C89" s="7">
        <v>352.8</v>
      </c>
      <c r="D89" s="8">
        <f t="shared" si="7"/>
        <v>977.89947193428509</v>
      </c>
      <c r="E89" s="9">
        <v>1.0226E-3</v>
      </c>
      <c r="Q89" s="2"/>
      <c r="R89" s="2"/>
    </row>
    <row r="90" spans="1:18" s="7" customFormat="1" x14ac:dyDescent="0.2">
      <c r="A90" s="8">
        <v>144</v>
      </c>
      <c r="B90" s="8">
        <f t="shared" si="8"/>
        <v>79.650000000000034</v>
      </c>
      <c r="C90" s="7">
        <v>352.8</v>
      </c>
      <c r="D90" s="8">
        <f t="shared" si="7"/>
        <v>982.89758207194802</v>
      </c>
      <c r="E90" s="9">
        <v>1.0174000000000001E-3</v>
      </c>
      <c r="Q90" s="2"/>
      <c r="R90" s="2"/>
    </row>
    <row r="91" spans="1:18" s="2" customFormat="1" x14ac:dyDescent="0.2">
      <c r="A91" s="16">
        <v>0</v>
      </c>
      <c r="B91" s="2">
        <v>40</v>
      </c>
      <c r="C91" s="11">
        <f t="shared" ref="C91:C119" si="9">B91+273.15</f>
        <v>313.14999999999998</v>
      </c>
      <c r="D91" s="2">
        <v>936</v>
      </c>
      <c r="E91" s="5">
        <f>1/D91</f>
        <v>1.0683760683760685E-3</v>
      </c>
      <c r="G91" s="26" t="s">
        <v>7</v>
      </c>
    </row>
    <row r="92" spans="1:18" s="2" customFormat="1" x14ac:dyDescent="0.2">
      <c r="A92" s="3">
        <v>40.540500000000002</v>
      </c>
      <c r="B92" s="2">
        <v>40</v>
      </c>
      <c r="C92" s="2">
        <f t="shared" si="9"/>
        <v>313.14999999999998</v>
      </c>
      <c r="D92" s="2">
        <v>962.68500000000006</v>
      </c>
      <c r="E92" s="5">
        <f t="shared" ref="E92:E119" si="10">1/D92</f>
        <v>1.0387613809293796E-3</v>
      </c>
      <c r="G92" s="2" t="s">
        <v>59</v>
      </c>
    </row>
    <row r="93" spans="1:18" s="2" customFormat="1" x14ac:dyDescent="0.2">
      <c r="A93" s="3">
        <v>77.027000000000001</v>
      </c>
      <c r="B93" s="2">
        <v>40</v>
      </c>
      <c r="C93" s="2">
        <f t="shared" si="9"/>
        <v>313.14999999999998</v>
      </c>
      <c r="D93" s="2">
        <v>981.36800000000005</v>
      </c>
      <c r="E93" s="5">
        <f t="shared" si="10"/>
        <v>1.018985742351493E-3</v>
      </c>
    </row>
    <row r="94" spans="1:18" s="2" customFormat="1" x14ac:dyDescent="0.2">
      <c r="A94" s="3">
        <v>113.51400000000001</v>
      </c>
      <c r="B94" s="2">
        <v>40</v>
      </c>
      <c r="C94" s="2">
        <f t="shared" si="9"/>
        <v>313.14999999999998</v>
      </c>
      <c r="D94" s="2">
        <v>1000.0500000000001</v>
      </c>
      <c r="E94" s="5">
        <f t="shared" si="10"/>
        <v>9.9995000249987497E-4</v>
      </c>
      <c r="G94" s="26" t="s">
        <v>9</v>
      </c>
    </row>
    <row r="95" spans="1:18" s="2" customFormat="1" x14ac:dyDescent="0.2">
      <c r="A95" s="3">
        <v>154.054</v>
      </c>
      <c r="B95" s="2">
        <v>40</v>
      </c>
      <c r="C95" s="2">
        <f t="shared" si="9"/>
        <v>313.14999999999998</v>
      </c>
      <c r="D95" s="2">
        <v>1016.07</v>
      </c>
      <c r="E95" s="5">
        <f t="shared" si="10"/>
        <v>9.8418416054012019E-4</v>
      </c>
      <c r="G95" s="25" t="s">
        <v>104</v>
      </c>
    </row>
    <row r="96" spans="1:18" s="2" customFormat="1" x14ac:dyDescent="0.2">
      <c r="A96" s="3">
        <v>198.649</v>
      </c>
      <c r="B96" s="2">
        <v>40</v>
      </c>
      <c r="C96" s="2">
        <f t="shared" si="9"/>
        <v>313.14999999999998</v>
      </c>
      <c r="D96" s="2">
        <v>1034.75</v>
      </c>
      <c r="E96" s="5">
        <f t="shared" si="10"/>
        <v>9.664170089393573E-4</v>
      </c>
      <c r="G96" s="2" t="s">
        <v>54</v>
      </c>
    </row>
    <row r="97" spans="1:14" s="2" customFormat="1" x14ac:dyDescent="0.2">
      <c r="A97" s="3">
        <v>239.18900000000002</v>
      </c>
      <c r="B97" s="2">
        <v>40</v>
      </c>
      <c r="C97" s="2">
        <f t="shared" si="9"/>
        <v>313.14999999999998</v>
      </c>
      <c r="D97" s="2">
        <v>1048.1100000000001</v>
      </c>
      <c r="E97" s="5">
        <f t="shared" si="10"/>
        <v>9.540983293738251E-4</v>
      </c>
      <c r="G97" s="2" t="s">
        <v>55</v>
      </c>
    </row>
    <row r="98" spans="1:14" s="2" customFormat="1" x14ac:dyDescent="0.2">
      <c r="A98" s="3">
        <v>279.72999999999996</v>
      </c>
      <c r="B98" s="2">
        <v>40</v>
      </c>
      <c r="C98" s="2">
        <f t="shared" si="9"/>
        <v>313.14999999999998</v>
      </c>
      <c r="D98" s="2">
        <v>1058.79</v>
      </c>
      <c r="E98" s="5">
        <f t="shared" si="10"/>
        <v>9.4447435279894983E-4</v>
      </c>
      <c r="G98" s="2" t="s">
        <v>58</v>
      </c>
    </row>
    <row r="99" spans="1:14" s="2" customFormat="1" x14ac:dyDescent="0.2">
      <c r="A99" s="3">
        <v>324.32400000000001</v>
      </c>
      <c r="B99" s="2">
        <v>40</v>
      </c>
      <c r="C99" s="2">
        <f t="shared" si="9"/>
        <v>313.14999999999998</v>
      </c>
      <c r="D99" s="2">
        <v>1074.81</v>
      </c>
      <c r="E99" s="5">
        <f t="shared" si="10"/>
        <v>9.3039700040007073E-4</v>
      </c>
      <c r="G99" s="2" t="s">
        <v>56</v>
      </c>
    </row>
    <row r="100" spans="1:14" s="2" customFormat="1" x14ac:dyDescent="0.2">
      <c r="A100" s="3">
        <v>368.91899999999998</v>
      </c>
      <c r="B100" s="2">
        <v>40</v>
      </c>
      <c r="C100" s="2">
        <f t="shared" si="9"/>
        <v>313.14999999999998</v>
      </c>
      <c r="D100" s="2">
        <v>1082.83</v>
      </c>
      <c r="E100" s="5">
        <f t="shared" si="10"/>
        <v>9.2350599817145817E-4</v>
      </c>
    </row>
    <row r="101" spans="1:14" s="2" customFormat="1" x14ac:dyDescent="0.2">
      <c r="A101" s="3">
        <v>405.40500000000003</v>
      </c>
      <c r="B101" s="2">
        <v>40</v>
      </c>
      <c r="C101" s="2">
        <f t="shared" si="9"/>
        <v>313.14999999999998</v>
      </c>
      <c r="D101" s="2">
        <v>1096.1799999999998</v>
      </c>
      <c r="E101" s="5">
        <f t="shared" si="10"/>
        <v>9.1225893557627411E-4</v>
      </c>
      <c r="G101" s="25" t="s">
        <v>75</v>
      </c>
      <c r="H101" s="2" t="s">
        <v>39</v>
      </c>
      <c r="I101" s="2" t="s">
        <v>40</v>
      </c>
      <c r="J101" s="2" t="s">
        <v>16</v>
      </c>
      <c r="K101" s="2" t="s">
        <v>51</v>
      </c>
      <c r="L101" s="2" t="s">
        <v>17</v>
      </c>
      <c r="M101" s="2" t="s">
        <v>25</v>
      </c>
      <c r="N101" s="2" t="s">
        <v>53</v>
      </c>
    </row>
    <row r="102" spans="1:14" s="2" customFormat="1" x14ac:dyDescent="0.2">
      <c r="A102" s="3">
        <v>450</v>
      </c>
      <c r="B102" s="2">
        <v>40</v>
      </c>
      <c r="C102" s="2">
        <f t="shared" si="9"/>
        <v>313.14999999999998</v>
      </c>
      <c r="D102" s="2">
        <v>1109.53</v>
      </c>
      <c r="E102" s="5">
        <f t="shared" si="10"/>
        <v>9.0128252503312212E-4</v>
      </c>
      <c r="H102" s="2" t="s">
        <v>48</v>
      </c>
      <c r="I102" s="2" t="s">
        <v>49</v>
      </c>
      <c r="J102" s="2" t="s">
        <v>50</v>
      </c>
      <c r="K102" s="2" t="s">
        <v>24</v>
      </c>
      <c r="L102" s="2" t="s">
        <v>52</v>
      </c>
      <c r="M102" s="2" t="s">
        <v>60</v>
      </c>
    </row>
    <row r="103" spans="1:14" s="2" customFormat="1" x14ac:dyDescent="0.2">
      <c r="A103" s="3">
        <v>498.649</v>
      </c>
      <c r="B103" s="2">
        <v>40</v>
      </c>
      <c r="C103" s="2">
        <f t="shared" si="9"/>
        <v>313.14999999999998</v>
      </c>
      <c r="D103" s="2">
        <v>1120.22</v>
      </c>
      <c r="E103" s="5">
        <f t="shared" si="10"/>
        <v>8.9268179464747997E-4</v>
      </c>
      <c r="H103" s="15">
        <v>1.1000000000000001</v>
      </c>
      <c r="I103" s="15">
        <v>1</v>
      </c>
      <c r="J103" s="15">
        <v>4.0999999999999996</v>
      </c>
      <c r="K103" s="15">
        <v>88</v>
      </c>
      <c r="L103" s="15">
        <v>4.8</v>
      </c>
      <c r="M103" s="15">
        <v>0.5</v>
      </c>
      <c r="N103" s="15">
        <v>0.7</v>
      </c>
    </row>
    <row r="104" spans="1:14" s="2" customFormat="1" x14ac:dyDescent="0.2">
      <c r="A104" s="3">
        <v>543.24300000000005</v>
      </c>
      <c r="B104" s="2">
        <v>40</v>
      </c>
      <c r="C104" s="2">
        <f t="shared" si="9"/>
        <v>313.14999999999998</v>
      </c>
      <c r="D104" s="2">
        <v>1130.9100000000001</v>
      </c>
      <c r="E104" s="5">
        <f t="shared" si="10"/>
        <v>8.8424366218355121E-4</v>
      </c>
    </row>
    <row r="105" spans="1:14" s="2" customFormat="1" x14ac:dyDescent="0.2">
      <c r="A105" s="3">
        <v>591.89199999999994</v>
      </c>
      <c r="B105" s="2">
        <v>40</v>
      </c>
      <c r="C105" s="2">
        <f t="shared" si="9"/>
        <v>313.14999999999998</v>
      </c>
      <c r="D105" s="2">
        <v>1144.26</v>
      </c>
      <c r="E105" s="5">
        <f t="shared" si="10"/>
        <v>8.739272542953525E-4</v>
      </c>
      <c r="G105" s="26" t="s">
        <v>43</v>
      </c>
    </row>
    <row r="106" spans="1:14" s="2" customFormat="1" x14ac:dyDescent="0.2">
      <c r="A106" s="3">
        <v>632.43200000000002</v>
      </c>
      <c r="B106" s="2">
        <v>40</v>
      </c>
      <c r="C106" s="2">
        <f t="shared" si="9"/>
        <v>313.14999999999998</v>
      </c>
      <c r="D106" s="2">
        <v>1149.6100000000001</v>
      </c>
      <c r="E106" s="5">
        <f t="shared" si="10"/>
        <v>8.6986021346369634E-4</v>
      </c>
      <c r="G106" s="2" t="s">
        <v>103</v>
      </c>
    </row>
    <row r="107" spans="1:14" s="2" customFormat="1" x14ac:dyDescent="0.2">
      <c r="A107" s="3">
        <v>681.08100000000002</v>
      </c>
      <c r="B107" s="2">
        <v>40</v>
      </c>
      <c r="C107" s="2">
        <f t="shared" si="9"/>
        <v>313.14999999999998</v>
      </c>
      <c r="D107" s="2">
        <v>1162.97</v>
      </c>
      <c r="E107" s="5">
        <f t="shared" si="10"/>
        <v>8.5986740844561766E-4</v>
      </c>
    </row>
    <row r="108" spans="1:14" s="2" customFormat="1" x14ac:dyDescent="0.2">
      <c r="A108" s="3">
        <v>733.78399999999999</v>
      </c>
      <c r="B108" s="2">
        <v>40</v>
      </c>
      <c r="C108" s="2">
        <f t="shared" si="9"/>
        <v>313.14999999999998</v>
      </c>
      <c r="D108" s="2">
        <v>1170.99</v>
      </c>
      <c r="E108" s="5">
        <f t="shared" si="10"/>
        <v>8.5397825771355864E-4</v>
      </c>
      <c r="G108" s="26" t="s">
        <v>26</v>
      </c>
    </row>
    <row r="109" spans="1:14" s="2" customFormat="1" x14ac:dyDescent="0.2">
      <c r="A109" s="3">
        <v>790.54100000000005</v>
      </c>
      <c r="B109" s="2">
        <v>40</v>
      </c>
      <c r="C109" s="2">
        <f t="shared" si="9"/>
        <v>313.14999999999998</v>
      </c>
      <c r="D109" s="2">
        <v>1184.3499999999999</v>
      </c>
      <c r="E109" s="5">
        <f t="shared" si="10"/>
        <v>8.4434499936674129E-4</v>
      </c>
      <c r="G109" s="2" t="s">
        <v>57</v>
      </c>
    </row>
    <row r="110" spans="1:14" s="2" customFormat="1" x14ac:dyDescent="0.2">
      <c r="A110" s="3">
        <v>839.18899999999996</v>
      </c>
      <c r="B110" s="2">
        <v>40</v>
      </c>
      <c r="C110" s="2">
        <f t="shared" si="9"/>
        <v>313.14999999999998</v>
      </c>
      <c r="D110" s="2">
        <v>1195.0400000000002</v>
      </c>
      <c r="E110" s="5">
        <f t="shared" si="10"/>
        <v>8.3679207390547586E-4</v>
      </c>
    </row>
    <row r="111" spans="1:14" s="2" customFormat="1" x14ac:dyDescent="0.2">
      <c r="A111" s="3">
        <v>887.83799999999997</v>
      </c>
      <c r="B111" s="2">
        <v>40</v>
      </c>
      <c r="C111" s="2">
        <f t="shared" si="9"/>
        <v>313.14999999999998</v>
      </c>
      <c r="D111" s="2">
        <v>1205.73</v>
      </c>
      <c r="E111" s="5">
        <f t="shared" si="10"/>
        <v>8.29373076891178E-4</v>
      </c>
      <c r="G111" s="26" t="s">
        <v>72</v>
      </c>
    </row>
    <row r="112" spans="1:14" s="2" customFormat="1" x14ac:dyDescent="0.2">
      <c r="A112" s="3">
        <v>928.37800000000004</v>
      </c>
      <c r="B112" s="2">
        <v>40</v>
      </c>
      <c r="C112" s="2">
        <f t="shared" si="9"/>
        <v>313.14999999999998</v>
      </c>
      <c r="D112" s="2">
        <v>1216.4100000000001</v>
      </c>
      <c r="E112" s="5">
        <f t="shared" si="10"/>
        <v>8.2209123568533632E-4</v>
      </c>
      <c r="G112" s="2" t="s">
        <v>107</v>
      </c>
    </row>
    <row r="113" spans="1:18" s="2" customFormat="1" x14ac:dyDescent="0.2">
      <c r="A113" s="3">
        <v>968.91899999999998</v>
      </c>
      <c r="B113" s="2">
        <v>40</v>
      </c>
      <c r="C113" s="2">
        <f t="shared" si="9"/>
        <v>313.14999999999998</v>
      </c>
      <c r="D113" s="2">
        <v>1224.4299999999998</v>
      </c>
      <c r="E113" s="5">
        <f t="shared" si="10"/>
        <v>8.1670654916981785E-4</v>
      </c>
      <c r="G113" s="44" t="s">
        <v>127</v>
      </c>
    </row>
    <row r="114" spans="1:18" s="2" customFormat="1" x14ac:dyDescent="0.2">
      <c r="A114" s="3">
        <v>1017.57</v>
      </c>
      <c r="B114" s="2">
        <v>40</v>
      </c>
      <c r="C114" s="2">
        <f t="shared" si="9"/>
        <v>313.14999999999998</v>
      </c>
      <c r="D114" s="2">
        <v>1232.45</v>
      </c>
      <c r="E114" s="5">
        <f t="shared" si="10"/>
        <v>8.1139194287800718E-4</v>
      </c>
    </row>
    <row r="115" spans="1:18" s="2" customFormat="1" x14ac:dyDescent="0.2">
      <c r="A115" s="3">
        <v>1155.4100000000001</v>
      </c>
      <c r="B115" s="2">
        <v>40</v>
      </c>
      <c r="C115" s="2">
        <f t="shared" si="9"/>
        <v>313.14999999999998</v>
      </c>
      <c r="D115" s="2">
        <v>1256.51</v>
      </c>
      <c r="E115" s="5">
        <f t="shared" si="10"/>
        <v>7.958551861903208E-4</v>
      </c>
      <c r="J115" s="2" t="s">
        <v>82</v>
      </c>
    </row>
    <row r="116" spans="1:18" s="2" customFormat="1" x14ac:dyDescent="0.2">
      <c r="A116" s="3">
        <v>1208.1100000000001</v>
      </c>
      <c r="B116" s="2">
        <v>40</v>
      </c>
      <c r="C116" s="2">
        <f t="shared" si="9"/>
        <v>313.14999999999998</v>
      </c>
      <c r="D116" s="2">
        <v>1264.54</v>
      </c>
      <c r="E116" s="5">
        <f t="shared" si="10"/>
        <v>7.9080139813687193E-4</v>
      </c>
    </row>
    <row r="117" spans="1:18" s="2" customFormat="1" ht="17" x14ac:dyDescent="0.2">
      <c r="A117" s="3">
        <v>1248.6500000000001</v>
      </c>
      <c r="B117" s="2">
        <v>40</v>
      </c>
      <c r="C117" s="2">
        <f t="shared" si="9"/>
        <v>313.14999999999998</v>
      </c>
      <c r="D117" s="2">
        <v>1272.5500000000002</v>
      </c>
      <c r="E117" s="5">
        <f t="shared" si="10"/>
        <v>7.8582373973517725E-4</v>
      </c>
      <c r="J117" s="2" t="s">
        <v>83</v>
      </c>
      <c r="O117" s="2" t="s">
        <v>84</v>
      </c>
    </row>
    <row r="118" spans="1:18" s="2" customFormat="1" x14ac:dyDescent="0.2">
      <c r="A118" s="3">
        <v>1301.3499999999999</v>
      </c>
      <c r="B118" s="2">
        <v>40</v>
      </c>
      <c r="C118" s="2">
        <f t="shared" si="9"/>
        <v>313.14999999999998</v>
      </c>
      <c r="D118" s="2">
        <v>1280.5800000000002</v>
      </c>
      <c r="E118" s="5">
        <f t="shared" si="10"/>
        <v>7.8089615642911792E-4</v>
      </c>
      <c r="J118" s="23" t="s">
        <v>77</v>
      </c>
      <c r="K118" s="23" t="s">
        <v>78</v>
      </c>
      <c r="L118" s="23" t="s">
        <v>79</v>
      </c>
      <c r="M118" s="23" t="s">
        <v>81</v>
      </c>
      <c r="N118" s="23"/>
      <c r="O118" s="23" t="s">
        <v>77</v>
      </c>
      <c r="P118" s="23" t="s">
        <v>78</v>
      </c>
      <c r="Q118" s="23" t="s">
        <v>79</v>
      </c>
      <c r="R118" s="23" t="s">
        <v>81</v>
      </c>
    </row>
    <row r="119" spans="1:18" s="2" customFormat="1" x14ac:dyDescent="0.2">
      <c r="A119" s="3">
        <v>1350</v>
      </c>
      <c r="B119" s="2">
        <v>40</v>
      </c>
      <c r="C119" s="2">
        <f t="shared" si="9"/>
        <v>313.14999999999998</v>
      </c>
      <c r="D119" s="2">
        <v>1291.27</v>
      </c>
      <c r="E119" s="5">
        <f t="shared" si="10"/>
        <v>7.7443137376381397E-4</v>
      </c>
      <c r="J119" s="2">
        <v>100</v>
      </c>
      <c r="K119" s="2">
        <v>101.351</v>
      </c>
      <c r="L119" s="3">
        <f t="shared" ref="L119:L120" si="11">(J119-K119)</f>
        <v>-1.3509999999999991</v>
      </c>
      <c r="M119" s="3">
        <f t="shared" ref="M119:M120" si="12">ABS(L119)</f>
        <v>1.3509999999999991</v>
      </c>
      <c r="O119" s="2">
        <v>1</v>
      </c>
      <c r="P119" s="3">
        <v>1</v>
      </c>
      <c r="Q119" s="3">
        <f>(O119-P119)</f>
        <v>0</v>
      </c>
      <c r="R119" s="3">
        <f>ABS(Q119)</f>
        <v>0</v>
      </c>
    </row>
    <row r="120" spans="1:18" s="2" customFormat="1" x14ac:dyDescent="0.2">
      <c r="A120" s="3"/>
      <c r="E120" s="5"/>
      <c r="J120" s="2">
        <v>500</v>
      </c>
      <c r="K120" s="2">
        <v>502.70300000000003</v>
      </c>
      <c r="L120" s="3">
        <f t="shared" si="11"/>
        <v>-2.7030000000000314</v>
      </c>
      <c r="M120" s="3">
        <f t="shared" si="12"/>
        <v>2.7030000000000314</v>
      </c>
      <c r="O120" s="2">
        <v>1.3</v>
      </c>
      <c r="P120" s="3">
        <v>1.3013399999999999</v>
      </c>
      <c r="Q120" s="3">
        <f t="shared" ref="Q120" si="13">(O120-P120)</f>
        <v>-1.3399999999998968E-3</v>
      </c>
      <c r="R120" s="3">
        <f t="shared" ref="R120" si="14">ABS(Q120)</f>
        <v>1.3399999999998968E-3</v>
      </c>
    </row>
    <row r="121" spans="1:18" s="2" customFormat="1" x14ac:dyDescent="0.2">
      <c r="A121" s="3"/>
      <c r="E121" s="5"/>
      <c r="J121" s="2">
        <v>1000</v>
      </c>
      <c r="K121" s="2">
        <v>1001.3499999999999</v>
      </c>
      <c r="L121" s="2">
        <f t="shared" ref="L121:L122" si="15">(J121-K121)</f>
        <v>-1.3499999999999091</v>
      </c>
      <c r="M121" s="2">
        <f t="shared" ref="M121:M122" si="16">ABS(L121)</f>
        <v>1.3499999999999091</v>
      </c>
      <c r="O121" s="2">
        <v>1.2</v>
      </c>
      <c r="P121" s="3">
        <v>1.20001</v>
      </c>
      <c r="Q121" s="2">
        <f t="shared" ref="Q121:Q122" si="17">(O121-P121)</f>
        <v>-1.0000000000065512E-5</v>
      </c>
      <c r="R121" s="2">
        <f t="shared" ref="R121:R122" si="18">ABS(Q121)</f>
        <v>1.0000000000065512E-5</v>
      </c>
    </row>
    <row r="122" spans="1:18" s="2" customFormat="1" x14ac:dyDescent="0.2">
      <c r="A122" s="3"/>
      <c r="E122" s="5"/>
      <c r="J122" s="2">
        <v>1300</v>
      </c>
      <c r="K122" s="2">
        <v>1301.3499999999999</v>
      </c>
      <c r="L122" s="2">
        <f t="shared" si="15"/>
        <v>-1.3499999999999091</v>
      </c>
      <c r="M122" s="2">
        <f t="shared" si="16"/>
        <v>1.3499999999999091</v>
      </c>
      <c r="O122" s="2">
        <v>1.1000000000000001</v>
      </c>
      <c r="P122" s="3">
        <v>1.0987</v>
      </c>
      <c r="Q122" s="2">
        <f t="shared" si="17"/>
        <v>1.3000000000000789E-3</v>
      </c>
      <c r="R122" s="2">
        <f t="shared" si="18"/>
        <v>1.3000000000000789E-3</v>
      </c>
    </row>
    <row r="123" spans="1:18" s="2" customFormat="1" x14ac:dyDescent="0.2">
      <c r="A123" s="3"/>
      <c r="E123" s="5"/>
      <c r="P123" s="3"/>
    </row>
    <row r="124" spans="1:18" s="2" customFormat="1" x14ac:dyDescent="0.2">
      <c r="A124" s="3"/>
      <c r="E124" s="5"/>
      <c r="L124" s="16" t="s">
        <v>80</v>
      </c>
      <c r="M124" s="16">
        <f>AVERAGE(M119:M122)</f>
        <v>1.6884999999999621</v>
      </c>
    </row>
    <row r="125" spans="1:18" s="2" customFormat="1" x14ac:dyDescent="0.2">
      <c r="A125" s="3"/>
      <c r="E125" s="5"/>
      <c r="Q125" s="17" t="s">
        <v>80</v>
      </c>
      <c r="R125" s="16">
        <f>AVERAGE(R119:R122)</f>
        <v>6.625000000000103E-4</v>
      </c>
    </row>
    <row r="126" spans="1:18" s="2" customFormat="1" x14ac:dyDescent="0.2">
      <c r="A126" s="3"/>
      <c r="E126" s="5"/>
    </row>
    <row r="127" spans="1:18" s="2" customFormat="1" x14ac:dyDescent="0.2">
      <c r="A127" s="3"/>
      <c r="E127" s="5"/>
    </row>
    <row r="128" spans="1:18" s="2" customFormat="1" x14ac:dyDescent="0.2">
      <c r="A128" s="3"/>
      <c r="E128" s="5"/>
    </row>
    <row r="129" spans="1:14" s="2" customFormat="1" x14ac:dyDescent="0.2">
      <c r="A129" s="3"/>
      <c r="E129" s="5"/>
    </row>
    <row r="130" spans="1:14" s="2" customFormat="1" x14ac:dyDescent="0.2">
      <c r="A130" s="3"/>
      <c r="E130" s="5"/>
    </row>
    <row r="131" spans="1:14" s="7" customFormat="1" x14ac:dyDescent="0.2">
      <c r="A131" s="7">
        <v>0.1</v>
      </c>
      <c r="B131" s="7">
        <f>C131-273.15</f>
        <v>10</v>
      </c>
      <c r="C131" s="7">
        <v>283.14999999999998</v>
      </c>
      <c r="D131" s="7">
        <v>967.4</v>
      </c>
      <c r="E131" s="7">
        <f>1/D131</f>
        <v>1.0336985734959686E-3</v>
      </c>
      <c r="G131" s="27" t="s">
        <v>7</v>
      </c>
    </row>
    <row r="132" spans="1:14" s="7" customFormat="1" x14ac:dyDescent="0.2">
      <c r="A132" s="7">
        <v>1</v>
      </c>
      <c r="B132" s="7">
        <f t="shared" ref="B132:B144" si="19">C132-273.15</f>
        <v>10</v>
      </c>
      <c r="C132" s="7">
        <v>283.14999999999998</v>
      </c>
      <c r="D132" s="7">
        <v>967.9</v>
      </c>
      <c r="E132" s="9">
        <f t="shared" ref="E132:E144" si="20">1/D132</f>
        <v>1.0331645831180907E-3</v>
      </c>
      <c r="G132" s="20" t="s">
        <v>37</v>
      </c>
    </row>
    <row r="133" spans="1:14" s="7" customFormat="1" x14ac:dyDescent="0.2">
      <c r="A133" s="7">
        <v>2</v>
      </c>
      <c r="B133" s="7">
        <f t="shared" si="19"/>
        <v>10</v>
      </c>
      <c r="C133" s="7">
        <v>283.14999999999998</v>
      </c>
      <c r="D133" s="7">
        <v>968.3</v>
      </c>
      <c r="E133" s="9">
        <f t="shared" si="20"/>
        <v>1.0327377878756583E-3</v>
      </c>
    </row>
    <row r="134" spans="1:14" s="7" customFormat="1" x14ac:dyDescent="0.2">
      <c r="A134" s="7">
        <v>3</v>
      </c>
      <c r="B134" s="7">
        <f t="shared" si="19"/>
        <v>10</v>
      </c>
      <c r="C134" s="7">
        <v>283.14999999999998</v>
      </c>
      <c r="D134" s="7">
        <v>968.8</v>
      </c>
      <c r="E134" s="9">
        <f t="shared" si="20"/>
        <v>1.0322047894302229E-3</v>
      </c>
      <c r="G134" s="27" t="s">
        <v>9</v>
      </c>
    </row>
    <row r="135" spans="1:14" s="7" customFormat="1" x14ac:dyDescent="0.2">
      <c r="A135" s="7">
        <v>4</v>
      </c>
      <c r="B135" s="7">
        <f t="shared" si="19"/>
        <v>10</v>
      </c>
      <c r="C135" s="7">
        <v>283.14999999999998</v>
      </c>
      <c r="D135" s="7">
        <v>969.3</v>
      </c>
      <c r="E135" s="9">
        <f t="shared" si="20"/>
        <v>1.0316723408645414E-3</v>
      </c>
      <c r="G135" s="28" t="s">
        <v>75</v>
      </c>
      <c r="H135" s="13" t="s">
        <v>38</v>
      </c>
      <c r="I135" s="13" t="s">
        <v>39</v>
      </c>
      <c r="J135" s="13" t="s">
        <v>40</v>
      </c>
      <c r="K135" s="13" t="s">
        <v>16</v>
      </c>
      <c r="L135" s="13" t="s">
        <v>17</v>
      </c>
      <c r="M135" s="13" t="s">
        <v>25</v>
      </c>
      <c r="N135" s="13" t="s">
        <v>41</v>
      </c>
    </row>
    <row r="136" spans="1:14" s="7" customFormat="1" x14ac:dyDescent="0.2">
      <c r="A136" s="7">
        <v>5</v>
      </c>
      <c r="B136" s="7">
        <f t="shared" si="19"/>
        <v>10</v>
      </c>
      <c r="C136" s="7">
        <v>283.14999999999998</v>
      </c>
      <c r="D136" s="7">
        <v>969.7</v>
      </c>
      <c r="E136" s="9">
        <f t="shared" si="20"/>
        <v>1.0312467773538206E-3</v>
      </c>
      <c r="H136" s="13">
        <v>0.34</v>
      </c>
      <c r="I136" s="13">
        <v>2.68</v>
      </c>
      <c r="J136" s="13">
        <v>0.65</v>
      </c>
      <c r="K136" s="13">
        <v>3.29</v>
      </c>
      <c r="L136" s="13">
        <v>8.31</v>
      </c>
      <c r="M136" s="13">
        <v>0.82</v>
      </c>
      <c r="N136" s="13">
        <v>83.91</v>
      </c>
    </row>
    <row r="137" spans="1:14" s="7" customFormat="1" x14ac:dyDescent="0.2">
      <c r="A137" s="7">
        <v>10</v>
      </c>
      <c r="B137" s="7">
        <f t="shared" si="19"/>
        <v>10</v>
      </c>
      <c r="C137" s="7">
        <v>283.14999999999998</v>
      </c>
      <c r="D137" s="7">
        <v>972.1</v>
      </c>
      <c r="E137" s="9">
        <f t="shared" si="20"/>
        <v>1.0287007509515481E-3</v>
      </c>
    </row>
    <row r="138" spans="1:14" s="7" customFormat="1" x14ac:dyDescent="0.2">
      <c r="A138" s="7">
        <v>15</v>
      </c>
      <c r="B138" s="7">
        <f t="shared" si="19"/>
        <v>10</v>
      </c>
      <c r="C138" s="7">
        <v>283.14999999999998</v>
      </c>
      <c r="D138" s="7">
        <v>974.3</v>
      </c>
      <c r="E138" s="9">
        <f t="shared" si="20"/>
        <v>1.0263779123473264E-3</v>
      </c>
      <c r="G138" s="27" t="s">
        <v>43</v>
      </c>
    </row>
    <row r="139" spans="1:14" s="7" customFormat="1" x14ac:dyDescent="0.2">
      <c r="A139" s="7">
        <v>20</v>
      </c>
      <c r="B139" s="7">
        <f t="shared" si="19"/>
        <v>10</v>
      </c>
      <c r="C139" s="7">
        <v>283.14999999999998</v>
      </c>
      <c r="D139" s="7">
        <v>976.5</v>
      </c>
      <c r="E139" s="9">
        <f t="shared" si="20"/>
        <v>1.0240655401945725E-3</v>
      </c>
      <c r="G139" s="7" t="s">
        <v>44</v>
      </c>
    </row>
    <row r="140" spans="1:14" s="7" customFormat="1" x14ac:dyDescent="0.2">
      <c r="A140" s="7">
        <v>25</v>
      </c>
      <c r="B140" s="7">
        <f t="shared" si="19"/>
        <v>10</v>
      </c>
      <c r="C140" s="7">
        <v>283.14999999999998</v>
      </c>
      <c r="D140" s="7">
        <v>978.6</v>
      </c>
      <c r="E140" s="9">
        <f t="shared" si="20"/>
        <v>1.0218679746576741E-3</v>
      </c>
    </row>
    <row r="141" spans="1:14" s="7" customFormat="1" x14ac:dyDescent="0.2">
      <c r="A141" s="7">
        <v>30</v>
      </c>
      <c r="B141" s="7">
        <f t="shared" si="19"/>
        <v>10</v>
      </c>
      <c r="C141" s="7">
        <v>283.14999999999998</v>
      </c>
      <c r="D141" s="7">
        <v>980.7</v>
      </c>
      <c r="E141" s="9">
        <f t="shared" si="20"/>
        <v>1.0196798205363514E-3</v>
      </c>
      <c r="G141" s="27" t="s">
        <v>26</v>
      </c>
    </row>
    <row r="142" spans="1:14" s="7" customFormat="1" x14ac:dyDescent="0.2">
      <c r="A142" s="7">
        <v>35</v>
      </c>
      <c r="B142" s="7">
        <f t="shared" si="19"/>
        <v>10</v>
      </c>
      <c r="C142" s="7">
        <v>283.14999999999998</v>
      </c>
      <c r="D142" s="7">
        <v>982.8</v>
      </c>
      <c r="E142" s="9">
        <f t="shared" si="20"/>
        <v>1.0175010175010176E-3</v>
      </c>
      <c r="G142" s="7" t="s">
        <v>45</v>
      </c>
    </row>
    <row r="143" spans="1:14" s="7" customFormat="1" x14ac:dyDescent="0.2">
      <c r="A143" s="7">
        <v>40</v>
      </c>
      <c r="B143" s="7">
        <f t="shared" si="19"/>
        <v>10</v>
      </c>
      <c r="C143" s="7">
        <v>283.14999999999998</v>
      </c>
      <c r="D143" s="7">
        <v>984.8</v>
      </c>
      <c r="E143" s="9">
        <f t="shared" si="20"/>
        <v>1.015434606011373E-3</v>
      </c>
    </row>
    <row r="144" spans="1:14" s="7" customFormat="1" x14ac:dyDescent="0.2">
      <c r="A144" s="7">
        <v>45</v>
      </c>
      <c r="B144" s="7">
        <f t="shared" si="19"/>
        <v>10</v>
      </c>
      <c r="C144" s="7">
        <v>283.14999999999998</v>
      </c>
      <c r="D144" s="7">
        <v>986.8</v>
      </c>
      <c r="E144" s="9">
        <f t="shared" si="20"/>
        <v>1.0133765707336848E-3</v>
      </c>
      <c r="G144" s="27" t="s">
        <v>72</v>
      </c>
    </row>
    <row r="145" spans="1:13" s="7" customFormat="1" x14ac:dyDescent="0.2">
      <c r="A145" s="7">
        <v>0.1</v>
      </c>
      <c r="B145" s="7">
        <f>C145-273.15</f>
        <v>20</v>
      </c>
      <c r="C145" s="7">
        <v>293.14999999999998</v>
      </c>
      <c r="D145" s="7">
        <v>960.5</v>
      </c>
      <c r="E145" s="9">
        <f>1/D145</f>
        <v>1.0411244143675169E-3</v>
      </c>
      <c r="G145" s="7" t="s">
        <v>121</v>
      </c>
    </row>
    <row r="146" spans="1:13" s="7" customFormat="1" x14ac:dyDescent="0.2">
      <c r="A146" s="7">
        <v>1</v>
      </c>
      <c r="B146" s="7">
        <f t="shared" ref="B146:B158" si="21">C146-273.15</f>
        <v>20</v>
      </c>
      <c r="C146" s="7">
        <v>293.14999999999998</v>
      </c>
      <c r="D146" s="7">
        <v>960.9</v>
      </c>
      <c r="E146" s="9">
        <f t="shared" ref="E146:E158" si="22">1/D146</f>
        <v>1.0406910188365075E-3</v>
      </c>
      <c r="G146" s="12"/>
    </row>
    <row r="147" spans="1:13" s="7" customFormat="1" x14ac:dyDescent="0.2">
      <c r="A147" s="7">
        <v>2</v>
      </c>
      <c r="B147" s="7">
        <f t="shared" si="21"/>
        <v>20</v>
      </c>
      <c r="C147" s="7">
        <v>293.14999999999998</v>
      </c>
      <c r="D147" s="7">
        <v>961.5</v>
      </c>
      <c r="E147" s="9">
        <f t="shared" si="22"/>
        <v>1.0400416016640667E-3</v>
      </c>
    </row>
    <row r="148" spans="1:13" s="7" customFormat="1" x14ac:dyDescent="0.2">
      <c r="A148" s="7">
        <v>3</v>
      </c>
      <c r="B148" s="7">
        <f t="shared" si="21"/>
        <v>20</v>
      </c>
      <c r="C148" s="7">
        <v>293.14999999999998</v>
      </c>
      <c r="D148" s="7">
        <v>961.9</v>
      </c>
      <c r="E148" s="9">
        <f t="shared" si="22"/>
        <v>1.0396091069757771E-3</v>
      </c>
    </row>
    <row r="149" spans="1:13" s="7" customFormat="1" x14ac:dyDescent="0.2">
      <c r="A149" s="7">
        <v>4</v>
      </c>
      <c r="B149" s="7">
        <f t="shared" si="21"/>
        <v>20</v>
      </c>
      <c r="C149" s="7">
        <v>293.14999999999998</v>
      </c>
      <c r="D149" s="7">
        <v>962.4</v>
      </c>
      <c r="E149" s="9">
        <f t="shared" si="22"/>
        <v>1.0390689941812137E-3</v>
      </c>
    </row>
    <row r="150" spans="1:13" s="7" customFormat="1" x14ac:dyDescent="0.2">
      <c r="A150" s="7">
        <v>5</v>
      </c>
      <c r="B150" s="7">
        <f t="shared" si="21"/>
        <v>20</v>
      </c>
      <c r="C150" s="7">
        <v>293.14999999999998</v>
      </c>
      <c r="D150" s="7">
        <v>962.9</v>
      </c>
      <c r="E150" s="9">
        <f t="shared" si="22"/>
        <v>1.0385294423096896E-3</v>
      </c>
    </row>
    <row r="151" spans="1:13" s="7" customFormat="1" x14ac:dyDescent="0.2">
      <c r="A151" s="7">
        <v>10</v>
      </c>
      <c r="B151" s="7">
        <f t="shared" si="21"/>
        <v>20</v>
      </c>
      <c r="C151" s="7">
        <v>293.14999999999998</v>
      </c>
      <c r="D151" s="7">
        <v>965.3</v>
      </c>
      <c r="E151" s="9">
        <f t="shared" si="22"/>
        <v>1.0359473738734072E-3</v>
      </c>
    </row>
    <row r="152" spans="1:13" s="7" customFormat="1" x14ac:dyDescent="0.2">
      <c r="A152" s="7">
        <v>15</v>
      </c>
      <c r="B152" s="7">
        <f t="shared" si="21"/>
        <v>20</v>
      </c>
      <c r="C152" s="7">
        <v>293.14999999999998</v>
      </c>
      <c r="D152" s="7">
        <v>967.6</v>
      </c>
      <c r="E152" s="9">
        <f t="shared" si="22"/>
        <v>1.0334849111202976E-3</v>
      </c>
      <c r="G152" s="13"/>
      <c r="H152" s="13"/>
      <c r="I152" s="13"/>
      <c r="J152" s="13"/>
      <c r="K152" s="13"/>
      <c r="L152" s="13"/>
      <c r="M152" s="13"/>
    </row>
    <row r="153" spans="1:13" s="7" customFormat="1" x14ac:dyDescent="0.2">
      <c r="A153" s="7">
        <v>20</v>
      </c>
      <c r="B153" s="7">
        <f t="shared" si="21"/>
        <v>20</v>
      </c>
      <c r="C153" s="7">
        <v>293.14999999999998</v>
      </c>
      <c r="D153" s="7">
        <v>969.9</v>
      </c>
      <c r="E153" s="9">
        <f t="shared" si="22"/>
        <v>1.0310341272296113E-3</v>
      </c>
      <c r="G153" s="13"/>
      <c r="H153" s="13"/>
      <c r="I153" s="13"/>
      <c r="J153" s="13"/>
      <c r="K153" s="13"/>
      <c r="L153" s="13"/>
      <c r="M153" s="13"/>
    </row>
    <row r="154" spans="1:13" s="7" customFormat="1" x14ac:dyDescent="0.2">
      <c r="A154" s="7">
        <v>25</v>
      </c>
      <c r="B154" s="7">
        <f t="shared" si="21"/>
        <v>20</v>
      </c>
      <c r="C154" s="7">
        <v>293.14999999999998</v>
      </c>
      <c r="D154" s="7">
        <v>972.2</v>
      </c>
      <c r="E154" s="9">
        <f t="shared" si="22"/>
        <v>1.0285949393128986E-3</v>
      </c>
    </row>
    <row r="155" spans="1:13" s="7" customFormat="1" x14ac:dyDescent="0.2">
      <c r="A155" s="7">
        <v>30</v>
      </c>
      <c r="B155" s="7">
        <f t="shared" si="21"/>
        <v>20</v>
      </c>
      <c r="C155" s="7">
        <v>293.14999999999998</v>
      </c>
      <c r="D155" s="7">
        <v>974.3</v>
      </c>
      <c r="E155" s="9">
        <f t="shared" si="22"/>
        <v>1.0263779123473264E-3</v>
      </c>
    </row>
    <row r="156" spans="1:13" s="7" customFormat="1" x14ac:dyDescent="0.2">
      <c r="A156" s="7">
        <v>35</v>
      </c>
      <c r="B156" s="7">
        <f t="shared" si="21"/>
        <v>20</v>
      </c>
      <c r="C156" s="7">
        <v>293.14999999999998</v>
      </c>
      <c r="D156" s="7">
        <v>976.5</v>
      </c>
      <c r="E156" s="9">
        <f t="shared" si="22"/>
        <v>1.0240655401945725E-3</v>
      </c>
    </row>
    <row r="157" spans="1:13" s="7" customFormat="1" x14ac:dyDescent="0.2">
      <c r="A157" s="7">
        <v>40</v>
      </c>
      <c r="B157" s="7">
        <f t="shared" si="21"/>
        <v>20</v>
      </c>
      <c r="C157" s="7">
        <v>293.14999999999998</v>
      </c>
      <c r="D157" s="7">
        <v>978.6</v>
      </c>
      <c r="E157" s="9">
        <f t="shared" si="22"/>
        <v>1.0218679746576741E-3</v>
      </c>
    </row>
    <row r="158" spans="1:13" s="7" customFormat="1" x14ac:dyDescent="0.2">
      <c r="A158" s="7">
        <v>45</v>
      </c>
      <c r="B158" s="7">
        <f t="shared" si="21"/>
        <v>20</v>
      </c>
      <c r="C158" s="7">
        <v>293.14999999999998</v>
      </c>
      <c r="D158" s="7">
        <v>980.6</v>
      </c>
      <c r="E158" s="9">
        <f t="shared" si="22"/>
        <v>1.0197838058331635E-3</v>
      </c>
    </row>
    <row r="159" spans="1:13" s="7" customFormat="1" x14ac:dyDescent="0.2">
      <c r="A159" s="7">
        <v>0.1</v>
      </c>
      <c r="B159" s="7">
        <f>C159-273.15</f>
        <v>30</v>
      </c>
      <c r="C159" s="7">
        <v>303.14999999999998</v>
      </c>
      <c r="D159" s="7">
        <v>953.6</v>
      </c>
      <c r="E159" s="9">
        <f>1/D159</f>
        <v>1.0486577181208054E-3</v>
      </c>
    </row>
    <row r="160" spans="1:13" s="7" customFormat="1" x14ac:dyDescent="0.2">
      <c r="A160" s="7">
        <v>1</v>
      </c>
      <c r="B160" s="7">
        <f t="shared" ref="B160:B172" si="23">C160-273.15</f>
        <v>30</v>
      </c>
      <c r="C160" s="7">
        <v>303.14999999999998</v>
      </c>
      <c r="D160" s="7">
        <v>954.1</v>
      </c>
      <c r="E160" s="9">
        <f t="shared" ref="E160:E172" si="24">1/D160</f>
        <v>1.0481081647626034E-3</v>
      </c>
      <c r="G160" s="12"/>
    </row>
    <row r="161" spans="1:13" s="7" customFormat="1" x14ac:dyDescent="0.2">
      <c r="A161" s="7">
        <v>2</v>
      </c>
      <c r="B161" s="7">
        <f t="shared" si="23"/>
        <v>30</v>
      </c>
      <c r="C161" s="7">
        <v>303.14999999999998</v>
      </c>
      <c r="D161" s="7">
        <v>954.6</v>
      </c>
      <c r="E161" s="9">
        <f t="shared" si="24"/>
        <v>1.0475591870940707E-3</v>
      </c>
    </row>
    <row r="162" spans="1:13" s="7" customFormat="1" x14ac:dyDescent="0.2">
      <c r="A162" s="7">
        <v>3</v>
      </c>
      <c r="B162" s="7">
        <f t="shared" si="23"/>
        <v>30</v>
      </c>
      <c r="C162" s="7">
        <v>303.14999999999998</v>
      </c>
      <c r="D162" s="7">
        <v>955.1</v>
      </c>
      <c r="E162" s="9">
        <f t="shared" si="24"/>
        <v>1.0470107842110773E-3</v>
      </c>
    </row>
    <row r="163" spans="1:13" s="7" customFormat="1" x14ac:dyDescent="0.2">
      <c r="A163" s="7">
        <v>4</v>
      </c>
      <c r="B163" s="7">
        <f t="shared" si="23"/>
        <v>30</v>
      </c>
      <c r="C163" s="7">
        <v>303.14999999999998</v>
      </c>
      <c r="D163" s="7">
        <v>955.6</v>
      </c>
      <c r="E163" s="9">
        <f t="shared" si="24"/>
        <v>1.0464629552113854E-3</v>
      </c>
    </row>
    <row r="164" spans="1:13" s="7" customFormat="1" x14ac:dyDescent="0.2">
      <c r="A164" s="7">
        <v>5</v>
      </c>
      <c r="B164" s="7">
        <f t="shared" si="23"/>
        <v>30</v>
      </c>
      <c r="C164" s="7">
        <v>303.14999999999998</v>
      </c>
      <c r="D164" s="7">
        <v>956.1</v>
      </c>
      <c r="E164" s="9">
        <f t="shared" si="24"/>
        <v>1.0459156991946448E-3</v>
      </c>
    </row>
    <row r="165" spans="1:13" s="7" customFormat="1" x14ac:dyDescent="0.2">
      <c r="A165" s="7">
        <v>10</v>
      </c>
      <c r="B165" s="7">
        <f t="shared" si="23"/>
        <v>30</v>
      </c>
      <c r="C165" s="7">
        <v>303.14999999999998</v>
      </c>
      <c r="D165" s="7">
        <v>958.7</v>
      </c>
      <c r="E165" s="9">
        <f t="shared" si="24"/>
        <v>1.043079169708981E-3</v>
      </c>
    </row>
    <row r="166" spans="1:13" s="7" customFormat="1" x14ac:dyDescent="0.2">
      <c r="A166" s="7">
        <v>15</v>
      </c>
      <c r="B166" s="7">
        <f t="shared" si="23"/>
        <v>30</v>
      </c>
      <c r="C166" s="7">
        <v>303.14999999999998</v>
      </c>
      <c r="D166" s="7">
        <v>961</v>
      </c>
      <c r="E166" s="9">
        <f t="shared" si="24"/>
        <v>1.0405827263267431E-3</v>
      </c>
      <c r="G166" s="13"/>
      <c r="H166" s="13"/>
      <c r="I166" s="13"/>
      <c r="J166" s="13"/>
      <c r="K166" s="13"/>
      <c r="L166" s="13"/>
      <c r="M166" s="13"/>
    </row>
    <row r="167" spans="1:13" s="7" customFormat="1" x14ac:dyDescent="0.2">
      <c r="A167" s="7">
        <v>20</v>
      </c>
      <c r="B167" s="7">
        <f t="shared" si="23"/>
        <v>30</v>
      </c>
      <c r="C167" s="7">
        <v>303.14999999999998</v>
      </c>
      <c r="D167" s="7">
        <v>963.4</v>
      </c>
      <c r="E167" s="9">
        <f t="shared" si="24"/>
        <v>1.0379904504878555E-3</v>
      </c>
      <c r="G167" s="13"/>
      <c r="H167" s="13"/>
      <c r="I167" s="13"/>
      <c r="J167" s="13"/>
      <c r="K167" s="13"/>
      <c r="L167" s="13"/>
      <c r="M167" s="13"/>
    </row>
    <row r="168" spans="1:13" s="7" customFormat="1" x14ac:dyDescent="0.2">
      <c r="A168" s="7">
        <v>25</v>
      </c>
      <c r="B168" s="7">
        <f t="shared" si="23"/>
        <v>30</v>
      </c>
      <c r="C168" s="7">
        <v>303.14999999999998</v>
      </c>
      <c r="D168" s="7">
        <v>965.7</v>
      </c>
      <c r="E168" s="9">
        <f t="shared" si="24"/>
        <v>1.0355182768975871E-3</v>
      </c>
    </row>
    <row r="169" spans="1:13" s="7" customFormat="1" x14ac:dyDescent="0.2">
      <c r="A169" s="7">
        <v>30</v>
      </c>
      <c r="B169" s="7">
        <f t="shared" si="23"/>
        <v>30</v>
      </c>
      <c r="C169" s="7">
        <v>303.14999999999998</v>
      </c>
      <c r="D169" s="7">
        <v>968</v>
      </c>
      <c r="E169" s="9">
        <f t="shared" si="24"/>
        <v>1.0330578512396695E-3</v>
      </c>
    </row>
    <row r="170" spans="1:13" s="7" customFormat="1" x14ac:dyDescent="0.2">
      <c r="A170" s="7">
        <v>35</v>
      </c>
      <c r="B170" s="7">
        <f t="shared" si="23"/>
        <v>30</v>
      </c>
      <c r="C170" s="7">
        <v>303.14999999999998</v>
      </c>
      <c r="D170" s="7">
        <v>970.2</v>
      </c>
      <c r="E170" s="9">
        <f t="shared" si="24"/>
        <v>1.0307153164296021E-3</v>
      </c>
    </row>
    <row r="171" spans="1:13" s="7" customFormat="1" x14ac:dyDescent="0.2">
      <c r="A171" s="7">
        <v>40</v>
      </c>
      <c r="B171" s="7">
        <f t="shared" si="23"/>
        <v>30</v>
      </c>
      <c r="C171" s="7">
        <v>303.14999999999998</v>
      </c>
      <c r="D171" s="7">
        <v>972.4</v>
      </c>
      <c r="E171" s="9">
        <f t="shared" si="24"/>
        <v>1.0283833813245578E-3</v>
      </c>
    </row>
    <row r="172" spans="1:13" s="7" customFormat="1" x14ac:dyDescent="0.2">
      <c r="A172" s="7">
        <v>45</v>
      </c>
      <c r="B172" s="7">
        <f t="shared" si="23"/>
        <v>30</v>
      </c>
      <c r="C172" s="7">
        <v>303.14999999999998</v>
      </c>
      <c r="D172" s="7">
        <v>974.5</v>
      </c>
      <c r="E172" s="9">
        <f t="shared" si="24"/>
        <v>1.026167265264238E-3</v>
      </c>
    </row>
    <row r="173" spans="1:13" s="7" customFormat="1" x14ac:dyDescent="0.2">
      <c r="A173" s="7">
        <v>0.1</v>
      </c>
      <c r="B173" s="7">
        <f>C173-273.15</f>
        <v>50</v>
      </c>
      <c r="C173" s="7">
        <v>323.14999999999998</v>
      </c>
      <c r="D173" s="7">
        <v>939.7</v>
      </c>
      <c r="E173" s="9">
        <f>1/D173</f>
        <v>1.0641694157709908E-3</v>
      </c>
    </row>
    <row r="174" spans="1:13" s="7" customFormat="1" x14ac:dyDescent="0.2">
      <c r="A174" s="7">
        <v>1</v>
      </c>
      <c r="B174" s="7">
        <f t="shared" ref="B174:B186" si="25">C174-273.15</f>
        <v>50</v>
      </c>
      <c r="C174" s="7">
        <v>323.14999999999998</v>
      </c>
      <c r="D174" s="7">
        <v>940.2</v>
      </c>
      <c r="E174" s="9">
        <f t="shared" ref="E174:E186" si="26">1/D174</f>
        <v>1.0636034886194426E-3</v>
      </c>
      <c r="G174" s="12"/>
    </row>
    <row r="175" spans="1:13" s="7" customFormat="1" x14ac:dyDescent="0.2">
      <c r="A175" s="7">
        <v>2</v>
      </c>
      <c r="B175" s="7">
        <f t="shared" si="25"/>
        <v>50</v>
      </c>
      <c r="C175" s="7">
        <v>323.14999999999998</v>
      </c>
      <c r="D175" s="7">
        <v>940.7</v>
      </c>
      <c r="E175" s="9">
        <f t="shared" si="26"/>
        <v>1.0630381630700541E-3</v>
      </c>
    </row>
    <row r="176" spans="1:13" s="7" customFormat="1" x14ac:dyDescent="0.2">
      <c r="A176" s="7">
        <v>3</v>
      </c>
      <c r="B176" s="7">
        <f t="shared" si="25"/>
        <v>50</v>
      </c>
      <c r="C176" s="7">
        <v>323.14999999999998</v>
      </c>
      <c r="D176" s="7">
        <v>941.4</v>
      </c>
      <c r="E176" s="9">
        <f t="shared" si="26"/>
        <v>1.0622477161674102E-3</v>
      </c>
    </row>
    <row r="177" spans="1:13" s="7" customFormat="1" x14ac:dyDescent="0.2">
      <c r="A177" s="7">
        <v>4</v>
      </c>
      <c r="B177" s="7">
        <f t="shared" si="25"/>
        <v>50</v>
      </c>
      <c r="C177" s="7">
        <v>323.14999999999998</v>
      </c>
      <c r="D177" s="7">
        <v>941.9</v>
      </c>
      <c r="E177" s="9">
        <f t="shared" si="26"/>
        <v>1.0616838305552607E-3</v>
      </c>
    </row>
    <row r="178" spans="1:13" s="7" customFormat="1" x14ac:dyDescent="0.2">
      <c r="A178" s="7">
        <v>5</v>
      </c>
      <c r="B178" s="7">
        <f t="shared" si="25"/>
        <v>50</v>
      </c>
      <c r="C178" s="7">
        <v>323.14999999999998</v>
      </c>
      <c r="D178" s="7">
        <v>942.4</v>
      </c>
      <c r="E178" s="9">
        <f t="shared" si="26"/>
        <v>1.0611205432937182E-3</v>
      </c>
    </row>
    <row r="179" spans="1:13" s="7" customFormat="1" x14ac:dyDescent="0.2">
      <c r="A179" s="7">
        <v>10</v>
      </c>
      <c r="B179" s="7">
        <f t="shared" si="25"/>
        <v>50</v>
      </c>
      <c r="C179" s="7">
        <v>323.14999999999998</v>
      </c>
      <c r="D179" s="7">
        <v>945.1</v>
      </c>
      <c r="E179" s="9">
        <f t="shared" si="26"/>
        <v>1.0580890911014707E-3</v>
      </c>
    </row>
    <row r="180" spans="1:13" s="7" customFormat="1" x14ac:dyDescent="0.2">
      <c r="A180" s="7">
        <v>15</v>
      </c>
      <c r="B180" s="7">
        <f t="shared" si="25"/>
        <v>50</v>
      </c>
      <c r="C180" s="7">
        <v>323.14999999999998</v>
      </c>
      <c r="D180" s="7">
        <v>947.8</v>
      </c>
      <c r="E180" s="9">
        <f t="shared" si="26"/>
        <v>1.0550749103186326E-3</v>
      </c>
      <c r="G180" s="13"/>
      <c r="H180" s="13"/>
      <c r="I180" s="13"/>
      <c r="J180" s="13"/>
      <c r="K180" s="13"/>
      <c r="L180" s="13"/>
      <c r="M180" s="13"/>
    </row>
    <row r="181" spans="1:13" s="7" customFormat="1" x14ac:dyDescent="0.2">
      <c r="A181" s="7">
        <v>20</v>
      </c>
      <c r="B181" s="7">
        <f t="shared" si="25"/>
        <v>50</v>
      </c>
      <c r="C181" s="7">
        <v>323.14999999999998</v>
      </c>
      <c r="D181" s="7">
        <v>950.4</v>
      </c>
      <c r="E181" s="9">
        <f t="shared" si="26"/>
        <v>1.0521885521885522E-3</v>
      </c>
      <c r="G181" s="13"/>
      <c r="H181" s="13"/>
      <c r="I181" s="13"/>
      <c r="J181" s="13"/>
      <c r="K181" s="13"/>
      <c r="L181" s="13"/>
      <c r="M181" s="13"/>
    </row>
    <row r="182" spans="1:13" s="7" customFormat="1" x14ac:dyDescent="0.2">
      <c r="A182" s="7">
        <v>25</v>
      </c>
      <c r="B182" s="7">
        <f t="shared" si="25"/>
        <v>50</v>
      </c>
      <c r="C182" s="7">
        <v>323.14999999999998</v>
      </c>
      <c r="D182" s="7">
        <v>953</v>
      </c>
      <c r="E182" s="9">
        <f t="shared" si="26"/>
        <v>1.0493179433368311E-3</v>
      </c>
    </row>
    <row r="183" spans="1:13" s="7" customFormat="1" x14ac:dyDescent="0.2">
      <c r="A183" s="7">
        <v>30</v>
      </c>
      <c r="B183" s="7">
        <f t="shared" si="25"/>
        <v>50</v>
      </c>
      <c r="C183" s="7">
        <v>323.14999999999998</v>
      </c>
      <c r="D183" s="7">
        <v>955.3</v>
      </c>
      <c r="E183" s="9">
        <f t="shared" si="26"/>
        <v>1.0467915837956664E-3</v>
      </c>
    </row>
    <row r="184" spans="1:13" s="7" customFormat="1" x14ac:dyDescent="0.2">
      <c r="A184" s="7">
        <v>35</v>
      </c>
      <c r="B184" s="7">
        <f t="shared" si="25"/>
        <v>50</v>
      </c>
      <c r="C184" s="7">
        <v>323.14999999999998</v>
      </c>
      <c r="D184" s="7">
        <v>957.7</v>
      </c>
      <c r="E184" s="9">
        <f t="shared" si="26"/>
        <v>1.0441683199331731E-3</v>
      </c>
    </row>
    <row r="185" spans="1:13" s="7" customFormat="1" x14ac:dyDescent="0.2">
      <c r="A185" s="7">
        <v>40</v>
      </c>
      <c r="B185" s="7">
        <f t="shared" si="25"/>
        <v>50</v>
      </c>
      <c r="C185" s="7">
        <v>323.14999999999998</v>
      </c>
      <c r="D185" s="7">
        <v>960</v>
      </c>
      <c r="E185" s="9">
        <f t="shared" si="26"/>
        <v>1.0416666666666667E-3</v>
      </c>
    </row>
    <row r="186" spans="1:13" s="7" customFormat="1" x14ac:dyDescent="0.2">
      <c r="A186" s="7">
        <v>45</v>
      </c>
      <c r="B186" s="7">
        <f t="shared" si="25"/>
        <v>50</v>
      </c>
      <c r="C186" s="7">
        <v>323.14999999999998</v>
      </c>
      <c r="D186" s="7">
        <v>962.3</v>
      </c>
      <c r="E186" s="9">
        <f t="shared" si="26"/>
        <v>1.039176971838304E-3</v>
      </c>
    </row>
    <row r="187" spans="1:13" s="7" customFormat="1" x14ac:dyDescent="0.2">
      <c r="A187" s="7">
        <v>0.1</v>
      </c>
      <c r="B187" s="7">
        <f>C187-273.15</f>
        <v>70</v>
      </c>
      <c r="C187" s="7">
        <v>343.15</v>
      </c>
      <c r="D187" s="7">
        <v>925.7</v>
      </c>
      <c r="E187" s="7">
        <f>1/D187</f>
        <v>1.0802635843145728E-3</v>
      </c>
    </row>
    <row r="188" spans="1:13" s="7" customFormat="1" x14ac:dyDescent="0.2">
      <c r="A188" s="7">
        <v>1</v>
      </c>
      <c r="B188" s="7">
        <f t="shared" ref="B188:B200" si="27">C188-273.15</f>
        <v>70</v>
      </c>
      <c r="C188" s="7">
        <v>343.15</v>
      </c>
      <c r="D188" s="7">
        <v>926.3</v>
      </c>
      <c r="E188" s="7">
        <f t="shared" ref="E188:E199" si="28">1/D188</f>
        <v>1.0795638562020944E-3</v>
      </c>
      <c r="G188" s="12"/>
    </row>
    <row r="189" spans="1:13" s="7" customFormat="1" x14ac:dyDescent="0.2">
      <c r="A189" s="7">
        <v>2</v>
      </c>
      <c r="B189" s="7">
        <f t="shared" si="27"/>
        <v>70</v>
      </c>
      <c r="C189" s="7">
        <v>343.15</v>
      </c>
      <c r="D189" s="7">
        <v>926.9</v>
      </c>
      <c r="E189" s="7">
        <f t="shared" si="28"/>
        <v>1.0788650339842486E-3</v>
      </c>
    </row>
    <row r="190" spans="1:13" s="7" customFormat="1" x14ac:dyDescent="0.2">
      <c r="A190" s="7">
        <v>3</v>
      </c>
      <c r="B190" s="7">
        <f t="shared" si="27"/>
        <v>70</v>
      </c>
      <c r="C190" s="7">
        <v>343.15</v>
      </c>
      <c r="D190" s="7">
        <v>927.5</v>
      </c>
      <c r="E190" s="7">
        <f t="shared" si="28"/>
        <v>1.0781671159029651E-3</v>
      </c>
    </row>
    <row r="191" spans="1:13" s="7" customFormat="1" x14ac:dyDescent="0.2">
      <c r="A191" s="7">
        <v>4</v>
      </c>
      <c r="B191" s="7">
        <f t="shared" si="27"/>
        <v>70</v>
      </c>
      <c r="C191" s="7">
        <v>343.15</v>
      </c>
      <c r="D191" s="7">
        <v>928.1</v>
      </c>
      <c r="E191" s="7">
        <f t="shared" si="28"/>
        <v>1.0774701002047194E-3</v>
      </c>
    </row>
    <row r="192" spans="1:13" s="7" customFormat="1" x14ac:dyDescent="0.2">
      <c r="A192" s="7">
        <v>5</v>
      </c>
      <c r="B192" s="7">
        <f t="shared" si="27"/>
        <v>70</v>
      </c>
      <c r="C192" s="7">
        <v>343.15</v>
      </c>
      <c r="D192" s="7">
        <v>928.7</v>
      </c>
      <c r="E192" s="7">
        <f t="shared" si="28"/>
        <v>1.0767739851405189E-3</v>
      </c>
    </row>
    <row r="193" spans="1:13" s="7" customFormat="1" x14ac:dyDescent="0.2">
      <c r="A193" s="7">
        <v>10</v>
      </c>
      <c r="B193" s="7">
        <f t="shared" si="27"/>
        <v>70</v>
      </c>
      <c r="C193" s="7">
        <v>343.15</v>
      </c>
      <c r="D193" s="7">
        <v>931.6</v>
      </c>
      <c r="E193" s="7">
        <f t="shared" si="28"/>
        <v>1.0734220695577501E-3</v>
      </c>
    </row>
    <row r="194" spans="1:13" s="7" customFormat="1" x14ac:dyDescent="0.2">
      <c r="A194" s="7">
        <v>15</v>
      </c>
      <c r="B194" s="7">
        <f t="shared" si="27"/>
        <v>70</v>
      </c>
      <c r="C194" s="7">
        <v>343.15</v>
      </c>
      <c r="D194" s="7">
        <v>934.5</v>
      </c>
      <c r="E194" s="7">
        <f t="shared" si="28"/>
        <v>1.0700909577314071E-3</v>
      </c>
      <c r="G194" s="13"/>
      <c r="H194" s="13"/>
      <c r="I194" s="13"/>
      <c r="J194" s="13"/>
      <c r="K194" s="13"/>
      <c r="L194" s="13"/>
      <c r="M194" s="13"/>
    </row>
    <row r="195" spans="1:13" s="7" customFormat="1" x14ac:dyDescent="0.2">
      <c r="A195" s="7">
        <v>20</v>
      </c>
      <c r="B195" s="7">
        <f t="shared" si="27"/>
        <v>70</v>
      </c>
      <c r="C195" s="7">
        <v>343.15</v>
      </c>
      <c r="D195" s="7">
        <v>937.3</v>
      </c>
      <c r="E195" s="7">
        <f t="shared" si="28"/>
        <v>1.066894270777766E-3</v>
      </c>
      <c r="G195" s="13"/>
      <c r="H195" s="13"/>
      <c r="I195" s="13"/>
      <c r="J195" s="13"/>
      <c r="K195" s="13"/>
      <c r="L195" s="13"/>
      <c r="M195" s="13"/>
    </row>
    <row r="196" spans="1:13" s="7" customFormat="1" x14ac:dyDescent="0.2">
      <c r="A196" s="7">
        <v>25</v>
      </c>
      <c r="B196" s="7">
        <f t="shared" si="27"/>
        <v>70</v>
      </c>
      <c r="C196" s="7">
        <v>343.15</v>
      </c>
      <c r="D196" s="7">
        <v>939.9</v>
      </c>
      <c r="E196" s="7">
        <f t="shared" si="28"/>
        <v>1.0639429726566657E-3</v>
      </c>
    </row>
    <row r="197" spans="1:13" s="7" customFormat="1" x14ac:dyDescent="0.2">
      <c r="A197" s="7">
        <v>30</v>
      </c>
      <c r="B197" s="7">
        <f t="shared" si="27"/>
        <v>70</v>
      </c>
      <c r="C197" s="7">
        <v>343.15</v>
      </c>
      <c r="D197" s="7">
        <v>942.6</v>
      </c>
      <c r="E197" s="7">
        <f t="shared" si="28"/>
        <v>1.0608953957139825E-3</v>
      </c>
    </row>
    <row r="198" spans="1:13" s="7" customFormat="1" x14ac:dyDescent="0.2">
      <c r="A198" s="7">
        <v>35</v>
      </c>
      <c r="B198" s="7">
        <f t="shared" si="27"/>
        <v>70</v>
      </c>
      <c r="C198" s="7">
        <v>343.15</v>
      </c>
      <c r="D198" s="7">
        <v>945.1</v>
      </c>
      <c r="E198" s="7">
        <f t="shared" si="28"/>
        <v>1.0580890911014707E-3</v>
      </c>
    </row>
    <row r="199" spans="1:13" s="7" customFormat="1" x14ac:dyDescent="0.2">
      <c r="A199" s="7">
        <v>40</v>
      </c>
      <c r="B199" s="7">
        <f t="shared" si="27"/>
        <v>70</v>
      </c>
      <c r="C199" s="7">
        <v>343.15</v>
      </c>
      <c r="D199" s="7">
        <v>947.6</v>
      </c>
      <c r="E199" s="7">
        <f t="shared" si="28"/>
        <v>1.0552975939214857E-3</v>
      </c>
    </row>
    <row r="200" spans="1:13" s="7" customFormat="1" x14ac:dyDescent="0.2">
      <c r="A200" s="7">
        <v>45</v>
      </c>
      <c r="B200" s="7">
        <f t="shared" si="27"/>
        <v>70</v>
      </c>
      <c r="C200" s="7">
        <v>343.15</v>
      </c>
      <c r="D200" s="7">
        <v>950.1</v>
      </c>
      <c r="E200" s="7">
        <f>1/D200</f>
        <v>1.052520787285549E-3</v>
      </c>
    </row>
    <row r="201" spans="1:13" s="7" customFormat="1" x14ac:dyDescent="0.2">
      <c r="A201" s="7">
        <v>0.1</v>
      </c>
      <c r="B201" s="7">
        <f>C201-273.15</f>
        <v>90</v>
      </c>
      <c r="C201" s="7">
        <v>363.15</v>
      </c>
      <c r="D201" s="7">
        <v>911.8</v>
      </c>
      <c r="E201" s="9">
        <f>1/D201</f>
        <v>1.0967317394165387E-3</v>
      </c>
    </row>
    <row r="202" spans="1:13" s="7" customFormat="1" x14ac:dyDescent="0.2">
      <c r="A202" s="7">
        <v>1</v>
      </c>
      <c r="B202" s="7">
        <f t="shared" ref="B202:B214" si="29">C202-273.15</f>
        <v>90</v>
      </c>
      <c r="C202" s="7">
        <v>363.15</v>
      </c>
      <c r="D202" s="7">
        <v>912.3</v>
      </c>
      <c r="E202" s="9">
        <f t="shared" ref="E202:E214" si="30">1/D202</f>
        <v>1.0961306587745259E-3</v>
      </c>
      <c r="G202" s="12"/>
    </row>
    <row r="203" spans="1:13" s="7" customFormat="1" x14ac:dyDescent="0.2">
      <c r="A203" s="7">
        <v>2</v>
      </c>
      <c r="B203" s="7">
        <f t="shared" si="29"/>
        <v>90</v>
      </c>
      <c r="C203" s="7">
        <v>363.15</v>
      </c>
      <c r="D203" s="7">
        <v>913</v>
      </c>
      <c r="E203" s="9">
        <f t="shared" si="30"/>
        <v>1.0952902519167579E-3</v>
      </c>
    </row>
    <row r="204" spans="1:13" s="7" customFormat="1" x14ac:dyDescent="0.2">
      <c r="A204" s="7">
        <v>3</v>
      </c>
      <c r="B204" s="7">
        <f t="shared" si="29"/>
        <v>90</v>
      </c>
      <c r="C204" s="7">
        <v>363.15</v>
      </c>
      <c r="D204" s="7">
        <v>913.7</v>
      </c>
      <c r="E204" s="9">
        <f t="shared" si="30"/>
        <v>1.0944511327569224E-3</v>
      </c>
    </row>
    <row r="205" spans="1:13" s="7" customFormat="1" x14ac:dyDescent="0.2">
      <c r="A205" s="7">
        <v>4</v>
      </c>
      <c r="B205" s="7">
        <f t="shared" si="29"/>
        <v>90</v>
      </c>
      <c r="C205" s="7">
        <v>363.15</v>
      </c>
      <c r="D205" s="7">
        <v>914.4</v>
      </c>
      <c r="E205" s="9">
        <f t="shared" si="30"/>
        <v>1.0936132983377078E-3</v>
      </c>
    </row>
    <row r="206" spans="1:13" s="7" customFormat="1" x14ac:dyDescent="0.2">
      <c r="A206" s="7">
        <v>5</v>
      </c>
      <c r="B206" s="7">
        <f t="shared" si="29"/>
        <v>90</v>
      </c>
      <c r="C206" s="7">
        <v>363.15</v>
      </c>
      <c r="D206" s="7">
        <v>915.1</v>
      </c>
      <c r="E206" s="9">
        <f t="shared" si="30"/>
        <v>1.0927767457108513E-3</v>
      </c>
    </row>
    <row r="207" spans="1:13" s="7" customFormat="1" x14ac:dyDescent="0.2">
      <c r="A207" s="7">
        <v>10</v>
      </c>
      <c r="B207" s="7">
        <f t="shared" si="29"/>
        <v>90</v>
      </c>
      <c r="C207" s="7">
        <v>363.15</v>
      </c>
      <c r="D207" s="7">
        <v>918.3</v>
      </c>
      <c r="E207" s="9">
        <f t="shared" si="30"/>
        <v>1.0889687465969727E-3</v>
      </c>
    </row>
    <row r="208" spans="1:13" s="7" customFormat="1" x14ac:dyDescent="0.2">
      <c r="A208" s="7">
        <v>15</v>
      </c>
      <c r="B208" s="7">
        <f t="shared" si="29"/>
        <v>90</v>
      </c>
      <c r="C208" s="7">
        <v>363.15</v>
      </c>
      <c r="D208" s="7">
        <v>920.7</v>
      </c>
      <c r="E208" s="9">
        <f t="shared" si="30"/>
        <v>1.0861301183881828E-3</v>
      </c>
      <c r="G208" s="13"/>
      <c r="H208" s="13"/>
      <c r="I208" s="13"/>
      <c r="J208" s="13"/>
      <c r="K208" s="13"/>
      <c r="L208" s="13"/>
      <c r="M208" s="13"/>
    </row>
    <row r="209" spans="1:18" s="7" customFormat="1" x14ac:dyDescent="0.2">
      <c r="A209" s="7">
        <v>20</v>
      </c>
      <c r="B209" s="7">
        <f t="shared" si="29"/>
        <v>90</v>
      </c>
      <c r="C209" s="7">
        <v>363.15</v>
      </c>
      <c r="D209" s="7">
        <v>924.4</v>
      </c>
      <c r="E209" s="9">
        <f t="shared" si="30"/>
        <v>1.0817827780181741E-3</v>
      </c>
      <c r="G209" s="13"/>
      <c r="H209" s="13"/>
      <c r="I209" s="13"/>
      <c r="J209" s="13"/>
      <c r="K209" s="13"/>
      <c r="L209" s="13"/>
      <c r="M209" s="13"/>
      <c r="Q209" s="2"/>
      <c r="R209" s="2"/>
    </row>
    <row r="210" spans="1:18" s="7" customFormat="1" x14ac:dyDescent="0.2">
      <c r="A210" s="7">
        <v>25</v>
      </c>
      <c r="B210" s="7">
        <f t="shared" si="29"/>
        <v>90</v>
      </c>
      <c r="C210" s="7">
        <v>363.15</v>
      </c>
      <c r="D210" s="7">
        <v>927.4</v>
      </c>
      <c r="E210" s="9">
        <f t="shared" si="30"/>
        <v>1.0782833728703904E-3</v>
      </c>
      <c r="Q210" s="2"/>
      <c r="R210" s="2"/>
    </row>
    <row r="211" spans="1:18" s="7" customFormat="1" x14ac:dyDescent="0.2">
      <c r="A211" s="7">
        <v>30</v>
      </c>
      <c r="B211" s="7">
        <f t="shared" si="29"/>
        <v>90</v>
      </c>
      <c r="C211" s="7">
        <v>363.15</v>
      </c>
      <c r="D211" s="7">
        <v>930</v>
      </c>
      <c r="E211" s="9">
        <f t="shared" si="30"/>
        <v>1.0752688172043011E-3</v>
      </c>
      <c r="Q211" s="2"/>
      <c r="R211" s="2"/>
    </row>
    <row r="212" spans="1:18" s="7" customFormat="1" x14ac:dyDescent="0.2">
      <c r="A212" s="7">
        <v>35</v>
      </c>
      <c r="B212" s="7">
        <f t="shared" si="29"/>
        <v>90</v>
      </c>
      <c r="C212" s="7">
        <v>363.15</v>
      </c>
      <c r="D212" s="7">
        <v>932.8</v>
      </c>
      <c r="E212" s="9">
        <f t="shared" si="30"/>
        <v>1.0720411663807891E-3</v>
      </c>
      <c r="Q212" s="2"/>
      <c r="R212" s="2"/>
    </row>
    <row r="213" spans="1:18" s="7" customFormat="1" x14ac:dyDescent="0.2">
      <c r="A213" s="7">
        <v>40</v>
      </c>
      <c r="B213" s="7">
        <f t="shared" si="29"/>
        <v>90</v>
      </c>
      <c r="C213" s="7">
        <v>363.15</v>
      </c>
      <c r="D213" s="7">
        <v>935.4</v>
      </c>
      <c r="E213" s="9">
        <f t="shared" si="30"/>
        <v>1.0690613641223007E-3</v>
      </c>
      <c r="Q213" s="2"/>
      <c r="R213" s="2"/>
    </row>
    <row r="214" spans="1:18" s="7" customFormat="1" x14ac:dyDescent="0.2">
      <c r="A214" s="7">
        <v>45</v>
      </c>
      <c r="B214" s="7">
        <f t="shared" si="29"/>
        <v>90</v>
      </c>
      <c r="C214" s="7">
        <v>363.15</v>
      </c>
      <c r="D214" s="7">
        <v>938.1</v>
      </c>
      <c r="E214" s="9">
        <f t="shared" si="30"/>
        <v>1.0659844366272251E-3</v>
      </c>
      <c r="Q214" s="2"/>
      <c r="R214" s="2"/>
    </row>
    <row r="215" spans="1:18" s="2" customFormat="1" x14ac:dyDescent="0.2">
      <c r="A215" s="16">
        <v>0</v>
      </c>
      <c r="B215" s="2">
        <v>10</v>
      </c>
      <c r="C215" s="2">
        <f t="shared" ref="C215:C243" si="31">B215+273.15</f>
        <v>283.14999999999998</v>
      </c>
      <c r="D215" s="11">
        <v>967.33249582240978</v>
      </c>
      <c r="E215" s="5">
        <f>1/D215</f>
        <v>1.0337707089534058E-3</v>
      </c>
      <c r="G215" s="26" t="s">
        <v>7</v>
      </c>
    </row>
    <row r="216" spans="1:18" s="2" customFormat="1" x14ac:dyDescent="0.2">
      <c r="A216" s="3">
        <v>42.613599999999998</v>
      </c>
      <c r="B216" s="2">
        <v>10</v>
      </c>
      <c r="C216" s="2">
        <f t="shared" si="31"/>
        <v>283.14999999999998</v>
      </c>
      <c r="D216" s="11">
        <v>995.67724013939778</v>
      </c>
      <c r="E216" s="5">
        <f t="shared" ref="E216:E243" si="32">1/D216</f>
        <v>1.0043415272402902E-3</v>
      </c>
      <c r="G216" s="2" t="s">
        <v>73</v>
      </c>
    </row>
    <row r="217" spans="1:18" s="2" customFormat="1" x14ac:dyDescent="0.2">
      <c r="A217" s="3">
        <v>85.2273</v>
      </c>
      <c r="B217" s="2">
        <v>10</v>
      </c>
      <c r="C217" s="2">
        <f t="shared" si="31"/>
        <v>283.14999999999998</v>
      </c>
      <c r="D217" s="11">
        <v>1017.4795094508546</v>
      </c>
      <c r="E217" s="5">
        <f t="shared" si="32"/>
        <v>9.8282077497532255E-4</v>
      </c>
    </row>
    <row r="218" spans="1:18" s="2" customFormat="1" x14ac:dyDescent="0.2">
      <c r="A218" s="3">
        <v>122.15900000000001</v>
      </c>
      <c r="B218" s="2">
        <v>10</v>
      </c>
      <c r="C218" s="2">
        <f t="shared" si="31"/>
        <v>283.14999999999998</v>
      </c>
      <c r="D218" s="11">
        <v>1036.0123866586143</v>
      </c>
      <c r="E218" s="5">
        <f t="shared" si="32"/>
        <v>9.6523942462236115E-4</v>
      </c>
      <c r="G218" s="26" t="s">
        <v>9</v>
      </c>
    </row>
    <row r="219" spans="1:18" s="2" customFormat="1" x14ac:dyDescent="0.2">
      <c r="A219" s="3">
        <v>164.773</v>
      </c>
      <c r="B219" s="2">
        <v>10</v>
      </c>
      <c r="C219" s="2">
        <f t="shared" si="31"/>
        <v>283.14999999999998</v>
      </c>
      <c r="D219" s="11">
        <v>1054.8827254095775</v>
      </c>
      <c r="E219" s="5">
        <f t="shared" si="32"/>
        <v>9.4797267593109153E-4</v>
      </c>
      <c r="G219" s="25" t="s">
        <v>76</v>
      </c>
    </row>
    <row r="220" spans="1:18" s="2" customFormat="1" ht="17" x14ac:dyDescent="0.2">
      <c r="A220" s="3">
        <v>204.54500000000002</v>
      </c>
      <c r="B220" s="2">
        <v>10</v>
      </c>
      <c r="C220" s="2">
        <f t="shared" si="31"/>
        <v>283.14999999999998</v>
      </c>
      <c r="D220" s="11">
        <v>1068.296154159287</v>
      </c>
      <c r="E220" s="5">
        <f t="shared" si="32"/>
        <v>9.3607001776297349E-4</v>
      </c>
      <c r="G220" s="2" t="s">
        <v>123</v>
      </c>
    </row>
    <row r="221" spans="1:18" s="2" customFormat="1" ht="17" x14ac:dyDescent="0.2">
      <c r="A221" s="3">
        <v>247.15899999999999</v>
      </c>
      <c r="B221" s="2">
        <v>10</v>
      </c>
      <c r="C221" s="2">
        <f t="shared" si="31"/>
        <v>283.14999999999998</v>
      </c>
      <c r="D221" s="11">
        <v>1083.8346993338248</v>
      </c>
      <c r="E221" s="5">
        <f t="shared" si="32"/>
        <v>9.2264992126072959E-4</v>
      </c>
      <c r="G221" s="2" t="s">
        <v>124</v>
      </c>
    </row>
    <row r="222" spans="1:18" s="2" customFormat="1" ht="17" x14ac:dyDescent="0.2">
      <c r="A222" s="3">
        <v>289.77300000000002</v>
      </c>
      <c r="B222" s="2">
        <v>10</v>
      </c>
      <c r="C222" s="2">
        <f t="shared" si="31"/>
        <v>283.14999999999998</v>
      </c>
      <c r="D222" s="11">
        <v>1097.6162687593103</v>
      </c>
      <c r="E222" s="5">
        <f t="shared" si="32"/>
        <v>9.1106521328291647E-4</v>
      </c>
      <c r="G222" s="2" t="s">
        <v>125</v>
      </c>
    </row>
    <row r="223" spans="1:18" s="2" customFormat="1" x14ac:dyDescent="0.2">
      <c r="A223" s="3">
        <v>329.54499999999996</v>
      </c>
      <c r="B223" s="2">
        <v>10</v>
      </c>
      <c r="C223" s="2">
        <f t="shared" si="31"/>
        <v>283.14999999999998</v>
      </c>
      <c r="D223" s="11">
        <v>1109.5682769689724</v>
      </c>
      <c r="E223" s="5">
        <f t="shared" si="32"/>
        <v>9.0125143333379891E-4</v>
      </c>
    </row>
    <row r="224" spans="1:18" s="2" customFormat="1" x14ac:dyDescent="0.2">
      <c r="A224" s="3">
        <v>375</v>
      </c>
      <c r="B224" s="2">
        <v>10</v>
      </c>
      <c r="C224" s="2">
        <f t="shared" si="31"/>
        <v>283.14999999999998</v>
      </c>
      <c r="D224" s="11">
        <v>1123.6766138756827</v>
      </c>
      <c r="E224" s="5">
        <f t="shared" si="32"/>
        <v>8.8993575878641034E-4</v>
      </c>
      <c r="G224" s="25" t="s">
        <v>75</v>
      </c>
      <c r="H224" s="2" t="s">
        <v>39</v>
      </c>
      <c r="I224" s="2" t="s">
        <v>40</v>
      </c>
      <c r="J224" s="2" t="s">
        <v>16</v>
      </c>
      <c r="K224" s="2" t="s">
        <v>51</v>
      </c>
      <c r="L224" s="2" t="s">
        <v>17</v>
      </c>
      <c r="M224" s="2" t="s">
        <v>25</v>
      </c>
      <c r="N224" s="15"/>
    </row>
    <row r="225" spans="1:13" s="2" customFormat="1" x14ac:dyDescent="0.2">
      <c r="A225" s="3">
        <v>417.61399999999998</v>
      </c>
      <c r="B225" s="2">
        <v>10</v>
      </c>
      <c r="C225" s="2">
        <f t="shared" si="31"/>
        <v>283.14999999999998</v>
      </c>
      <c r="D225" s="11">
        <v>1135.9133034487775</v>
      </c>
      <c r="E225" s="5">
        <f t="shared" si="32"/>
        <v>8.8034887606639758E-4</v>
      </c>
      <c r="H225" s="2" t="s">
        <v>48</v>
      </c>
      <c r="I225" s="2" t="s">
        <v>49</v>
      </c>
      <c r="J225" s="2" t="s">
        <v>50</v>
      </c>
      <c r="K225" s="2" t="s">
        <v>24</v>
      </c>
      <c r="L225" s="2" t="s">
        <v>52</v>
      </c>
      <c r="M225" s="2" t="s">
        <v>60</v>
      </c>
    </row>
    <row r="226" spans="1:13" s="2" customFormat="1" x14ac:dyDescent="0.2">
      <c r="A226" s="3">
        <v>463.06799999999998</v>
      </c>
      <c r="B226" s="2">
        <v>10</v>
      </c>
      <c r="C226" s="2">
        <f t="shared" si="31"/>
        <v>283.14999999999998</v>
      </c>
      <c r="D226" s="11">
        <v>1146.2113209179975</v>
      </c>
      <c r="E226" s="5">
        <f t="shared" si="32"/>
        <v>8.7243947232967724E-4</v>
      </c>
      <c r="H226" s="15">
        <v>1.1000000000000001</v>
      </c>
      <c r="I226" s="15">
        <v>1</v>
      </c>
      <c r="J226" s="15">
        <v>4.0999999999999996</v>
      </c>
      <c r="K226" s="15">
        <v>87.8</v>
      </c>
      <c r="L226" s="15">
        <v>4.8</v>
      </c>
      <c r="M226" s="15">
        <v>0.5</v>
      </c>
    </row>
    <row r="227" spans="1:13" s="2" customFormat="1" x14ac:dyDescent="0.2">
      <c r="A227" s="3">
        <v>511.36400000000003</v>
      </c>
      <c r="B227" s="2">
        <v>10</v>
      </c>
      <c r="C227" s="2">
        <f t="shared" si="31"/>
        <v>283.14999999999998</v>
      </c>
      <c r="D227" s="11">
        <v>1158.692251774813</v>
      </c>
      <c r="E227" s="5">
        <f t="shared" si="32"/>
        <v>8.6304193237528076E-4</v>
      </c>
    </row>
    <row r="228" spans="1:13" s="2" customFormat="1" x14ac:dyDescent="0.2">
      <c r="A228" s="3">
        <v>551.13599999999997</v>
      </c>
      <c r="B228" s="2">
        <v>10</v>
      </c>
      <c r="C228" s="2">
        <f t="shared" si="31"/>
        <v>283.14999999999998</v>
      </c>
      <c r="D228" s="11">
        <v>1169.1979489269072</v>
      </c>
      <c r="E228" s="5">
        <f t="shared" si="32"/>
        <v>8.5528716580267913E-4</v>
      </c>
      <c r="G228" s="26" t="s">
        <v>43</v>
      </c>
    </row>
    <row r="229" spans="1:13" s="2" customFormat="1" x14ac:dyDescent="0.2">
      <c r="A229" s="3">
        <v>599.43200000000002</v>
      </c>
      <c r="B229" s="2">
        <v>10</v>
      </c>
      <c r="C229" s="2">
        <f t="shared" si="31"/>
        <v>283.14999999999998</v>
      </c>
      <c r="D229" s="11">
        <v>1179.797719936252</v>
      </c>
      <c r="E229" s="5">
        <f t="shared" si="32"/>
        <v>8.4760292641863477E-4</v>
      </c>
      <c r="G229" s="2" t="s">
        <v>122</v>
      </c>
    </row>
    <row r="230" spans="1:13" s="2" customFormat="1" x14ac:dyDescent="0.2">
      <c r="A230" s="3">
        <v>647.72700000000009</v>
      </c>
      <c r="B230" s="2">
        <v>10</v>
      </c>
      <c r="C230" s="2">
        <f t="shared" si="31"/>
        <v>283.14999999999998</v>
      </c>
      <c r="D230" s="11">
        <v>1190.4935868595126</v>
      </c>
      <c r="E230" s="5">
        <f t="shared" si="32"/>
        <v>8.3998772529129777E-4</v>
      </c>
    </row>
    <row r="231" spans="1:13" s="2" customFormat="1" x14ac:dyDescent="0.2">
      <c r="A231" s="3">
        <v>693.18200000000002</v>
      </c>
      <c r="B231" s="2">
        <v>10</v>
      </c>
      <c r="C231" s="2">
        <f t="shared" si="31"/>
        <v>283.14999999999998</v>
      </c>
      <c r="D231" s="11">
        <v>1201.2876221746697</v>
      </c>
      <c r="E231" s="5">
        <f t="shared" si="32"/>
        <v>8.3244010971304089E-4</v>
      </c>
      <c r="G231" s="26" t="s">
        <v>26</v>
      </c>
    </row>
    <row r="232" spans="1:13" s="2" customFormat="1" x14ac:dyDescent="0.2">
      <c r="A232" s="3">
        <v>741.47700000000009</v>
      </c>
      <c r="B232" s="2">
        <v>10</v>
      </c>
      <c r="C232" s="2">
        <f t="shared" si="31"/>
        <v>283.14999999999998</v>
      </c>
      <c r="D232" s="11">
        <v>1212.1783132874093</v>
      </c>
      <c r="E232" s="5">
        <f t="shared" si="32"/>
        <v>8.2496113734951677E-4</v>
      </c>
      <c r="G232" s="2" t="s">
        <v>74</v>
      </c>
    </row>
    <row r="233" spans="1:13" s="2" customFormat="1" x14ac:dyDescent="0.2">
      <c r="A233" s="3">
        <v>786.93200000000002</v>
      </c>
      <c r="B233" s="2">
        <v>10</v>
      </c>
      <c r="C233" s="2">
        <f t="shared" si="31"/>
        <v>283.14999999999998</v>
      </c>
      <c r="D233" s="11">
        <v>1220.9619113421124</v>
      </c>
      <c r="E233" s="5">
        <f t="shared" si="32"/>
        <v>8.1902636823516842E-4</v>
      </c>
    </row>
    <row r="234" spans="1:13" s="2" customFormat="1" x14ac:dyDescent="0.2">
      <c r="A234" s="3">
        <v>832.38599999999997</v>
      </c>
      <c r="B234" s="2">
        <v>10</v>
      </c>
      <c r="C234" s="2">
        <f t="shared" si="31"/>
        <v>283.14999999999998</v>
      </c>
      <c r="D234" s="11">
        <v>1232.0309665720129</v>
      </c>
      <c r="E234" s="5">
        <f t="shared" si="32"/>
        <v>8.1166791024935611E-4</v>
      </c>
      <c r="G234" s="26" t="s">
        <v>72</v>
      </c>
    </row>
    <row r="235" spans="1:13" s="2" customFormat="1" x14ac:dyDescent="0.2">
      <c r="A235" s="3">
        <v>877.84100000000001</v>
      </c>
      <c r="B235" s="2">
        <v>10</v>
      </c>
      <c r="C235" s="2">
        <f t="shared" si="31"/>
        <v>283.14999999999998</v>
      </c>
      <c r="D235" s="11">
        <v>1240.9584194745216</v>
      </c>
      <c r="E235" s="5">
        <f t="shared" si="32"/>
        <v>8.0582877258969369E-4</v>
      </c>
      <c r="G235" s="2" t="s">
        <v>112</v>
      </c>
    </row>
    <row r="236" spans="1:13" s="2" customFormat="1" x14ac:dyDescent="0.2">
      <c r="A236" s="3">
        <v>920.45500000000004</v>
      </c>
      <c r="B236" s="2">
        <v>10</v>
      </c>
      <c r="C236" s="2">
        <f t="shared" si="31"/>
        <v>283.14999999999998</v>
      </c>
      <c r="D236" s="11">
        <v>1249.9518117861032</v>
      </c>
      <c r="E236" s="5">
        <f t="shared" si="32"/>
        <v>8.0003084164585703E-4</v>
      </c>
      <c r="G236" s="44" t="s">
        <v>127</v>
      </c>
    </row>
    <row r="237" spans="1:13" s="2" customFormat="1" x14ac:dyDescent="0.2">
      <c r="A237" s="3">
        <v>965.90899999999999</v>
      </c>
      <c r="B237" s="2">
        <v>10</v>
      </c>
      <c r="C237" s="2">
        <f t="shared" si="31"/>
        <v>283.14999999999998</v>
      </c>
      <c r="D237" s="11">
        <v>1259.0091214097195</v>
      </c>
      <c r="E237" s="5">
        <f t="shared" si="32"/>
        <v>7.9427542103928091E-4</v>
      </c>
    </row>
    <row r="238" spans="1:13" s="2" customFormat="1" x14ac:dyDescent="0.2">
      <c r="A238" s="3">
        <v>1005.68</v>
      </c>
      <c r="B238" s="2">
        <v>10</v>
      </c>
      <c r="C238" s="2">
        <f t="shared" si="31"/>
        <v>283.14999999999998</v>
      </c>
      <c r="D238" s="11">
        <v>1265.8451476392195</v>
      </c>
      <c r="E238" s="5">
        <f t="shared" si="32"/>
        <v>7.8998604360492567E-4</v>
      </c>
    </row>
    <row r="239" spans="1:13" s="2" customFormat="1" x14ac:dyDescent="0.2">
      <c r="A239" s="3">
        <v>1048.3</v>
      </c>
      <c r="B239" s="2">
        <v>10</v>
      </c>
      <c r="C239" s="2">
        <f t="shared" si="31"/>
        <v>283.14999999999998</v>
      </c>
      <c r="D239" s="11">
        <v>1272.7182913556508</v>
      </c>
      <c r="E239" s="5">
        <f t="shared" si="32"/>
        <v>7.8571983037569002E-4</v>
      </c>
      <c r="M239" s="2" t="s">
        <v>82</v>
      </c>
    </row>
    <row r="240" spans="1:13" s="2" customFormat="1" x14ac:dyDescent="0.2">
      <c r="A240" s="3">
        <v>1088.0700000000002</v>
      </c>
      <c r="B240" s="2">
        <v>10</v>
      </c>
      <c r="C240" s="2">
        <f t="shared" si="31"/>
        <v>283.14999999999998</v>
      </c>
      <c r="D240" s="11">
        <v>1279.6287540953724</v>
      </c>
      <c r="E240" s="5">
        <f t="shared" si="32"/>
        <v>7.8147665625640406E-4</v>
      </c>
    </row>
    <row r="241" spans="1:21" s="2" customFormat="1" ht="17" x14ac:dyDescent="0.2">
      <c r="A241" s="3">
        <v>1127.8399999999999</v>
      </c>
      <c r="B241" s="2">
        <v>10</v>
      </c>
      <c r="C241" s="2">
        <f t="shared" si="31"/>
        <v>283.14999999999998</v>
      </c>
      <c r="D241" s="11">
        <v>1286.5780250664045</v>
      </c>
      <c r="E241" s="5">
        <f t="shared" si="32"/>
        <v>7.772556195714494E-4</v>
      </c>
      <c r="M241" s="2" t="s">
        <v>83</v>
      </c>
      <c r="R241" s="2" t="s">
        <v>84</v>
      </c>
    </row>
    <row r="242" spans="1:21" s="2" customFormat="1" x14ac:dyDescent="0.2">
      <c r="A242" s="3">
        <v>1164.77</v>
      </c>
      <c r="B242" s="2">
        <v>10</v>
      </c>
      <c r="C242" s="2">
        <f t="shared" si="31"/>
        <v>283.14999999999998</v>
      </c>
      <c r="D242" s="11">
        <v>1288.9023955149078</v>
      </c>
      <c r="E242" s="5">
        <f t="shared" si="32"/>
        <v>7.7585393857578086E-4</v>
      </c>
      <c r="M242" s="23" t="s">
        <v>77</v>
      </c>
      <c r="N242" s="23" t="s">
        <v>78</v>
      </c>
      <c r="O242" s="23" t="s">
        <v>79</v>
      </c>
      <c r="P242" s="23" t="s">
        <v>81</v>
      </c>
      <c r="Q242" s="23"/>
      <c r="R242" s="23" t="s">
        <v>77</v>
      </c>
      <c r="S242" s="23" t="s">
        <v>78</v>
      </c>
      <c r="T242" s="23" t="s">
        <v>79</v>
      </c>
      <c r="U242" s="23" t="s">
        <v>81</v>
      </c>
    </row>
    <row r="243" spans="1:21" s="2" customFormat="1" x14ac:dyDescent="0.2">
      <c r="A243" s="3">
        <v>1201.7</v>
      </c>
      <c r="B243" s="2">
        <v>10</v>
      </c>
      <c r="C243" s="2">
        <f t="shared" si="31"/>
        <v>283.14999999999998</v>
      </c>
      <c r="D243" s="11">
        <v>1293.5637418305564</v>
      </c>
      <c r="E243" s="5">
        <f t="shared" si="32"/>
        <v>7.7305815528260977E-4</v>
      </c>
      <c r="M243" s="2">
        <v>100</v>
      </c>
      <c r="N243" s="2">
        <v>102.273</v>
      </c>
      <c r="O243" s="3">
        <f>(M243-N243)</f>
        <v>-2.2729999999999961</v>
      </c>
      <c r="P243" s="3">
        <f>ABS(O243)</f>
        <v>2.2729999999999961</v>
      </c>
      <c r="R243" s="2">
        <v>1350</v>
      </c>
      <c r="S243" s="3">
        <v>1348.3977018189753</v>
      </c>
      <c r="T243" s="3">
        <f>(R243-S243)</f>
        <v>1.6022981810247074</v>
      </c>
      <c r="U243" s="3">
        <f>ABS(T243)</f>
        <v>1.6022981810247074</v>
      </c>
    </row>
    <row r="244" spans="1:21" s="2" customFormat="1" x14ac:dyDescent="0.2">
      <c r="M244" s="2">
        <v>200</v>
      </c>
      <c r="N244" s="2">
        <v>201.70499999999998</v>
      </c>
      <c r="O244" s="3">
        <f t="shared" ref="O244:O245" si="33">(M244-N244)</f>
        <v>-1.7049999999999841</v>
      </c>
      <c r="P244" s="3">
        <f t="shared" ref="P244:P245" si="34">ABS(O244)</f>
        <v>1.7049999999999841</v>
      </c>
      <c r="R244" s="2">
        <v>1100</v>
      </c>
      <c r="S244" s="3">
        <v>1103.5762029313805</v>
      </c>
      <c r="T244" s="3">
        <f t="shared" ref="T244" si="35">(R244-S244)</f>
        <v>-3.5762029313805215</v>
      </c>
      <c r="U244" s="3">
        <f t="shared" ref="U244" si="36">ABS(T244)</f>
        <v>3.5762029313805215</v>
      </c>
    </row>
    <row r="245" spans="1:21" s="2" customFormat="1" x14ac:dyDescent="0.2">
      <c r="M245" s="2">
        <v>500</v>
      </c>
      <c r="N245" s="2">
        <v>502.84100000000001</v>
      </c>
      <c r="O245" s="3">
        <f t="shared" si="33"/>
        <v>-2.8410000000000082</v>
      </c>
      <c r="P245" s="3">
        <f t="shared" si="34"/>
        <v>2.8410000000000082</v>
      </c>
      <c r="R245" s="2">
        <v>1000</v>
      </c>
      <c r="S245" s="3">
        <v>999.27823859516195</v>
      </c>
      <c r="T245" s="2">
        <f t="shared" ref="T245:T246" si="37">(R245-S245)</f>
        <v>0.72176140483804829</v>
      </c>
      <c r="U245" s="2">
        <f t="shared" ref="U245:U246" si="38">ABS(T245)</f>
        <v>0.72176140483804829</v>
      </c>
    </row>
    <row r="246" spans="1:21" s="2" customFormat="1" x14ac:dyDescent="0.2">
      <c r="M246" s="2">
        <v>800</v>
      </c>
      <c r="N246" s="2">
        <v>801.13599999999997</v>
      </c>
      <c r="O246" s="3">
        <f t="shared" ref="O246:O247" si="39">(M246-N246)</f>
        <v>-1.1359999999999673</v>
      </c>
      <c r="P246" s="3">
        <f t="shared" ref="P246:P247" si="40">ABS(O246)</f>
        <v>1.1359999999999673</v>
      </c>
      <c r="R246" s="2">
        <v>1050</v>
      </c>
      <c r="S246" s="3">
        <v>1049.1857634906858</v>
      </c>
      <c r="T246" s="2">
        <f t="shared" si="37"/>
        <v>0.81423650931424163</v>
      </c>
      <c r="U246" s="2">
        <f t="shared" si="38"/>
        <v>0.81423650931424163</v>
      </c>
    </row>
    <row r="247" spans="1:21" s="2" customFormat="1" x14ac:dyDescent="0.2">
      <c r="M247" s="2">
        <v>1100</v>
      </c>
      <c r="N247" s="2">
        <v>1102.27</v>
      </c>
      <c r="O247" s="3">
        <f t="shared" si="39"/>
        <v>-2.2699999999999818</v>
      </c>
      <c r="P247" s="3">
        <f t="shared" si="40"/>
        <v>2.2699999999999818</v>
      </c>
      <c r="S247" s="3"/>
    </row>
    <row r="248" spans="1:21" s="2" customFormat="1" x14ac:dyDescent="0.2"/>
    <row r="249" spans="1:21" s="2" customFormat="1" x14ac:dyDescent="0.2">
      <c r="O249" s="16" t="s">
        <v>80</v>
      </c>
      <c r="P249" s="16">
        <f>AVERAGE(P243:P245)</f>
        <v>2.2729999999999961</v>
      </c>
      <c r="T249" s="17" t="s">
        <v>80</v>
      </c>
      <c r="U249" s="16">
        <f>AVERAGE(U243:U246)</f>
        <v>1.6786247566393797</v>
      </c>
    </row>
    <row r="250" spans="1:21" s="2" customFormat="1" x14ac:dyDescent="0.2"/>
    <row r="251" spans="1:21" s="2" customFormat="1" x14ac:dyDescent="0.2"/>
    <row r="252" spans="1:21" s="2" customFormat="1" x14ac:dyDescent="0.2"/>
    <row r="253" spans="1:21" s="2" customFormat="1" x14ac:dyDescent="0.2"/>
    <row r="254" spans="1:21" s="2" customFormat="1" x14ac:dyDescent="0.2"/>
    <row r="255" spans="1:21" s="2" customFormat="1" x14ac:dyDescent="0.2"/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8"/>
  <sheetViews>
    <sheetView topLeftCell="A7" workbookViewId="0">
      <selection activeCell="B1" sqref="B1:B17"/>
    </sheetView>
  </sheetViews>
  <sheetFormatPr baseColWidth="10" defaultRowHeight="15" x14ac:dyDescent="0.2"/>
  <cols>
    <col min="3" max="3" width="14" customWidth="1"/>
    <col min="4" max="4" width="14.1640625" customWidth="1"/>
  </cols>
  <sheetData>
    <row r="1" spans="1:8" x14ac:dyDescent="0.2">
      <c r="A1" s="50" t="s">
        <v>0</v>
      </c>
      <c r="B1" s="53" t="s">
        <v>0</v>
      </c>
      <c r="C1" s="51" t="s">
        <v>1</v>
      </c>
      <c r="D1" s="52" t="s">
        <v>1</v>
      </c>
      <c r="E1" s="50" t="s">
        <v>4</v>
      </c>
      <c r="F1" s="50" t="s">
        <v>5</v>
      </c>
    </row>
    <row r="2" spans="1:8" x14ac:dyDescent="0.2">
      <c r="A2" s="50" t="s">
        <v>78</v>
      </c>
      <c r="B2" s="53" t="s">
        <v>130</v>
      </c>
    </row>
    <row r="3" spans="1:8" ht="17" x14ac:dyDescent="0.2">
      <c r="A3" s="50" t="s">
        <v>6</v>
      </c>
      <c r="B3" s="53" t="s">
        <v>6</v>
      </c>
      <c r="C3" s="51" t="s">
        <v>2</v>
      </c>
      <c r="D3" s="52" t="s">
        <v>3</v>
      </c>
      <c r="E3" s="50" t="s">
        <v>128</v>
      </c>
      <c r="F3" s="50" t="s">
        <v>129</v>
      </c>
    </row>
    <row r="4" spans="1:8" s="2" customFormat="1" x14ac:dyDescent="0.2">
      <c r="A4" s="16">
        <v>0</v>
      </c>
      <c r="B4" s="49">
        <v>0.1</v>
      </c>
      <c r="C4" s="3">
        <v>25</v>
      </c>
      <c r="D4" s="35">
        <f>C4+273.15</f>
        <v>298.14999999999998</v>
      </c>
      <c r="E4" s="3">
        <v>1071.01</v>
      </c>
      <c r="F4" s="5">
        <f>1/E4</f>
        <v>9.3369809805697427E-4</v>
      </c>
      <c r="H4" s="26" t="s">
        <v>7</v>
      </c>
    </row>
    <row r="5" spans="1:8" s="2" customFormat="1" x14ac:dyDescent="0.2">
      <c r="A5" s="3">
        <v>100.17</v>
      </c>
      <c r="B5" s="49">
        <v>100</v>
      </c>
      <c r="C5" s="3">
        <v>25</v>
      </c>
      <c r="D5" s="35">
        <v>298.14999999999998</v>
      </c>
      <c r="E5" s="3">
        <v>1140.58</v>
      </c>
      <c r="F5" s="5">
        <f t="shared" ref="F5:F17" si="0">1/E5</f>
        <v>8.7674691823458242E-4</v>
      </c>
      <c r="H5" s="2" t="s">
        <v>34</v>
      </c>
    </row>
    <row r="6" spans="1:8" s="2" customFormat="1" x14ac:dyDescent="0.2">
      <c r="A6" s="3">
        <v>149.06299999999999</v>
      </c>
      <c r="B6" s="49">
        <v>150</v>
      </c>
      <c r="C6" s="3">
        <v>25</v>
      </c>
      <c r="D6" s="35">
        <v>298.14999999999998</v>
      </c>
      <c r="E6" s="3">
        <v>1156.52</v>
      </c>
      <c r="F6" s="5">
        <f t="shared" si="0"/>
        <v>8.6466295438038254E-4</v>
      </c>
    </row>
    <row r="7" spans="1:8" s="2" customFormat="1" x14ac:dyDescent="0.2">
      <c r="A7" s="3">
        <v>200.34100000000001</v>
      </c>
      <c r="B7" s="49">
        <v>200</v>
      </c>
      <c r="C7" s="3">
        <v>25</v>
      </c>
      <c r="D7" s="35">
        <v>298.14999999999998</v>
      </c>
      <c r="E7" s="3">
        <v>1168.1199999999999</v>
      </c>
      <c r="F7" s="5">
        <f t="shared" si="0"/>
        <v>8.5607643050371546E-4</v>
      </c>
      <c r="H7" s="26" t="s">
        <v>9</v>
      </c>
    </row>
    <row r="8" spans="1:8" s="2" customFormat="1" x14ac:dyDescent="0.2">
      <c r="A8" s="3">
        <v>250.42599999999999</v>
      </c>
      <c r="B8" s="49">
        <v>250</v>
      </c>
      <c r="C8" s="3">
        <v>25</v>
      </c>
      <c r="D8" s="35">
        <v>298.14999999999998</v>
      </c>
      <c r="E8" s="3">
        <v>1181.1600000000001</v>
      </c>
      <c r="F8" s="5">
        <f t="shared" si="0"/>
        <v>8.466253513495207E-4</v>
      </c>
      <c r="H8" s="2" t="s">
        <v>118</v>
      </c>
    </row>
    <row r="9" spans="1:8" s="2" customFormat="1" x14ac:dyDescent="0.2">
      <c r="A9" s="3">
        <v>300.51100000000002</v>
      </c>
      <c r="B9" s="49">
        <v>300</v>
      </c>
      <c r="C9" s="3">
        <v>25</v>
      </c>
      <c r="D9" s="35">
        <v>298.14999999999998</v>
      </c>
      <c r="E9" s="3">
        <v>1191.3</v>
      </c>
      <c r="F9" s="5">
        <f t="shared" si="0"/>
        <v>8.3941912196759845E-4</v>
      </c>
    </row>
    <row r="10" spans="1:8" s="2" customFormat="1" x14ac:dyDescent="0.2">
      <c r="A10" s="3">
        <v>350.596</v>
      </c>
      <c r="B10" s="49">
        <v>350</v>
      </c>
      <c r="C10" s="3">
        <v>25</v>
      </c>
      <c r="D10" s="35">
        <v>298.14999999999998</v>
      </c>
      <c r="E10" s="3">
        <v>1201.45</v>
      </c>
      <c r="F10" s="5">
        <f t="shared" si="0"/>
        <v>8.3232760414499141E-4</v>
      </c>
      <c r="H10" s="26" t="s">
        <v>43</v>
      </c>
    </row>
    <row r="11" spans="1:8" s="2" customFormat="1" x14ac:dyDescent="0.2">
      <c r="A11" s="3">
        <v>399.48899999999998</v>
      </c>
      <c r="B11" s="49">
        <v>400</v>
      </c>
      <c r="C11" s="3">
        <v>25</v>
      </c>
      <c r="D11" s="35">
        <v>298.14999999999998</v>
      </c>
      <c r="E11" s="3">
        <v>1208.7</v>
      </c>
      <c r="F11" s="5">
        <f t="shared" si="0"/>
        <v>8.2733515347067097E-4</v>
      </c>
      <c r="H11" s="2" t="s">
        <v>117</v>
      </c>
    </row>
    <row r="12" spans="1:8" s="2" customFormat="1" x14ac:dyDescent="0.2">
      <c r="A12" s="3">
        <v>449.57400000000001</v>
      </c>
      <c r="B12" s="49">
        <v>450</v>
      </c>
      <c r="C12" s="3">
        <v>25</v>
      </c>
      <c r="D12" s="35">
        <v>298.14999999999998</v>
      </c>
      <c r="E12" s="3">
        <v>1217.3900000000001</v>
      </c>
      <c r="F12" s="5">
        <f t="shared" si="0"/>
        <v>8.2142945153155513E-4</v>
      </c>
    </row>
    <row r="13" spans="1:8" s="2" customFormat="1" x14ac:dyDescent="0.2">
      <c r="A13" s="3">
        <v>499.65899999999999</v>
      </c>
      <c r="B13" s="49">
        <v>500</v>
      </c>
      <c r="C13" s="3">
        <v>25</v>
      </c>
      <c r="D13" s="35">
        <v>298.14999999999998</v>
      </c>
      <c r="E13" s="3">
        <v>1223.19</v>
      </c>
      <c r="F13" s="5">
        <f t="shared" si="0"/>
        <v>8.1753447951667362E-4</v>
      </c>
      <c r="H13" s="26" t="s">
        <v>26</v>
      </c>
    </row>
    <row r="14" spans="1:8" s="2" customFormat="1" x14ac:dyDescent="0.2">
      <c r="A14" s="3">
        <v>549.74400000000003</v>
      </c>
      <c r="B14" s="49">
        <v>550</v>
      </c>
      <c r="C14" s="3">
        <v>25</v>
      </c>
      <c r="D14" s="35">
        <v>298.14999999999998</v>
      </c>
      <c r="E14" s="3">
        <v>1227.54</v>
      </c>
      <c r="F14" s="5">
        <f t="shared" si="0"/>
        <v>8.1463740489108301E-4</v>
      </c>
      <c r="H14" s="2" t="s">
        <v>33</v>
      </c>
    </row>
    <row r="15" spans="1:8" s="2" customFormat="1" x14ac:dyDescent="0.2">
      <c r="A15" s="3">
        <v>599.83000000000004</v>
      </c>
      <c r="B15" s="49">
        <v>600</v>
      </c>
      <c r="C15" s="3">
        <v>25</v>
      </c>
      <c r="D15" s="35">
        <v>298.14999999999998</v>
      </c>
      <c r="E15" s="3">
        <v>1233.33</v>
      </c>
      <c r="F15" s="5">
        <f t="shared" si="0"/>
        <v>8.1081300219730328E-4</v>
      </c>
    </row>
    <row r="16" spans="1:8" s="2" customFormat="1" x14ac:dyDescent="0.2">
      <c r="A16" s="3">
        <v>649.91499999999996</v>
      </c>
      <c r="B16" s="49">
        <v>650</v>
      </c>
      <c r="C16" s="3">
        <v>25</v>
      </c>
      <c r="D16" s="35">
        <v>298.14999999999998</v>
      </c>
      <c r="E16" s="3">
        <v>1237.68</v>
      </c>
      <c r="F16" s="5">
        <f t="shared" si="0"/>
        <v>8.0796328614827736E-4</v>
      </c>
      <c r="H16" s="26" t="s">
        <v>72</v>
      </c>
    </row>
    <row r="17" spans="1:22" s="2" customFormat="1" x14ac:dyDescent="0.2">
      <c r="A17" s="3">
        <v>700</v>
      </c>
      <c r="B17" s="49">
        <v>700</v>
      </c>
      <c r="C17" s="3">
        <v>25</v>
      </c>
      <c r="D17" s="35">
        <v>298.14999999999998</v>
      </c>
      <c r="E17" s="3">
        <v>1240.58</v>
      </c>
      <c r="F17" s="5">
        <f t="shared" si="0"/>
        <v>8.0607457801995844E-4</v>
      </c>
      <c r="H17" s="2" t="s">
        <v>116</v>
      </c>
    </row>
    <row r="18" spans="1:22" s="2" customFormat="1" x14ac:dyDescent="0.2">
      <c r="B18" s="38"/>
      <c r="H18" s="44" t="s">
        <v>127</v>
      </c>
    </row>
    <row r="19" spans="1:22" s="2" customFormat="1" x14ac:dyDescent="0.2">
      <c r="B19" s="38"/>
      <c r="H19" s="32" t="s">
        <v>126</v>
      </c>
    </row>
    <row r="20" spans="1:22" s="2" customFormat="1" x14ac:dyDescent="0.2">
      <c r="B20" s="38"/>
    </row>
    <row r="21" spans="1:22" s="2" customFormat="1" x14ac:dyDescent="0.2">
      <c r="B21" s="38"/>
    </row>
    <row r="22" spans="1:22" s="2" customFormat="1" x14ac:dyDescent="0.2">
      <c r="B22" s="38"/>
      <c r="N22" s="2" t="s">
        <v>82</v>
      </c>
    </row>
    <row r="23" spans="1:22" s="2" customFormat="1" x14ac:dyDescent="0.2">
      <c r="B23" s="38"/>
    </row>
    <row r="24" spans="1:22" s="2" customFormat="1" ht="17" x14ac:dyDescent="0.2">
      <c r="B24" s="38"/>
      <c r="N24" s="2" t="s">
        <v>83</v>
      </c>
      <c r="S24" s="2" t="s">
        <v>84</v>
      </c>
    </row>
    <row r="25" spans="1:22" s="2" customFormat="1" x14ac:dyDescent="0.2">
      <c r="B25" s="38"/>
      <c r="N25" s="23" t="s">
        <v>77</v>
      </c>
      <c r="O25" s="23" t="s">
        <v>78</v>
      </c>
      <c r="P25" s="23" t="s">
        <v>79</v>
      </c>
      <c r="Q25" s="23" t="s">
        <v>81</v>
      </c>
      <c r="R25" s="23"/>
      <c r="S25" s="23" t="s">
        <v>77</v>
      </c>
      <c r="T25" s="23" t="s">
        <v>78</v>
      </c>
      <c r="U25" s="23" t="s">
        <v>79</v>
      </c>
      <c r="V25" s="23" t="s">
        <v>81</v>
      </c>
    </row>
    <row r="26" spans="1:22" s="2" customFormat="1" x14ac:dyDescent="0.2">
      <c r="B26" s="38"/>
      <c r="N26" s="2">
        <v>100</v>
      </c>
      <c r="O26" s="2">
        <v>100.17</v>
      </c>
      <c r="P26" s="3">
        <f>(N26-O26)</f>
        <v>-0.17000000000000171</v>
      </c>
      <c r="Q26" s="3">
        <f>ABS(P26)</f>
        <v>0.17000000000000171</v>
      </c>
      <c r="S26" s="2">
        <v>1400</v>
      </c>
      <c r="T26" s="3">
        <v>1398.55</v>
      </c>
      <c r="U26" s="3">
        <f>(S26-T26)</f>
        <v>1.4500000000000455</v>
      </c>
      <c r="V26" s="3">
        <f>ABS(U26)</f>
        <v>1.4500000000000455</v>
      </c>
    </row>
    <row r="27" spans="1:22" s="2" customFormat="1" x14ac:dyDescent="0.2">
      <c r="B27" s="38"/>
      <c r="N27" s="2">
        <v>200</v>
      </c>
      <c r="O27" s="2">
        <v>200.34100000000001</v>
      </c>
      <c r="P27" s="3">
        <f t="shared" ref="P27:P31" si="1">(N27-O27)</f>
        <v>-0.34100000000000819</v>
      </c>
      <c r="Q27" s="3">
        <f t="shared" ref="Q27:Q31" si="2">ABS(P27)</f>
        <v>0.34100000000000819</v>
      </c>
      <c r="S27" s="2">
        <v>1200</v>
      </c>
      <c r="T27" s="3">
        <v>1200</v>
      </c>
      <c r="U27" s="3">
        <f t="shared" ref="U27:U30" si="3">(S27-T27)</f>
        <v>0</v>
      </c>
      <c r="V27" s="3">
        <f t="shared" ref="V27:V30" si="4">ABS(U27)</f>
        <v>0</v>
      </c>
    </row>
    <row r="28" spans="1:22" s="2" customFormat="1" x14ac:dyDescent="0.2">
      <c r="B28" s="38"/>
      <c r="N28" s="2">
        <v>300</v>
      </c>
      <c r="O28" s="2">
        <v>299.31900000000002</v>
      </c>
      <c r="P28" s="3">
        <f t="shared" si="1"/>
        <v>0.68099999999998317</v>
      </c>
      <c r="Q28" s="3">
        <f t="shared" si="2"/>
        <v>0.68099999999998317</v>
      </c>
      <c r="S28" s="2">
        <v>1100</v>
      </c>
      <c r="T28" s="3">
        <v>1100</v>
      </c>
      <c r="U28" s="2">
        <f t="shared" si="3"/>
        <v>0</v>
      </c>
      <c r="V28" s="2">
        <f t="shared" si="4"/>
        <v>0</v>
      </c>
    </row>
    <row r="29" spans="1:22" s="2" customFormat="1" x14ac:dyDescent="0.2">
      <c r="B29" s="38"/>
      <c r="N29" s="2">
        <v>400</v>
      </c>
      <c r="O29" s="2">
        <v>399.48899999999998</v>
      </c>
      <c r="P29" s="2">
        <f t="shared" si="1"/>
        <v>0.5110000000000241</v>
      </c>
      <c r="Q29" s="2">
        <f t="shared" si="2"/>
        <v>0.5110000000000241</v>
      </c>
      <c r="S29" s="2">
        <v>1500</v>
      </c>
      <c r="T29" s="3">
        <v>1501.45</v>
      </c>
      <c r="U29" s="2">
        <f t="shared" si="3"/>
        <v>-1.4500000000000455</v>
      </c>
      <c r="V29" s="2">
        <f t="shared" si="4"/>
        <v>1.4500000000000455</v>
      </c>
    </row>
    <row r="30" spans="1:22" s="2" customFormat="1" x14ac:dyDescent="0.2">
      <c r="B30" s="38"/>
      <c r="N30" s="2">
        <v>500</v>
      </c>
      <c r="O30" s="2">
        <v>500.85199999999998</v>
      </c>
      <c r="P30" s="2">
        <f t="shared" si="1"/>
        <v>-0.85199999999997544</v>
      </c>
      <c r="Q30" s="2">
        <f t="shared" si="2"/>
        <v>0.85199999999997544</v>
      </c>
      <c r="S30" s="2">
        <v>1300</v>
      </c>
      <c r="T30" s="3">
        <v>1300</v>
      </c>
      <c r="U30" s="2">
        <f t="shared" si="3"/>
        <v>0</v>
      </c>
      <c r="V30" s="2">
        <f t="shared" si="4"/>
        <v>0</v>
      </c>
    </row>
    <row r="31" spans="1:22" s="2" customFormat="1" x14ac:dyDescent="0.2">
      <c r="B31" s="38"/>
      <c r="N31" s="2">
        <v>600</v>
      </c>
      <c r="O31" s="2">
        <v>599.83000000000004</v>
      </c>
      <c r="P31" s="2">
        <f t="shared" si="1"/>
        <v>0.16999999999995907</v>
      </c>
      <c r="Q31" s="2">
        <f t="shared" si="2"/>
        <v>0.16999999999995907</v>
      </c>
    </row>
    <row r="32" spans="1:22" s="2" customFormat="1" x14ac:dyDescent="0.2">
      <c r="B32" s="38"/>
      <c r="U32" s="17" t="s">
        <v>80</v>
      </c>
      <c r="V32" s="16">
        <f>AVERAGE(V26:V30)</f>
        <v>0.58000000000001817</v>
      </c>
    </row>
    <row r="33" spans="2:23" s="2" customFormat="1" x14ac:dyDescent="0.2">
      <c r="B33" s="38"/>
      <c r="P33" s="16" t="s">
        <v>80</v>
      </c>
      <c r="Q33" s="16">
        <f>AVERAGE(Q26:Q31)</f>
        <v>0.45416666666665861</v>
      </c>
    </row>
    <row r="34" spans="2:23" s="2" customFormat="1" x14ac:dyDescent="0.2">
      <c r="B34" s="38"/>
    </row>
    <row r="35" spans="2:23" s="2" customFormat="1" x14ac:dyDescent="0.2">
      <c r="B35" s="38"/>
    </row>
    <row r="36" spans="2:23" s="33" customFormat="1" x14ac:dyDescent="0.2">
      <c r="B36" s="38"/>
    </row>
    <row r="37" spans="2:23" x14ac:dyDescent="0.2">
      <c r="V37" s="10"/>
      <c r="W37" s="10"/>
    </row>
    <row r="38" spans="2:23" s="10" customForma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APPLE JUIC</vt:lpstr>
      <vt:lpstr>APPLE JUICE</vt:lpstr>
      <vt:lpstr>BEEF SHANK FAT</vt:lpstr>
      <vt:lpstr>BEEF TALLOW FAT</vt:lpstr>
      <vt:lpstr>BUTTER</vt:lpstr>
      <vt:lpstr>CAMELLIA OIL</vt:lpstr>
      <vt:lpstr>CARROT</vt:lpstr>
      <vt:lpstr>CASTOR OIL</vt:lpstr>
      <vt:lpstr>CHEESE</vt:lpstr>
      <vt:lpstr>CHICKEN BREAST</vt:lpstr>
      <vt:lpstr>CHICKEN FAT</vt:lpstr>
      <vt:lpstr>COCONUT OIL</vt:lpstr>
      <vt:lpstr>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MARIA OTERO GARCIA</dc:creator>
  <cp:lastModifiedBy>Xiaoyu Li</cp:lastModifiedBy>
  <cp:lastPrinted>2019-09-03T11:41:41Z</cp:lastPrinted>
  <dcterms:created xsi:type="dcterms:W3CDTF">2019-05-21T12:24:50Z</dcterms:created>
  <dcterms:modified xsi:type="dcterms:W3CDTF">2020-05-11T01:24:25Z</dcterms:modified>
</cp:coreProperties>
</file>