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6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7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RP\Desktop\BDM Project\"/>
    </mc:Choice>
  </mc:AlternateContent>
  <xr:revisionPtr revIDLastSave="0" documentId="13_ncr:1_{CDB010A0-1E7A-41BC-A15D-786ADAA2150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les" sheetId="2" r:id="rId1"/>
    <sheet name="Purchase" sheetId="5" r:id="rId2"/>
    <sheet name="Inventory" sheetId="3" r:id="rId3"/>
    <sheet name="Descriptive Statistics" sheetId="25" r:id="rId4"/>
    <sheet name="Profit-Loss" sheetId="15" r:id="rId5"/>
    <sheet name="Pareto Chart" sheetId="21" r:id="rId6"/>
    <sheet name="PL &amp; Insights" sheetId="23" r:id="rId7"/>
    <sheet name="Profitability Analysis" sheetId="26" r:id="rId8"/>
    <sheet name="Total Profit-Loss" sheetId="27" r:id="rId9"/>
  </sheets>
  <externalReferences>
    <externalReference r:id="rId10"/>
  </externalReferences>
  <definedNames>
    <definedName name="_xlnm._FilterDatabase" localSheetId="8" hidden="1">'Total Profit-Loss'!$D$1:$D$72</definedName>
  </definedNames>
  <calcPr calcId="181029"/>
</workbook>
</file>

<file path=xl/calcChain.xml><?xml version="1.0" encoding="utf-8"?>
<calcChain xmlns="http://schemas.openxmlformats.org/spreadsheetml/2006/main">
  <c r="AG64" i="26" l="1"/>
  <c r="AH64" i="26"/>
  <c r="AI64" i="26"/>
  <c r="AJ64" i="26"/>
  <c r="AK64" i="26"/>
  <c r="AL64" i="26"/>
  <c r="AM64" i="26"/>
  <c r="AN64" i="26"/>
  <c r="AO64" i="26"/>
  <c r="AP64" i="26"/>
  <c r="AQ64" i="26"/>
  <c r="AR64" i="26"/>
  <c r="AS64" i="26"/>
  <c r="AT64" i="26"/>
  <c r="AV4" i="26"/>
  <c r="AV5" i="26"/>
  <c r="AV6" i="26"/>
  <c r="AV7" i="26"/>
  <c r="AV8" i="26"/>
  <c r="AV9" i="26"/>
  <c r="AV10" i="26"/>
  <c r="AV11" i="26"/>
  <c r="AV12" i="26"/>
  <c r="AV13" i="26"/>
  <c r="AV14" i="26"/>
  <c r="AV15" i="26"/>
  <c r="AV16" i="26"/>
  <c r="AV17" i="26"/>
  <c r="AV18" i="26"/>
  <c r="AV19" i="26"/>
  <c r="AV20" i="26"/>
  <c r="AV21" i="26"/>
  <c r="AV22" i="26"/>
  <c r="AV23" i="26"/>
  <c r="AV24" i="26"/>
  <c r="AV25" i="26"/>
  <c r="AV26" i="26"/>
  <c r="AV27" i="26"/>
  <c r="AV28" i="26"/>
  <c r="AV29" i="26"/>
  <c r="AV30" i="26"/>
  <c r="AV31" i="26"/>
  <c r="AV32" i="26"/>
  <c r="AV33" i="26"/>
  <c r="AV34" i="26"/>
  <c r="AV35" i="26"/>
  <c r="AV36" i="26"/>
  <c r="AV37" i="26"/>
  <c r="AV38" i="26"/>
  <c r="AV39" i="26"/>
  <c r="AV40" i="26"/>
  <c r="AV41" i="26"/>
  <c r="AV42" i="26"/>
  <c r="AV43" i="26"/>
  <c r="AV44" i="26"/>
  <c r="AV45" i="26"/>
  <c r="AV46" i="26"/>
  <c r="AV47" i="26"/>
  <c r="AV48" i="26"/>
  <c r="AV49" i="26"/>
  <c r="AV50" i="26"/>
  <c r="AV51" i="26"/>
  <c r="AV52" i="26"/>
  <c r="AV53" i="26"/>
  <c r="AV54" i="26"/>
  <c r="AV55" i="26"/>
  <c r="AV56" i="26"/>
  <c r="AV57" i="26"/>
  <c r="AV58" i="26"/>
  <c r="AV59" i="26"/>
  <c r="AV60" i="26"/>
  <c r="AV61" i="26"/>
  <c r="AV62" i="26"/>
  <c r="AV63" i="26"/>
  <c r="AU4" i="26"/>
  <c r="AU5" i="26"/>
  <c r="AU6" i="26"/>
  <c r="AU7" i="26"/>
  <c r="AU8" i="26"/>
  <c r="AU9" i="26"/>
  <c r="AU10" i="26"/>
  <c r="AU11" i="26"/>
  <c r="AU12" i="26"/>
  <c r="AU13" i="26"/>
  <c r="AU14" i="26"/>
  <c r="AU15" i="26"/>
  <c r="AU16" i="26"/>
  <c r="AU17" i="26"/>
  <c r="AU18" i="26"/>
  <c r="AU19" i="26"/>
  <c r="AU20" i="26"/>
  <c r="AU21" i="26"/>
  <c r="AU22" i="26"/>
  <c r="AU23" i="26"/>
  <c r="AU24" i="26"/>
  <c r="AU25" i="26"/>
  <c r="AU26" i="26"/>
  <c r="AU27" i="26"/>
  <c r="AU28" i="26"/>
  <c r="AU29" i="26"/>
  <c r="AU30" i="26"/>
  <c r="AU31" i="26"/>
  <c r="AU32" i="26"/>
  <c r="AU33" i="26"/>
  <c r="AU34" i="26"/>
  <c r="AU35" i="26"/>
  <c r="AU36" i="26"/>
  <c r="AU37" i="26"/>
  <c r="AU38" i="26"/>
  <c r="AU39" i="26"/>
  <c r="AU40" i="26"/>
  <c r="AU41" i="26"/>
  <c r="AU42" i="26"/>
  <c r="AU43" i="26"/>
  <c r="AU44" i="26"/>
  <c r="AU45" i="26"/>
  <c r="AU46" i="26"/>
  <c r="AU47" i="26"/>
  <c r="AU48" i="26"/>
  <c r="AU49" i="26"/>
  <c r="AU50" i="26"/>
  <c r="AU51" i="26"/>
  <c r="AU52" i="26"/>
  <c r="AU53" i="26"/>
  <c r="AU54" i="26"/>
  <c r="AU55" i="26"/>
  <c r="AU56" i="26"/>
  <c r="AU57" i="26"/>
  <c r="AU58" i="26"/>
  <c r="AU59" i="26"/>
  <c r="AU60" i="26"/>
  <c r="AU61" i="26"/>
  <c r="AU62" i="26"/>
  <c r="AU63" i="26"/>
  <c r="AV3" i="26"/>
  <c r="AU3" i="26"/>
  <c r="AF4" i="26"/>
  <c r="AG4" i="26"/>
  <c r="AH4" i="26"/>
  <c r="AI4" i="26"/>
  <c r="AJ4" i="26"/>
  <c r="AK4" i="26"/>
  <c r="AL4" i="26"/>
  <c r="AM4" i="26"/>
  <c r="AN4" i="26"/>
  <c r="AO4" i="26"/>
  <c r="AP4" i="26"/>
  <c r="AQ4" i="26"/>
  <c r="AR4" i="26"/>
  <c r="AS4" i="26"/>
  <c r="AT4" i="26"/>
  <c r="AF5" i="26"/>
  <c r="AG5" i="26"/>
  <c r="AH5" i="26"/>
  <c r="AI5" i="26"/>
  <c r="AJ5" i="26"/>
  <c r="AK5" i="26"/>
  <c r="AL5" i="26"/>
  <c r="AM5" i="26"/>
  <c r="AN5" i="26"/>
  <c r="AO5" i="26"/>
  <c r="AP5" i="26"/>
  <c r="AQ5" i="26"/>
  <c r="AR5" i="26"/>
  <c r="AS5" i="26"/>
  <c r="AT5" i="26"/>
  <c r="AF6" i="26"/>
  <c r="AG6" i="26"/>
  <c r="AH6" i="26"/>
  <c r="AI6" i="26"/>
  <c r="AJ6" i="26"/>
  <c r="AK6" i="26"/>
  <c r="AL6" i="26"/>
  <c r="AM6" i="26"/>
  <c r="AN6" i="26"/>
  <c r="AO6" i="26"/>
  <c r="AP6" i="26"/>
  <c r="AQ6" i="26"/>
  <c r="AR6" i="26"/>
  <c r="AS6" i="26"/>
  <c r="AT6" i="26"/>
  <c r="AF7" i="26"/>
  <c r="AG7" i="26"/>
  <c r="AH7" i="26"/>
  <c r="AI7" i="26"/>
  <c r="AJ7" i="26"/>
  <c r="AK7" i="26"/>
  <c r="AL7" i="26"/>
  <c r="AM7" i="26"/>
  <c r="AN7" i="26"/>
  <c r="AO7" i="26"/>
  <c r="AP7" i="26"/>
  <c r="AQ7" i="26"/>
  <c r="AR7" i="26"/>
  <c r="AS7" i="26"/>
  <c r="AT7" i="26"/>
  <c r="AF8" i="26"/>
  <c r="AG8" i="26"/>
  <c r="AH8" i="26"/>
  <c r="AI8" i="26"/>
  <c r="AJ8" i="26"/>
  <c r="AK8" i="26"/>
  <c r="AL8" i="26"/>
  <c r="AM8" i="26"/>
  <c r="AN8" i="26"/>
  <c r="AO8" i="26"/>
  <c r="AP8" i="26"/>
  <c r="AQ8" i="26"/>
  <c r="AR8" i="26"/>
  <c r="AS8" i="26"/>
  <c r="AT8" i="26"/>
  <c r="AF9" i="26"/>
  <c r="AG9" i="26"/>
  <c r="AH9" i="26"/>
  <c r="AI9" i="26"/>
  <c r="AJ9" i="26"/>
  <c r="AK9" i="26"/>
  <c r="AL9" i="26"/>
  <c r="AM9" i="26"/>
  <c r="AN9" i="26"/>
  <c r="AO9" i="26"/>
  <c r="AP9" i="26"/>
  <c r="AQ9" i="26"/>
  <c r="AR9" i="26"/>
  <c r="AS9" i="26"/>
  <c r="AT9" i="26"/>
  <c r="AF10" i="26"/>
  <c r="AG10" i="26"/>
  <c r="AH10" i="26"/>
  <c r="AI10" i="26"/>
  <c r="AJ10" i="26"/>
  <c r="AK10" i="26"/>
  <c r="AL10" i="26"/>
  <c r="AM10" i="26"/>
  <c r="AN10" i="26"/>
  <c r="AO10" i="26"/>
  <c r="AP10" i="26"/>
  <c r="AQ10" i="26"/>
  <c r="AR10" i="26"/>
  <c r="AS10" i="26"/>
  <c r="AT10" i="26"/>
  <c r="AF11" i="26"/>
  <c r="AG11" i="26"/>
  <c r="AH11" i="26"/>
  <c r="AI11" i="26"/>
  <c r="AJ11" i="26"/>
  <c r="AK11" i="26"/>
  <c r="AL11" i="26"/>
  <c r="AM11" i="26"/>
  <c r="AN11" i="26"/>
  <c r="AO11" i="26"/>
  <c r="AP11" i="26"/>
  <c r="AQ11" i="26"/>
  <c r="AR11" i="26"/>
  <c r="AS11" i="26"/>
  <c r="AT11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AT12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AT13" i="26"/>
  <c r="AF14" i="26"/>
  <c r="AG14" i="26"/>
  <c r="AH14" i="26"/>
  <c r="AI14" i="26"/>
  <c r="AJ14" i="26"/>
  <c r="AK14" i="26"/>
  <c r="AL14" i="26"/>
  <c r="AM14" i="26"/>
  <c r="AN14" i="26"/>
  <c r="AO14" i="26"/>
  <c r="AP14" i="26"/>
  <c r="AQ14" i="26"/>
  <c r="AR14" i="26"/>
  <c r="AS14" i="26"/>
  <c r="AT14" i="26"/>
  <c r="AF15" i="26"/>
  <c r="AG15" i="26"/>
  <c r="AH15" i="26"/>
  <c r="AI15" i="26"/>
  <c r="AJ15" i="26"/>
  <c r="AK15" i="26"/>
  <c r="AL15" i="26"/>
  <c r="AM15" i="26"/>
  <c r="AN15" i="26"/>
  <c r="AO15" i="26"/>
  <c r="AP15" i="26"/>
  <c r="AQ15" i="26"/>
  <c r="AR15" i="26"/>
  <c r="AS15" i="26"/>
  <c r="AT15" i="26"/>
  <c r="AF16" i="26"/>
  <c r="AG16" i="26"/>
  <c r="AH16" i="26"/>
  <c r="AI16" i="26"/>
  <c r="AJ16" i="26"/>
  <c r="AK16" i="26"/>
  <c r="AL16" i="26"/>
  <c r="AM16" i="26"/>
  <c r="AN16" i="26"/>
  <c r="AO16" i="26"/>
  <c r="AP16" i="26"/>
  <c r="AQ16" i="26"/>
  <c r="AR16" i="26"/>
  <c r="AS16" i="26"/>
  <c r="AT16" i="26"/>
  <c r="AF17" i="26"/>
  <c r="AG17" i="26"/>
  <c r="AH17" i="26"/>
  <c r="AI17" i="26"/>
  <c r="AJ17" i="26"/>
  <c r="AK17" i="26"/>
  <c r="AL17" i="26"/>
  <c r="AM17" i="26"/>
  <c r="AN17" i="26"/>
  <c r="AO17" i="26"/>
  <c r="AP17" i="26"/>
  <c r="AQ17" i="26"/>
  <c r="AR17" i="26"/>
  <c r="AS17" i="26"/>
  <c r="AT17" i="26"/>
  <c r="AF18" i="26"/>
  <c r="AG18" i="26"/>
  <c r="AH18" i="26"/>
  <c r="AI18" i="26"/>
  <c r="AJ18" i="26"/>
  <c r="AK18" i="26"/>
  <c r="AL18" i="26"/>
  <c r="AM18" i="26"/>
  <c r="AN18" i="26"/>
  <c r="AO18" i="26"/>
  <c r="AP18" i="26"/>
  <c r="AQ18" i="26"/>
  <c r="AR18" i="26"/>
  <c r="AS18" i="26"/>
  <c r="AT18" i="26"/>
  <c r="AF19" i="26"/>
  <c r="AG19" i="26"/>
  <c r="AH19" i="26"/>
  <c r="AI19" i="26"/>
  <c r="AJ19" i="26"/>
  <c r="AK19" i="26"/>
  <c r="AL19" i="26"/>
  <c r="AM19" i="26"/>
  <c r="AN19" i="26"/>
  <c r="AO19" i="26"/>
  <c r="AP19" i="26"/>
  <c r="AQ19" i="26"/>
  <c r="AR19" i="26"/>
  <c r="AS19" i="26"/>
  <c r="AT19" i="26"/>
  <c r="AF20" i="26"/>
  <c r="AG20" i="26"/>
  <c r="AH20" i="26"/>
  <c r="AI20" i="26"/>
  <c r="AJ20" i="26"/>
  <c r="AK20" i="26"/>
  <c r="AL20" i="26"/>
  <c r="AM20" i="26"/>
  <c r="AN20" i="26"/>
  <c r="AO20" i="26"/>
  <c r="AP20" i="26"/>
  <c r="AQ20" i="26"/>
  <c r="AR20" i="26"/>
  <c r="AS20" i="26"/>
  <c r="AT20" i="26"/>
  <c r="AF21" i="26"/>
  <c r="AG21" i="26"/>
  <c r="AH21" i="26"/>
  <c r="AI21" i="26"/>
  <c r="AJ21" i="26"/>
  <c r="AK21" i="26"/>
  <c r="AL21" i="26"/>
  <c r="AM21" i="26"/>
  <c r="AN21" i="26"/>
  <c r="AO21" i="26"/>
  <c r="AP21" i="26"/>
  <c r="AQ21" i="26"/>
  <c r="AR21" i="26"/>
  <c r="AS21" i="26"/>
  <c r="AT21" i="26"/>
  <c r="AF22" i="26"/>
  <c r="AG22" i="26"/>
  <c r="AH22" i="26"/>
  <c r="AI22" i="26"/>
  <c r="AJ22" i="26"/>
  <c r="AK22" i="26"/>
  <c r="AL22" i="26"/>
  <c r="AM22" i="26"/>
  <c r="AN22" i="26"/>
  <c r="AO22" i="26"/>
  <c r="AP22" i="26"/>
  <c r="AQ22" i="26"/>
  <c r="AR22" i="26"/>
  <c r="AS22" i="26"/>
  <c r="AT22" i="26"/>
  <c r="AF23" i="26"/>
  <c r="AG23" i="26"/>
  <c r="AH23" i="26"/>
  <c r="AI23" i="26"/>
  <c r="AJ23" i="26"/>
  <c r="AK23" i="26"/>
  <c r="AL23" i="26"/>
  <c r="AM23" i="26"/>
  <c r="AN23" i="26"/>
  <c r="AO23" i="26"/>
  <c r="AP23" i="26"/>
  <c r="AQ23" i="26"/>
  <c r="AR23" i="26"/>
  <c r="AS23" i="26"/>
  <c r="AT23" i="26"/>
  <c r="AF24" i="26"/>
  <c r="AG24" i="26"/>
  <c r="AH24" i="26"/>
  <c r="AI24" i="26"/>
  <c r="AJ24" i="26"/>
  <c r="AK24" i="26"/>
  <c r="AL24" i="26"/>
  <c r="AM24" i="26"/>
  <c r="AN24" i="26"/>
  <c r="AO24" i="26"/>
  <c r="AP24" i="26"/>
  <c r="AQ24" i="26"/>
  <c r="AR24" i="26"/>
  <c r="AS24" i="26"/>
  <c r="AT24" i="26"/>
  <c r="AF25" i="26"/>
  <c r="AG25" i="26"/>
  <c r="AH25" i="26"/>
  <c r="AI25" i="26"/>
  <c r="AJ25" i="26"/>
  <c r="AK25" i="26"/>
  <c r="AL25" i="26"/>
  <c r="AM25" i="26"/>
  <c r="AN25" i="26"/>
  <c r="AO25" i="26"/>
  <c r="AP25" i="26"/>
  <c r="AQ25" i="26"/>
  <c r="AR25" i="26"/>
  <c r="AS25" i="26"/>
  <c r="AT25" i="26"/>
  <c r="AF26" i="26"/>
  <c r="AG26" i="26"/>
  <c r="AH26" i="26"/>
  <c r="AI26" i="26"/>
  <c r="AJ26" i="26"/>
  <c r="AK26" i="26"/>
  <c r="AL26" i="26"/>
  <c r="AM26" i="26"/>
  <c r="AN26" i="26"/>
  <c r="AO26" i="26"/>
  <c r="AP26" i="26"/>
  <c r="AQ26" i="26"/>
  <c r="AR26" i="26"/>
  <c r="AS26" i="26"/>
  <c r="AT26" i="26"/>
  <c r="AF27" i="26"/>
  <c r="AG27" i="26"/>
  <c r="AH27" i="26"/>
  <c r="AI27" i="26"/>
  <c r="AJ27" i="26"/>
  <c r="AK27" i="26"/>
  <c r="AL27" i="26"/>
  <c r="AM27" i="26"/>
  <c r="AN27" i="26"/>
  <c r="AO27" i="26"/>
  <c r="AP27" i="26"/>
  <c r="AQ27" i="26"/>
  <c r="AR27" i="26"/>
  <c r="AS27" i="26"/>
  <c r="AT27" i="26"/>
  <c r="AF28" i="26"/>
  <c r="AG28" i="26"/>
  <c r="AH28" i="26"/>
  <c r="AI28" i="26"/>
  <c r="AJ28" i="26"/>
  <c r="AK28" i="26"/>
  <c r="AL28" i="26"/>
  <c r="AM28" i="26"/>
  <c r="AN28" i="26"/>
  <c r="AO28" i="26"/>
  <c r="AP28" i="26"/>
  <c r="AQ28" i="26"/>
  <c r="AR28" i="26"/>
  <c r="AS28" i="26"/>
  <c r="AT28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S29" i="26"/>
  <c r="AT29" i="26"/>
  <c r="AF30" i="26"/>
  <c r="AG30" i="26"/>
  <c r="AH30" i="26"/>
  <c r="AI30" i="26"/>
  <c r="AJ30" i="26"/>
  <c r="AK30" i="26"/>
  <c r="AL30" i="26"/>
  <c r="AM30" i="26"/>
  <c r="AN30" i="26"/>
  <c r="AO30" i="26"/>
  <c r="AP30" i="26"/>
  <c r="AQ30" i="26"/>
  <c r="AR30" i="26"/>
  <c r="AS30" i="26"/>
  <c r="AT30" i="26"/>
  <c r="AF31" i="26"/>
  <c r="AG31" i="26"/>
  <c r="AH31" i="26"/>
  <c r="AI31" i="26"/>
  <c r="AJ31" i="26"/>
  <c r="AK31" i="26"/>
  <c r="AL31" i="26"/>
  <c r="AM31" i="26"/>
  <c r="AN31" i="26"/>
  <c r="AO31" i="26"/>
  <c r="AP31" i="26"/>
  <c r="AQ31" i="26"/>
  <c r="AR31" i="26"/>
  <c r="AS31" i="26"/>
  <c r="AT31" i="26"/>
  <c r="AF32" i="26"/>
  <c r="AG32" i="26"/>
  <c r="AH32" i="26"/>
  <c r="AI32" i="26"/>
  <c r="AJ32" i="26"/>
  <c r="AK32" i="26"/>
  <c r="AL32" i="26"/>
  <c r="AM32" i="26"/>
  <c r="AN32" i="26"/>
  <c r="AO32" i="26"/>
  <c r="AP32" i="26"/>
  <c r="AQ32" i="26"/>
  <c r="AR32" i="26"/>
  <c r="AS32" i="26"/>
  <c r="AT32" i="26"/>
  <c r="AF33" i="26"/>
  <c r="AG33" i="26"/>
  <c r="AH33" i="26"/>
  <c r="AI33" i="26"/>
  <c r="AJ33" i="26"/>
  <c r="AK33" i="26"/>
  <c r="AL33" i="26"/>
  <c r="AM33" i="26"/>
  <c r="AN33" i="26"/>
  <c r="AO33" i="26"/>
  <c r="AP33" i="26"/>
  <c r="AQ33" i="26"/>
  <c r="AR33" i="26"/>
  <c r="AS33" i="26"/>
  <c r="AT33" i="26"/>
  <c r="AF34" i="26"/>
  <c r="AG34" i="26"/>
  <c r="AH34" i="26"/>
  <c r="AI34" i="26"/>
  <c r="AJ34" i="26"/>
  <c r="AK34" i="26"/>
  <c r="AL34" i="26"/>
  <c r="AM34" i="26"/>
  <c r="AN34" i="26"/>
  <c r="AO34" i="26"/>
  <c r="AP34" i="26"/>
  <c r="AQ34" i="26"/>
  <c r="AR34" i="26"/>
  <c r="AS34" i="26"/>
  <c r="AT34" i="26"/>
  <c r="AF35" i="26"/>
  <c r="AG35" i="26"/>
  <c r="AH35" i="26"/>
  <c r="AI35" i="26"/>
  <c r="AJ35" i="26"/>
  <c r="AK35" i="26"/>
  <c r="AL35" i="26"/>
  <c r="AM35" i="26"/>
  <c r="AN35" i="26"/>
  <c r="AO35" i="26"/>
  <c r="AP35" i="26"/>
  <c r="AQ35" i="26"/>
  <c r="AR35" i="26"/>
  <c r="AS35" i="26"/>
  <c r="AT35" i="26"/>
  <c r="AF36" i="26"/>
  <c r="AG36" i="26"/>
  <c r="AH36" i="26"/>
  <c r="AI36" i="26"/>
  <c r="AJ36" i="26"/>
  <c r="AK36" i="26"/>
  <c r="AL36" i="26"/>
  <c r="AM36" i="26"/>
  <c r="AN36" i="26"/>
  <c r="AO36" i="26"/>
  <c r="AP36" i="26"/>
  <c r="AQ36" i="26"/>
  <c r="AR36" i="26"/>
  <c r="AS36" i="26"/>
  <c r="AT36" i="26"/>
  <c r="AF37" i="26"/>
  <c r="AG37" i="26"/>
  <c r="AH37" i="26"/>
  <c r="AI37" i="26"/>
  <c r="AJ37" i="26"/>
  <c r="AK37" i="26"/>
  <c r="AL37" i="26"/>
  <c r="AM37" i="26"/>
  <c r="AN37" i="26"/>
  <c r="AO37" i="26"/>
  <c r="AP37" i="26"/>
  <c r="AQ37" i="26"/>
  <c r="AR37" i="26"/>
  <c r="AS37" i="26"/>
  <c r="AT37" i="26"/>
  <c r="AF38" i="26"/>
  <c r="AG38" i="26"/>
  <c r="AH38" i="26"/>
  <c r="AI38" i="26"/>
  <c r="AJ38" i="26"/>
  <c r="AK38" i="26"/>
  <c r="AL38" i="26"/>
  <c r="AM38" i="26"/>
  <c r="AN38" i="26"/>
  <c r="AO38" i="26"/>
  <c r="AP38" i="26"/>
  <c r="AQ38" i="26"/>
  <c r="AR38" i="26"/>
  <c r="AS38" i="26"/>
  <c r="AT38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AT39" i="26"/>
  <c r="AF40" i="26"/>
  <c r="AG40" i="26"/>
  <c r="AH40" i="26"/>
  <c r="AI40" i="26"/>
  <c r="AJ40" i="26"/>
  <c r="AK40" i="26"/>
  <c r="AL40" i="26"/>
  <c r="AM40" i="26"/>
  <c r="AN40" i="26"/>
  <c r="AO40" i="26"/>
  <c r="AP40" i="26"/>
  <c r="AQ40" i="26"/>
  <c r="AR40" i="26"/>
  <c r="AS40" i="26"/>
  <c r="AT40" i="26"/>
  <c r="AF41" i="26"/>
  <c r="AG41" i="26"/>
  <c r="AH41" i="26"/>
  <c r="AI41" i="26"/>
  <c r="AJ41" i="26"/>
  <c r="AK41" i="26"/>
  <c r="AL41" i="26"/>
  <c r="AM41" i="26"/>
  <c r="AN41" i="26"/>
  <c r="AO41" i="26"/>
  <c r="AP41" i="26"/>
  <c r="AQ41" i="26"/>
  <c r="AR41" i="26"/>
  <c r="AS41" i="26"/>
  <c r="AT41" i="26"/>
  <c r="AF42" i="26"/>
  <c r="AG42" i="26"/>
  <c r="AH42" i="26"/>
  <c r="AI42" i="26"/>
  <c r="AJ42" i="26"/>
  <c r="AK42" i="26"/>
  <c r="AL42" i="26"/>
  <c r="AM42" i="26"/>
  <c r="AN42" i="26"/>
  <c r="AO42" i="26"/>
  <c r="AP42" i="26"/>
  <c r="AQ42" i="26"/>
  <c r="AR42" i="26"/>
  <c r="AS42" i="26"/>
  <c r="AT42" i="26"/>
  <c r="AF43" i="26"/>
  <c r="AG43" i="26"/>
  <c r="AH43" i="26"/>
  <c r="AI43" i="26"/>
  <c r="AJ43" i="26"/>
  <c r="AK43" i="26"/>
  <c r="AL43" i="26"/>
  <c r="AM43" i="26"/>
  <c r="AN43" i="26"/>
  <c r="AO43" i="26"/>
  <c r="AP43" i="26"/>
  <c r="AQ43" i="26"/>
  <c r="AR43" i="26"/>
  <c r="AS43" i="26"/>
  <c r="AT43" i="26"/>
  <c r="AF44" i="26"/>
  <c r="AG44" i="26"/>
  <c r="AH44" i="26"/>
  <c r="AI44" i="26"/>
  <c r="AJ44" i="26"/>
  <c r="AK44" i="26"/>
  <c r="AL44" i="26"/>
  <c r="AM44" i="26"/>
  <c r="AN44" i="26"/>
  <c r="AO44" i="26"/>
  <c r="AP44" i="26"/>
  <c r="AQ44" i="26"/>
  <c r="AR44" i="26"/>
  <c r="AS44" i="26"/>
  <c r="AT44" i="26"/>
  <c r="AF45" i="26"/>
  <c r="AG45" i="26"/>
  <c r="AH45" i="26"/>
  <c r="AI45" i="26"/>
  <c r="AJ45" i="26"/>
  <c r="AK45" i="26"/>
  <c r="AL45" i="26"/>
  <c r="AM45" i="26"/>
  <c r="AN45" i="26"/>
  <c r="AO45" i="26"/>
  <c r="AP45" i="26"/>
  <c r="AQ45" i="26"/>
  <c r="AR45" i="26"/>
  <c r="AS45" i="26"/>
  <c r="AT45" i="26"/>
  <c r="AF46" i="26"/>
  <c r="AG46" i="26"/>
  <c r="AH46" i="26"/>
  <c r="AI46" i="26"/>
  <c r="AJ46" i="26"/>
  <c r="AK46" i="26"/>
  <c r="AL46" i="26"/>
  <c r="AM46" i="26"/>
  <c r="AN46" i="26"/>
  <c r="AO46" i="26"/>
  <c r="AP46" i="26"/>
  <c r="AQ46" i="26"/>
  <c r="AR46" i="26"/>
  <c r="AS46" i="26"/>
  <c r="AT46" i="26"/>
  <c r="AF47" i="26"/>
  <c r="AG47" i="26"/>
  <c r="AH47" i="26"/>
  <c r="AI47" i="26"/>
  <c r="AJ47" i="26"/>
  <c r="AK47" i="26"/>
  <c r="AL47" i="26"/>
  <c r="AM47" i="26"/>
  <c r="AN47" i="26"/>
  <c r="AO47" i="26"/>
  <c r="AP47" i="26"/>
  <c r="AQ47" i="26"/>
  <c r="AR47" i="26"/>
  <c r="AS47" i="26"/>
  <c r="AT47" i="26"/>
  <c r="AF48" i="26"/>
  <c r="AG48" i="26"/>
  <c r="AH48" i="26"/>
  <c r="AI48" i="26"/>
  <c r="AJ48" i="26"/>
  <c r="AK48" i="26"/>
  <c r="AL48" i="26"/>
  <c r="AM48" i="26"/>
  <c r="AN48" i="26"/>
  <c r="AO48" i="26"/>
  <c r="AP48" i="26"/>
  <c r="AQ48" i="26"/>
  <c r="AR48" i="26"/>
  <c r="AS48" i="26"/>
  <c r="AT48" i="26"/>
  <c r="AF49" i="26"/>
  <c r="AG49" i="26"/>
  <c r="AH49" i="26"/>
  <c r="AI49" i="26"/>
  <c r="AJ49" i="26"/>
  <c r="AK49" i="26"/>
  <c r="AL49" i="26"/>
  <c r="AM49" i="26"/>
  <c r="AN49" i="26"/>
  <c r="AO49" i="26"/>
  <c r="AP49" i="26"/>
  <c r="AQ49" i="26"/>
  <c r="AR49" i="26"/>
  <c r="AS49" i="26"/>
  <c r="AT49" i="26"/>
  <c r="AF50" i="26"/>
  <c r="AG50" i="26"/>
  <c r="AH50" i="26"/>
  <c r="AI50" i="26"/>
  <c r="AJ50" i="26"/>
  <c r="AK50" i="26"/>
  <c r="AL50" i="26"/>
  <c r="AM50" i="26"/>
  <c r="AN50" i="26"/>
  <c r="AO50" i="26"/>
  <c r="AP50" i="26"/>
  <c r="AQ50" i="26"/>
  <c r="AR50" i="26"/>
  <c r="AS50" i="26"/>
  <c r="AT50" i="26"/>
  <c r="AF51" i="26"/>
  <c r="AG51" i="26"/>
  <c r="AH51" i="26"/>
  <c r="AI51" i="26"/>
  <c r="AJ51" i="26"/>
  <c r="AK51" i="26"/>
  <c r="AL51" i="26"/>
  <c r="AM51" i="26"/>
  <c r="AN51" i="26"/>
  <c r="AO51" i="26"/>
  <c r="AP51" i="26"/>
  <c r="AQ51" i="26"/>
  <c r="AR51" i="26"/>
  <c r="AS51" i="26"/>
  <c r="AT51" i="26"/>
  <c r="AF52" i="26"/>
  <c r="AG52" i="26"/>
  <c r="AH52" i="26"/>
  <c r="AI52" i="26"/>
  <c r="AJ52" i="26"/>
  <c r="AK52" i="26"/>
  <c r="AL52" i="26"/>
  <c r="AM52" i="26"/>
  <c r="AN52" i="26"/>
  <c r="AO52" i="26"/>
  <c r="AP52" i="26"/>
  <c r="AQ52" i="26"/>
  <c r="AR52" i="26"/>
  <c r="AS52" i="26"/>
  <c r="AT52" i="26"/>
  <c r="AF53" i="26"/>
  <c r="AG53" i="26"/>
  <c r="AH53" i="26"/>
  <c r="AI53" i="26"/>
  <c r="AJ53" i="26"/>
  <c r="AK53" i="26"/>
  <c r="AL53" i="26"/>
  <c r="AM53" i="26"/>
  <c r="AN53" i="26"/>
  <c r="AO53" i="26"/>
  <c r="AP53" i="26"/>
  <c r="AQ53" i="26"/>
  <c r="AR53" i="26"/>
  <c r="AS53" i="26"/>
  <c r="AT53" i="26"/>
  <c r="AF54" i="26"/>
  <c r="AG54" i="26"/>
  <c r="AH54" i="26"/>
  <c r="AI54" i="26"/>
  <c r="AJ54" i="26"/>
  <c r="AK54" i="26"/>
  <c r="AL54" i="26"/>
  <c r="AM54" i="26"/>
  <c r="AN54" i="26"/>
  <c r="AO54" i="26"/>
  <c r="AP54" i="26"/>
  <c r="AQ54" i="26"/>
  <c r="AR54" i="26"/>
  <c r="AS54" i="26"/>
  <c r="AT54" i="26"/>
  <c r="AF55" i="26"/>
  <c r="AG55" i="26"/>
  <c r="AH55" i="26"/>
  <c r="AI55" i="26"/>
  <c r="AJ55" i="26"/>
  <c r="AK55" i="26"/>
  <c r="AL55" i="26"/>
  <c r="AM55" i="26"/>
  <c r="AN55" i="26"/>
  <c r="AO55" i="26"/>
  <c r="AP55" i="26"/>
  <c r="AQ55" i="26"/>
  <c r="AR55" i="26"/>
  <c r="AS55" i="26"/>
  <c r="AT55" i="26"/>
  <c r="AF56" i="26"/>
  <c r="AG56" i="26"/>
  <c r="AH56" i="26"/>
  <c r="AI56" i="26"/>
  <c r="AJ56" i="26"/>
  <c r="AK56" i="26"/>
  <c r="AL56" i="26"/>
  <c r="AM56" i="26"/>
  <c r="AN56" i="26"/>
  <c r="AO56" i="26"/>
  <c r="AP56" i="26"/>
  <c r="AQ56" i="26"/>
  <c r="AR56" i="26"/>
  <c r="AS56" i="26"/>
  <c r="AT56" i="26"/>
  <c r="AF57" i="26"/>
  <c r="AG57" i="26"/>
  <c r="AH57" i="26"/>
  <c r="AI57" i="26"/>
  <c r="AJ57" i="26"/>
  <c r="AK57" i="26"/>
  <c r="AL57" i="26"/>
  <c r="AM57" i="26"/>
  <c r="AN57" i="26"/>
  <c r="AO57" i="26"/>
  <c r="AP57" i="26"/>
  <c r="AQ57" i="26"/>
  <c r="AR57" i="26"/>
  <c r="AS57" i="26"/>
  <c r="AT57" i="26"/>
  <c r="AF58" i="26"/>
  <c r="AG58" i="26"/>
  <c r="AH58" i="26"/>
  <c r="AI58" i="26"/>
  <c r="AJ58" i="26"/>
  <c r="AK58" i="26"/>
  <c r="AL58" i="26"/>
  <c r="AM58" i="26"/>
  <c r="AN58" i="26"/>
  <c r="AO58" i="26"/>
  <c r="AP58" i="26"/>
  <c r="AQ58" i="26"/>
  <c r="AR58" i="26"/>
  <c r="AS58" i="26"/>
  <c r="AT58" i="26"/>
  <c r="AF59" i="26"/>
  <c r="AG59" i="26"/>
  <c r="AH59" i="26"/>
  <c r="AI59" i="26"/>
  <c r="AJ59" i="26"/>
  <c r="AK59" i="26"/>
  <c r="AL59" i="26"/>
  <c r="AM59" i="26"/>
  <c r="AN59" i="26"/>
  <c r="AO59" i="26"/>
  <c r="AP59" i="26"/>
  <c r="AQ59" i="26"/>
  <c r="AR59" i="26"/>
  <c r="AS59" i="26"/>
  <c r="AT59" i="26"/>
  <c r="AF60" i="26"/>
  <c r="AG60" i="26"/>
  <c r="AH60" i="26"/>
  <c r="AI60" i="26"/>
  <c r="AJ60" i="26"/>
  <c r="AK60" i="26"/>
  <c r="AL60" i="26"/>
  <c r="AM60" i="26"/>
  <c r="AN60" i="26"/>
  <c r="AO60" i="26"/>
  <c r="AP60" i="26"/>
  <c r="AQ60" i="26"/>
  <c r="AR60" i="26"/>
  <c r="AS60" i="26"/>
  <c r="AT60" i="26"/>
  <c r="AF61" i="26"/>
  <c r="AG61" i="26"/>
  <c r="AH61" i="26"/>
  <c r="AI61" i="26"/>
  <c r="AJ61" i="26"/>
  <c r="AK61" i="26"/>
  <c r="AL61" i="26"/>
  <c r="AM61" i="26"/>
  <c r="AN61" i="26"/>
  <c r="AO61" i="26"/>
  <c r="AP61" i="26"/>
  <c r="AQ61" i="26"/>
  <c r="AR61" i="26"/>
  <c r="AS61" i="26"/>
  <c r="AT61" i="26"/>
  <c r="AF62" i="26"/>
  <c r="AG62" i="26"/>
  <c r="AH62" i="26"/>
  <c r="AI62" i="26"/>
  <c r="AJ62" i="26"/>
  <c r="AK62" i="26"/>
  <c r="AL62" i="26"/>
  <c r="AM62" i="26"/>
  <c r="AN62" i="26"/>
  <c r="AO62" i="26"/>
  <c r="AP62" i="26"/>
  <c r="AQ62" i="26"/>
  <c r="AR62" i="26"/>
  <c r="AS62" i="26"/>
  <c r="AT62" i="26"/>
  <c r="AF63" i="26"/>
  <c r="AG63" i="26"/>
  <c r="AH63" i="26"/>
  <c r="AI63" i="26"/>
  <c r="AJ63" i="26"/>
  <c r="AK63" i="26"/>
  <c r="AL63" i="26"/>
  <c r="AM63" i="26"/>
  <c r="AN63" i="26"/>
  <c r="AO63" i="26"/>
  <c r="AP63" i="26"/>
  <c r="AQ63" i="26"/>
  <c r="AR63" i="26"/>
  <c r="AS63" i="26"/>
  <c r="AT63" i="26"/>
  <c r="AG3" i="26"/>
  <c r="AH3" i="26"/>
  <c r="AI3" i="26"/>
  <c r="AJ3" i="26"/>
  <c r="AK3" i="26"/>
  <c r="AL3" i="26"/>
  <c r="AM3" i="26"/>
  <c r="AN3" i="26"/>
  <c r="AO3" i="26"/>
  <c r="AP3" i="26"/>
  <c r="AQ3" i="26"/>
  <c r="AR3" i="26"/>
  <c r="AS3" i="26"/>
  <c r="AT3" i="26"/>
  <c r="AF3" i="26"/>
  <c r="AW50" i="26" l="1"/>
  <c r="AW15" i="26"/>
  <c r="AW45" i="26"/>
  <c r="AW54" i="26"/>
  <c r="AW61" i="26"/>
  <c r="AW6" i="26"/>
  <c r="AW14" i="26"/>
  <c r="AW22" i="26"/>
  <c r="AW38" i="26"/>
  <c r="AW9" i="26"/>
  <c r="AW25" i="26"/>
  <c r="AW62" i="26"/>
  <c r="AW4" i="26"/>
  <c r="AW20" i="26"/>
  <c r="AW44" i="26"/>
  <c r="AW18" i="26"/>
  <c r="AW34" i="26"/>
  <c r="AW63" i="26"/>
  <c r="AW12" i="26"/>
  <c r="AW30" i="26"/>
  <c r="AW40" i="26"/>
  <c r="AW48" i="26"/>
  <c r="AW58" i="26"/>
  <c r="AW10" i="26"/>
  <c r="AW28" i="26"/>
  <c r="AW46" i="26"/>
  <c r="AW56" i="26"/>
  <c r="AW13" i="26"/>
  <c r="AW31" i="26"/>
  <c r="AW36" i="26"/>
  <c r="AW41" i="26"/>
  <c r="AW8" i="26"/>
  <c r="AW16" i="26"/>
  <c r="AW26" i="26"/>
  <c r="AW29" i="26"/>
  <c r="AW47" i="26"/>
  <c r="AW52" i="26"/>
  <c r="AW57" i="26"/>
  <c r="AW24" i="26"/>
  <c r="AW32" i="26"/>
  <c r="AW42" i="26"/>
  <c r="AW60" i="26"/>
  <c r="AW11" i="26"/>
  <c r="AW27" i="26"/>
  <c r="AW43" i="26"/>
  <c r="AW59" i="26"/>
  <c r="AF64" i="26"/>
  <c r="AW7" i="26"/>
  <c r="AW23" i="26"/>
  <c r="AW39" i="26"/>
  <c r="AW55" i="26"/>
  <c r="AW5" i="26"/>
  <c r="AW21" i="26"/>
  <c r="AW37" i="26"/>
  <c r="AW53" i="26"/>
  <c r="AW3" i="26"/>
  <c r="AW19" i="26"/>
  <c r="AW35" i="26"/>
  <c r="AW51" i="26"/>
  <c r="AW17" i="26"/>
  <c r="AW33" i="26"/>
  <c r="AW49" i="26"/>
  <c r="B9" i="23" l="1"/>
  <c r="D7" i="23" l="1"/>
  <c r="D8" i="23"/>
  <c r="D6" i="23"/>
  <c r="E6" i="23" s="1"/>
  <c r="D4" i="23"/>
  <c r="D5" i="23"/>
  <c r="D3" i="23"/>
  <c r="D9" i="23" s="1"/>
  <c r="C31" i="21" l="1"/>
  <c r="C32" i="21"/>
  <c r="C33" i="21" s="1"/>
  <c r="C34" i="21" s="1"/>
  <c r="C35" i="21" s="1"/>
  <c r="C36" i="21" s="1"/>
  <c r="C12" i="21"/>
  <c r="C13" i="21"/>
  <c r="C14" i="21" s="1"/>
  <c r="C15" i="21" s="1"/>
  <c r="C16" i="21" s="1"/>
  <c r="C17" i="21" s="1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E17" i="15"/>
  <c r="E18" i="15"/>
  <c r="E19" i="15"/>
  <c r="E20" i="15"/>
  <c r="E21" i="15"/>
  <c r="E22" i="15"/>
  <c r="C23" i="15"/>
  <c r="E16" i="15" s="1"/>
  <c r="F8" i="15"/>
  <c r="K4" i="15"/>
  <c r="L4" i="15"/>
  <c r="M4" i="15"/>
  <c r="N4" i="15"/>
  <c r="O4" i="15"/>
  <c r="P4" i="15"/>
  <c r="B25" i="23"/>
  <c r="B16" i="23"/>
  <c r="E8" i="23"/>
  <c r="E7" i="23"/>
  <c r="E5" i="23"/>
  <c r="E4" i="23"/>
  <c r="E3" i="23"/>
  <c r="E9" i="23" s="1"/>
  <c r="C22" i="21"/>
  <c r="C23" i="21" s="1"/>
  <c r="C24" i="21" s="1"/>
  <c r="C25" i="21" s="1"/>
  <c r="C26" i="21" s="1"/>
  <c r="C27" i="21" s="1"/>
  <c r="C28" i="21" s="1"/>
  <c r="C29" i="21" s="1"/>
  <c r="C30" i="21" s="1"/>
  <c r="C3" i="21"/>
  <c r="C4" i="21" s="1"/>
  <c r="C5" i="21" s="1"/>
  <c r="C6" i="21" s="1"/>
  <c r="C7" i="21" s="1"/>
  <c r="C8" i="21" s="1"/>
  <c r="C9" i="21" s="1"/>
  <c r="C10" i="21" s="1"/>
  <c r="C11" i="21" s="1"/>
  <c r="E10" i="15"/>
  <c r="J4" i="15"/>
  <c r="I4" i="15"/>
  <c r="H4" i="15"/>
  <c r="G4" i="15"/>
  <c r="F4" i="15"/>
  <c r="E4" i="15"/>
  <c r="D4" i="15"/>
  <c r="C4" i="15"/>
  <c r="B4" i="15"/>
  <c r="P4" i="3"/>
  <c r="P5" i="3" s="1"/>
  <c r="O4" i="3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AS66" i="5" s="1"/>
  <c r="N4" i="3"/>
  <c r="M4" i="3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AP66" i="5" s="1"/>
  <c r="K4" i="3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AO66" i="5" s="1"/>
  <c r="J4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AN66" i="5" s="1"/>
  <c r="I4" i="3"/>
  <c r="H4" i="3"/>
  <c r="G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AK66" i="5" s="1"/>
  <c r="F4" i="3"/>
  <c r="E4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AH66" i="5" s="1"/>
  <c r="C4" i="3"/>
  <c r="B4" i="3"/>
  <c r="B5" i="3" s="1"/>
  <c r="R3" i="3"/>
  <c r="Q3" i="3"/>
  <c r="AT65" i="5"/>
  <c r="AS65" i="5"/>
  <c r="AR65" i="5"/>
  <c r="AQ65" i="5"/>
  <c r="AP65" i="5"/>
  <c r="AO65" i="5"/>
  <c r="AN65" i="5"/>
  <c r="AM65" i="5"/>
  <c r="AL65" i="5"/>
  <c r="AK65" i="5"/>
  <c r="AJ65" i="5"/>
  <c r="AI65" i="5"/>
  <c r="AH65" i="5"/>
  <c r="AG65" i="5"/>
  <c r="AF65" i="5"/>
  <c r="AE64" i="5"/>
  <c r="AD64" i="5"/>
  <c r="AC64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B64" i="5"/>
  <c r="AT63" i="5"/>
  <c r="AS63" i="5"/>
  <c r="AR63" i="5"/>
  <c r="AQ63" i="5"/>
  <c r="AP63" i="5"/>
  <c r="AO63" i="5"/>
  <c r="AN63" i="5"/>
  <c r="AM63" i="5"/>
  <c r="AL63" i="5"/>
  <c r="AK63" i="5"/>
  <c r="AJ63" i="5"/>
  <c r="AI63" i="5"/>
  <c r="AH63" i="5"/>
  <c r="AG63" i="5"/>
  <c r="AF63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U62" i="5" s="1"/>
  <c r="AT61" i="5"/>
  <c r="AS61" i="5"/>
  <c r="AR61" i="5"/>
  <c r="AQ61" i="5"/>
  <c r="AP61" i="5"/>
  <c r="AO61" i="5"/>
  <c r="AN61" i="5"/>
  <c r="AM61" i="5"/>
  <c r="AL61" i="5"/>
  <c r="AK61" i="5"/>
  <c r="AJ61" i="5"/>
  <c r="AI61" i="5"/>
  <c r="AH61" i="5"/>
  <c r="AG61" i="5"/>
  <c r="AF61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T59" i="5"/>
  <c r="AS59" i="5"/>
  <c r="AR59" i="5"/>
  <c r="AQ59" i="5"/>
  <c r="AP59" i="5"/>
  <c r="AO59" i="5"/>
  <c r="AN59" i="5"/>
  <c r="AM59" i="5"/>
  <c r="AL59" i="5"/>
  <c r="AK59" i="5"/>
  <c r="AJ59" i="5"/>
  <c r="AI59" i="5"/>
  <c r="AH59" i="5"/>
  <c r="AG59" i="5"/>
  <c r="AF59" i="5"/>
  <c r="AT58" i="5"/>
  <c r="AS58" i="5"/>
  <c r="AR58" i="5"/>
  <c r="AQ58" i="5"/>
  <c r="AP58" i="5"/>
  <c r="AO58" i="5"/>
  <c r="AN58" i="5"/>
  <c r="AM58" i="5"/>
  <c r="AL58" i="5"/>
  <c r="AK58" i="5"/>
  <c r="AJ58" i="5"/>
  <c r="AI58" i="5"/>
  <c r="AH58" i="5"/>
  <c r="AG58" i="5"/>
  <c r="AF58" i="5"/>
  <c r="AT57" i="5"/>
  <c r="AS57" i="5"/>
  <c r="AR57" i="5"/>
  <c r="AQ57" i="5"/>
  <c r="AP57" i="5"/>
  <c r="AO57" i="5"/>
  <c r="AN57" i="5"/>
  <c r="AM57" i="5"/>
  <c r="AL57" i="5"/>
  <c r="AK57" i="5"/>
  <c r="AJ57" i="5"/>
  <c r="AI57" i="5"/>
  <c r="AH57" i="5"/>
  <c r="AG57" i="5"/>
  <c r="AF57" i="5"/>
  <c r="AT56" i="5"/>
  <c r="AS56" i="5"/>
  <c r="AR56" i="5"/>
  <c r="AQ56" i="5"/>
  <c r="AP56" i="5"/>
  <c r="AO56" i="5"/>
  <c r="AN56" i="5"/>
  <c r="AM56" i="5"/>
  <c r="AL56" i="5"/>
  <c r="AK56" i="5"/>
  <c r="AJ56" i="5"/>
  <c r="AI56" i="5"/>
  <c r="AH56" i="5"/>
  <c r="AG56" i="5"/>
  <c r="AF56" i="5"/>
  <c r="AT55" i="5"/>
  <c r="AS55" i="5"/>
  <c r="AR55" i="5"/>
  <c r="AQ55" i="5"/>
  <c r="AP55" i="5"/>
  <c r="AO55" i="5"/>
  <c r="AN55" i="5"/>
  <c r="AM55" i="5"/>
  <c r="AL55" i="5"/>
  <c r="AK55" i="5"/>
  <c r="AJ55" i="5"/>
  <c r="AI55" i="5"/>
  <c r="AH55" i="5"/>
  <c r="AG55" i="5"/>
  <c r="AF55" i="5"/>
  <c r="AT54" i="5"/>
  <c r="AS54" i="5"/>
  <c r="AR54" i="5"/>
  <c r="AQ54" i="5"/>
  <c r="AP54" i="5"/>
  <c r="AO54" i="5"/>
  <c r="AN54" i="5"/>
  <c r="AM54" i="5"/>
  <c r="AL54" i="5"/>
  <c r="AK54" i="5"/>
  <c r="AJ54" i="5"/>
  <c r="AI54" i="5"/>
  <c r="AH54" i="5"/>
  <c r="AG54" i="5"/>
  <c r="AF54" i="5"/>
  <c r="AU54" i="5" s="1"/>
  <c r="AT53" i="5"/>
  <c r="AS53" i="5"/>
  <c r="AR53" i="5"/>
  <c r="AQ53" i="5"/>
  <c r="AP53" i="5"/>
  <c r="AO53" i="5"/>
  <c r="AN53" i="5"/>
  <c r="AM53" i="5"/>
  <c r="AL53" i="5"/>
  <c r="AK53" i="5"/>
  <c r="AJ53" i="5"/>
  <c r="AI53" i="5"/>
  <c r="AH53" i="5"/>
  <c r="AG53" i="5"/>
  <c r="AF53" i="5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AF52" i="5"/>
  <c r="AT51" i="5"/>
  <c r="AS51" i="5"/>
  <c r="AR51" i="5"/>
  <c r="AQ51" i="5"/>
  <c r="AP51" i="5"/>
  <c r="AO51" i="5"/>
  <c r="AN51" i="5"/>
  <c r="AM51" i="5"/>
  <c r="AL51" i="5"/>
  <c r="AK51" i="5"/>
  <c r="AJ51" i="5"/>
  <c r="AI51" i="5"/>
  <c r="AH51" i="5"/>
  <c r="AG51" i="5"/>
  <c r="AF51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T49" i="5"/>
  <c r="AS49" i="5"/>
  <c r="AR49" i="5"/>
  <c r="AQ49" i="5"/>
  <c r="AP49" i="5"/>
  <c r="AO49" i="5"/>
  <c r="AN49" i="5"/>
  <c r="AM49" i="5"/>
  <c r="AL49" i="5"/>
  <c r="AK49" i="5"/>
  <c r="AJ49" i="5"/>
  <c r="AI49" i="5"/>
  <c r="AH49" i="5"/>
  <c r="AG49" i="5"/>
  <c r="AF49" i="5"/>
  <c r="AT48" i="5"/>
  <c r="AS48" i="5"/>
  <c r="AR48" i="5"/>
  <c r="AQ48" i="5"/>
  <c r="AP48" i="5"/>
  <c r="AO48" i="5"/>
  <c r="AN48" i="5"/>
  <c r="AM48" i="5"/>
  <c r="AL48" i="5"/>
  <c r="AK48" i="5"/>
  <c r="AJ48" i="5"/>
  <c r="AI48" i="5"/>
  <c r="AH48" i="5"/>
  <c r="AG48" i="5"/>
  <c r="AF48" i="5"/>
  <c r="AT47" i="5"/>
  <c r="AS47" i="5"/>
  <c r="AR47" i="5"/>
  <c r="AQ47" i="5"/>
  <c r="AP47" i="5"/>
  <c r="AO47" i="5"/>
  <c r="AN47" i="5"/>
  <c r="AM47" i="5"/>
  <c r="AL47" i="5"/>
  <c r="AK47" i="5"/>
  <c r="AJ47" i="5"/>
  <c r="AI47" i="5"/>
  <c r="AH47" i="5"/>
  <c r="AG47" i="5"/>
  <c r="AF47" i="5"/>
  <c r="AT46" i="5"/>
  <c r="AS46" i="5"/>
  <c r="AR46" i="5"/>
  <c r="AQ46" i="5"/>
  <c r="AP46" i="5"/>
  <c r="AO46" i="5"/>
  <c r="AN46" i="5"/>
  <c r="AM46" i="5"/>
  <c r="AL46" i="5"/>
  <c r="AK46" i="5"/>
  <c r="AJ46" i="5"/>
  <c r="AI46" i="5"/>
  <c r="AH46" i="5"/>
  <c r="AG46" i="5"/>
  <c r="AF46" i="5"/>
  <c r="AU46" i="5" s="1"/>
  <c r="AT45" i="5"/>
  <c r="AS45" i="5"/>
  <c r="AR45" i="5"/>
  <c r="AQ45" i="5"/>
  <c r="AP45" i="5"/>
  <c r="AO45" i="5"/>
  <c r="AN45" i="5"/>
  <c r="AM45" i="5"/>
  <c r="AL45" i="5"/>
  <c r="AK45" i="5"/>
  <c r="AJ45" i="5"/>
  <c r="AI45" i="5"/>
  <c r="AH45" i="5"/>
  <c r="AG45" i="5"/>
  <c r="AF45" i="5"/>
  <c r="AT44" i="5"/>
  <c r="AS44" i="5"/>
  <c r="AR44" i="5"/>
  <c r="AQ44" i="5"/>
  <c r="AP44" i="5"/>
  <c r="AO44" i="5"/>
  <c r="AN44" i="5"/>
  <c r="AM44" i="5"/>
  <c r="AL44" i="5"/>
  <c r="AK44" i="5"/>
  <c r="AJ44" i="5"/>
  <c r="AI44" i="5"/>
  <c r="AH44" i="5"/>
  <c r="AG44" i="5"/>
  <c r="AF44" i="5"/>
  <c r="AT43" i="5"/>
  <c r="AS43" i="5"/>
  <c r="AR43" i="5"/>
  <c r="AQ43" i="5"/>
  <c r="AP43" i="5"/>
  <c r="AO43" i="5"/>
  <c r="AN43" i="5"/>
  <c r="AM43" i="5"/>
  <c r="AL43" i="5"/>
  <c r="AK43" i="5"/>
  <c r="AJ43" i="5"/>
  <c r="AI43" i="5"/>
  <c r="AH43" i="5"/>
  <c r="AG43" i="5"/>
  <c r="AF43" i="5"/>
  <c r="AT42" i="5"/>
  <c r="AS42" i="5"/>
  <c r="AR42" i="5"/>
  <c r="AQ42" i="5"/>
  <c r="AP42" i="5"/>
  <c r="AO42" i="5"/>
  <c r="AN42" i="5"/>
  <c r="AM42" i="5"/>
  <c r="AL42" i="5"/>
  <c r="AK42" i="5"/>
  <c r="AJ42" i="5"/>
  <c r="AI42" i="5"/>
  <c r="AH42" i="5"/>
  <c r="AG42" i="5"/>
  <c r="AF42" i="5"/>
  <c r="AT41" i="5"/>
  <c r="AS41" i="5"/>
  <c r="AR41" i="5"/>
  <c r="AQ41" i="5"/>
  <c r="AP41" i="5"/>
  <c r="AO41" i="5"/>
  <c r="AN41" i="5"/>
  <c r="AM41" i="5"/>
  <c r="AL41" i="5"/>
  <c r="AK41" i="5"/>
  <c r="AJ41" i="5"/>
  <c r="AI41" i="5"/>
  <c r="AH41" i="5"/>
  <c r="AG41" i="5"/>
  <c r="AF41" i="5"/>
  <c r="AT40" i="5"/>
  <c r="AS40" i="5"/>
  <c r="AR40" i="5"/>
  <c r="AQ40" i="5"/>
  <c r="AP40" i="5"/>
  <c r="AO40" i="5"/>
  <c r="AN40" i="5"/>
  <c r="AM40" i="5"/>
  <c r="AL40" i="5"/>
  <c r="AK40" i="5"/>
  <c r="AJ40" i="5"/>
  <c r="AI40" i="5"/>
  <c r="AH40" i="5"/>
  <c r="AG40" i="5"/>
  <c r="AF40" i="5"/>
  <c r="AT39" i="5"/>
  <c r="AS39" i="5"/>
  <c r="AR39" i="5"/>
  <c r="AQ39" i="5"/>
  <c r="AP39" i="5"/>
  <c r="AO39" i="5"/>
  <c r="AN39" i="5"/>
  <c r="AM39" i="5"/>
  <c r="AL39" i="5"/>
  <c r="AK39" i="5"/>
  <c r="AJ39" i="5"/>
  <c r="AI39" i="5"/>
  <c r="AH39" i="5"/>
  <c r="AG39" i="5"/>
  <c r="AF39" i="5"/>
  <c r="AT38" i="5"/>
  <c r="AS38" i="5"/>
  <c r="AR38" i="5"/>
  <c r="AQ38" i="5"/>
  <c r="AP38" i="5"/>
  <c r="AO38" i="5"/>
  <c r="AN38" i="5"/>
  <c r="AM38" i="5"/>
  <c r="AL38" i="5"/>
  <c r="AK38" i="5"/>
  <c r="AJ38" i="5"/>
  <c r="AI38" i="5"/>
  <c r="AH38" i="5"/>
  <c r="AG38" i="5"/>
  <c r="AF38" i="5"/>
  <c r="AU38" i="5" s="1"/>
  <c r="AT37" i="5"/>
  <c r="AS37" i="5"/>
  <c r="AR37" i="5"/>
  <c r="AQ37" i="5"/>
  <c r="AP37" i="5"/>
  <c r="AO37" i="5"/>
  <c r="AN37" i="5"/>
  <c r="AM37" i="5"/>
  <c r="AL37" i="5"/>
  <c r="AK37" i="5"/>
  <c r="AJ37" i="5"/>
  <c r="AI37" i="5"/>
  <c r="AH37" i="5"/>
  <c r="AG37" i="5"/>
  <c r="AF37" i="5"/>
  <c r="AT36" i="5"/>
  <c r="AS36" i="5"/>
  <c r="AR36" i="5"/>
  <c r="AQ36" i="5"/>
  <c r="AP36" i="5"/>
  <c r="AO36" i="5"/>
  <c r="AN36" i="5"/>
  <c r="AM36" i="5"/>
  <c r="AL36" i="5"/>
  <c r="AK36" i="5"/>
  <c r="AJ36" i="5"/>
  <c r="AI36" i="5"/>
  <c r="AH36" i="5"/>
  <c r="AG36" i="5"/>
  <c r="AF36" i="5"/>
  <c r="AT35" i="5"/>
  <c r="AS35" i="5"/>
  <c r="AR35" i="5"/>
  <c r="AQ35" i="5"/>
  <c r="AP35" i="5"/>
  <c r="AO35" i="5"/>
  <c r="AN35" i="5"/>
  <c r="AM35" i="5"/>
  <c r="AL35" i="5"/>
  <c r="AK35" i="5"/>
  <c r="AJ35" i="5"/>
  <c r="AI35" i="5"/>
  <c r="AH35" i="5"/>
  <c r="AG35" i="5"/>
  <c r="AF35" i="5"/>
  <c r="AT34" i="5"/>
  <c r="AS34" i="5"/>
  <c r="AR34" i="5"/>
  <c r="AQ34" i="5"/>
  <c r="AP34" i="5"/>
  <c r="AO34" i="5"/>
  <c r="AN34" i="5"/>
  <c r="AM34" i="5"/>
  <c r="AL34" i="5"/>
  <c r="AK34" i="5"/>
  <c r="AJ34" i="5"/>
  <c r="AI34" i="5"/>
  <c r="AH34" i="5"/>
  <c r="AG34" i="5"/>
  <c r="AF34" i="5"/>
  <c r="AT33" i="5"/>
  <c r="AS33" i="5"/>
  <c r="AR33" i="5"/>
  <c r="AQ33" i="5"/>
  <c r="AP33" i="5"/>
  <c r="AO33" i="5"/>
  <c r="AN33" i="5"/>
  <c r="AM33" i="5"/>
  <c r="AL33" i="5"/>
  <c r="AK33" i="5"/>
  <c r="AJ33" i="5"/>
  <c r="AI33" i="5"/>
  <c r="AH33" i="5"/>
  <c r="AG33" i="5"/>
  <c r="AF33" i="5"/>
  <c r="AT32" i="5"/>
  <c r="AS32" i="5"/>
  <c r="AR32" i="5"/>
  <c r="AQ32" i="5"/>
  <c r="AP32" i="5"/>
  <c r="AO32" i="5"/>
  <c r="AN32" i="5"/>
  <c r="AM32" i="5"/>
  <c r="AL32" i="5"/>
  <c r="AK32" i="5"/>
  <c r="AJ32" i="5"/>
  <c r="AI32" i="5"/>
  <c r="AH32" i="5"/>
  <c r="AG32" i="5"/>
  <c r="AF32" i="5"/>
  <c r="AT31" i="5"/>
  <c r="AS31" i="5"/>
  <c r="AR31" i="5"/>
  <c r="AQ31" i="5"/>
  <c r="AP31" i="5"/>
  <c r="AO31" i="5"/>
  <c r="AN31" i="5"/>
  <c r="AM31" i="5"/>
  <c r="AL31" i="5"/>
  <c r="AK31" i="5"/>
  <c r="AJ31" i="5"/>
  <c r="AI31" i="5"/>
  <c r="AH31" i="5"/>
  <c r="AG31" i="5"/>
  <c r="AF31" i="5"/>
  <c r="AT30" i="5"/>
  <c r="AS30" i="5"/>
  <c r="AR30" i="5"/>
  <c r="AQ30" i="5"/>
  <c r="AP30" i="5"/>
  <c r="AO30" i="5"/>
  <c r="AN30" i="5"/>
  <c r="AM30" i="5"/>
  <c r="AL30" i="5"/>
  <c r="AK30" i="5"/>
  <c r="AJ30" i="5"/>
  <c r="AI30" i="5"/>
  <c r="AH30" i="5"/>
  <c r="AG30" i="5"/>
  <c r="AF30" i="5"/>
  <c r="AU30" i="5" s="1"/>
  <c r="AT29" i="5"/>
  <c r="AS29" i="5"/>
  <c r="AR29" i="5"/>
  <c r="AQ29" i="5"/>
  <c r="AP29" i="5"/>
  <c r="AO29" i="5"/>
  <c r="AN29" i="5"/>
  <c r="AM29" i="5"/>
  <c r="AL29" i="5"/>
  <c r="AK29" i="5"/>
  <c r="AJ29" i="5"/>
  <c r="AI29" i="5"/>
  <c r="AH29" i="5"/>
  <c r="AG29" i="5"/>
  <c r="AF29" i="5"/>
  <c r="AT28" i="5"/>
  <c r="AS28" i="5"/>
  <c r="AR28" i="5"/>
  <c r="AQ28" i="5"/>
  <c r="AP28" i="5"/>
  <c r="AO28" i="5"/>
  <c r="AN28" i="5"/>
  <c r="AM28" i="5"/>
  <c r="AL28" i="5"/>
  <c r="AK28" i="5"/>
  <c r="AJ28" i="5"/>
  <c r="AI28" i="5"/>
  <c r="AH28" i="5"/>
  <c r="AG28" i="5"/>
  <c r="AF28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T25" i="5"/>
  <c r="AS25" i="5"/>
  <c r="AR25" i="5"/>
  <c r="AQ25" i="5"/>
  <c r="AP25" i="5"/>
  <c r="AO25" i="5"/>
  <c r="AN25" i="5"/>
  <c r="AM25" i="5"/>
  <c r="AL25" i="5"/>
  <c r="AK25" i="5"/>
  <c r="AJ25" i="5"/>
  <c r="AI25" i="5"/>
  <c r="AH25" i="5"/>
  <c r="AG25" i="5"/>
  <c r="AF25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U22" i="5" s="1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T17" i="5"/>
  <c r="AS17" i="5"/>
  <c r="AR17" i="5"/>
  <c r="AQ17" i="5"/>
  <c r="AP17" i="5"/>
  <c r="AO17" i="5"/>
  <c r="AN17" i="5"/>
  <c r="AM17" i="5"/>
  <c r="AL17" i="5"/>
  <c r="AK17" i="5"/>
  <c r="AJ17" i="5"/>
  <c r="AI17" i="5"/>
  <c r="AH17" i="5"/>
  <c r="AG17" i="5"/>
  <c r="AF17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U14" i="5" s="1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U6" i="5" s="1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U5" i="5" l="1"/>
  <c r="AU13" i="5"/>
  <c r="AU21" i="5"/>
  <c r="AU29" i="5"/>
  <c r="AU37" i="5"/>
  <c r="AU45" i="5"/>
  <c r="AU53" i="5"/>
  <c r="AU61" i="5"/>
  <c r="AU4" i="5"/>
  <c r="AU44" i="5"/>
  <c r="AU52" i="5"/>
  <c r="AU60" i="5"/>
  <c r="AU20" i="5"/>
  <c r="AU28" i="5"/>
  <c r="AU3" i="5"/>
  <c r="AU11" i="5"/>
  <c r="AU19" i="5"/>
  <c r="AU27" i="5"/>
  <c r="AU35" i="5"/>
  <c r="AU43" i="5"/>
  <c r="AU51" i="5"/>
  <c r="AU59" i="5"/>
  <c r="AU12" i="5"/>
  <c r="AU36" i="5"/>
  <c r="AU10" i="5"/>
  <c r="AU18" i="5"/>
  <c r="AU26" i="5"/>
  <c r="AU34" i="5"/>
  <c r="AU42" i="5"/>
  <c r="AU50" i="5"/>
  <c r="AU58" i="5"/>
  <c r="AU9" i="5"/>
  <c r="AU17" i="5"/>
  <c r="AU25" i="5"/>
  <c r="AU33" i="5"/>
  <c r="AU41" i="5"/>
  <c r="AU49" i="5"/>
  <c r="AU57" i="5"/>
  <c r="AU8" i="5"/>
  <c r="AU16" i="5"/>
  <c r="AU24" i="5"/>
  <c r="AU32" i="5"/>
  <c r="AU40" i="5"/>
  <c r="AU48" i="5"/>
  <c r="AU56" i="5"/>
  <c r="AU7" i="5"/>
  <c r="AU15" i="5"/>
  <c r="AU23" i="5"/>
  <c r="AU31" i="5"/>
  <c r="AU39" i="5"/>
  <c r="AU47" i="5"/>
  <c r="AU55" i="5"/>
  <c r="AU63" i="5"/>
  <c r="AU30" i="2"/>
  <c r="AU46" i="2"/>
  <c r="AU62" i="2"/>
  <c r="AU54" i="2"/>
  <c r="AU44" i="2"/>
  <c r="AU38" i="2"/>
  <c r="AU53" i="2"/>
  <c r="AG64" i="2"/>
  <c r="AO64" i="2"/>
  <c r="AU10" i="2"/>
  <c r="AU11" i="2"/>
  <c r="AU18" i="2"/>
  <c r="AU19" i="2"/>
  <c r="AU26" i="2"/>
  <c r="AU27" i="2"/>
  <c r="AP64" i="2"/>
  <c r="AI64" i="2"/>
  <c r="AQ64" i="2"/>
  <c r="AU9" i="2"/>
  <c r="AU16" i="2"/>
  <c r="AU17" i="2"/>
  <c r="AU24" i="2"/>
  <c r="AU25" i="2"/>
  <c r="AU42" i="2"/>
  <c r="AU43" i="2"/>
  <c r="AU51" i="2"/>
  <c r="AU60" i="2"/>
  <c r="AH64" i="2"/>
  <c r="AU15" i="2"/>
  <c r="AU34" i="2"/>
  <c r="AU61" i="2"/>
  <c r="AJ64" i="2"/>
  <c r="AR64" i="2"/>
  <c r="AU6" i="2"/>
  <c r="AU14" i="2"/>
  <c r="AU22" i="2"/>
  <c r="AU32" i="2"/>
  <c r="AU33" i="2"/>
  <c r="AU50" i="2"/>
  <c r="AU59" i="2"/>
  <c r="AU7" i="2"/>
  <c r="AU23" i="2"/>
  <c r="AU35" i="2"/>
  <c r="AU52" i="2"/>
  <c r="AS64" i="2"/>
  <c r="AU31" i="2"/>
  <c r="AU40" i="2"/>
  <c r="AU41" i="2"/>
  <c r="AU49" i="2"/>
  <c r="AU55" i="2"/>
  <c r="AU58" i="2"/>
  <c r="AK64" i="2"/>
  <c r="AL64" i="2"/>
  <c r="AT64" i="2"/>
  <c r="AU5" i="2"/>
  <c r="AU13" i="2"/>
  <c r="AU21" i="2"/>
  <c r="AU29" i="2"/>
  <c r="AU39" i="2"/>
  <c r="AU48" i="2"/>
  <c r="AU57" i="2"/>
  <c r="AU4" i="2"/>
  <c r="AU8" i="2"/>
  <c r="AU12" i="2"/>
  <c r="AU20" i="2"/>
  <c r="AU28" i="2"/>
  <c r="AU37" i="2"/>
  <c r="AU47" i="2"/>
  <c r="AU56" i="2"/>
  <c r="AM64" i="2"/>
  <c r="AF64" i="2"/>
  <c r="AN64" i="2"/>
  <c r="AU36" i="2"/>
  <c r="AU45" i="2"/>
  <c r="AU63" i="2"/>
  <c r="AU3" i="2"/>
  <c r="B20" i="23"/>
  <c r="B22" i="23" s="1"/>
  <c r="E8" i="15"/>
  <c r="E9" i="15"/>
  <c r="E11" i="15"/>
  <c r="E12" i="15"/>
  <c r="E13" i="15"/>
  <c r="E15" i="15"/>
  <c r="E14" i="15"/>
  <c r="AM64" i="5"/>
  <c r="U65" i="5"/>
  <c r="AN64" i="5"/>
  <c r="AN67" i="5" s="1"/>
  <c r="Q4" i="3"/>
  <c r="C5" i="3"/>
  <c r="C6" i="3" s="1"/>
  <c r="AS64" i="5"/>
  <c r="AS67" i="5" s="1"/>
  <c r="B21" i="15" s="1"/>
  <c r="AL64" i="5"/>
  <c r="AT64" i="5"/>
  <c r="AU65" i="5"/>
  <c r="AN68" i="5"/>
  <c r="P6" i="3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AT66" i="5" s="1"/>
  <c r="AT68" i="5" s="1"/>
  <c r="AG64" i="5"/>
  <c r="AO64" i="5"/>
  <c r="AO67" i="5" s="1"/>
  <c r="B17" i="15" s="1"/>
  <c r="AO68" i="5"/>
  <c r="AH64" i="5"/>
  <c r="AH67" i="5" s="1"/>
  <c r="AP64" i="5"/>
  <c r="AP67" i="5" s="1"/>
  <c r="AH68" i="5"/>
  <c r="AP68" i="5"/>
  <c r="AI64" i="5"/>
  <c r="AQ64" i="5"/>
  <c r="AJ64" i="5"/>
  <c r="AR64" i="5"/>
  <c r="AK64" i="5"/>
  <c r="AK67" i="5" s="1"/>
  <c r="B13" i="15" s="1"/>
  <c r="AF64" i="5"/>
  <c r="AK68" i="5"/>
  <c r="AS68" i="5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AI66" i="5" s="1"/>
  <c r="AI68" i="5" s="1"/>
  <c r="M5" i="3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AQ66" i="5" s="1"/>
  <c r="AQ68" i="5" s="1"/>
  <c r="B6" i="3"/>
  <c r="G64" i="3"/>
  <c r="O64" i="3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AJ66" i="5" s="1"/>
  <c r="AJ68" i="5" s="1"/>
  <c r="N5" i="3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AR66" i="5" s="1"/>
  <c r="AR68" i="5" s="1"/>
  <c r="J64" i="3"/>
  <c r="R4" i="3"/>
  <c r="H5" i="3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AL66" i="5" s="1"/>
  <c r="AL68" i="5" s="1"/>
  <c r="K64" i="3"/>
  <c r="I5" i="3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AM66" i="5" s="1"/>
  <c r="D64" i="3"/>
  <c r="L64" i="3"/>
  <c r="B16" i="15" l="1"/>
  <c r="B18" i="15"/>
  <c r="B10" i="15"/>
  <c r="AU64" i="2"/>
  <c r="AM67" i="5"/>
  <c r="B15" i="15" s="1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AG66" i="5" s="1"/>
  <c r="AG68" i="5" s="1"/>
  <c r="AU64" i="5"/>
  <c r="M64" i="3"/>
  <c r="AI67" i="5"/>
  <c r="B11" i="15" s="1"/>
  <c r="E64" i="3"/>
  <c r="N64" i="3"/>
  <c r="R5" i="3"/>
  <c r="Q6" i="3"/>
  <c r="B7" i="3"/>
  <c r="R6" i="3"/>
  <c r="AJ67" i="5"/>
  <c r="B12" i="15" s="1"/>
  <c r="I64" i="3"/>
  <c r="F64" i="3"/>
  <c r="Q5" i="3"/>
  <c r="AT67" i="5"/>
  <c r="B22" i="15" s="1"/>
  <c r="AL67" i="5"/>
  <c r="B14" i="15" s="1"/>
  <c r="H64" i="3"/>
  <c r="AM68" i="5"/>
  <c r="AR67" i="5"/>
  <c r="B20" i="15" s="1"/>
  <c r="AQ67" i="5"/>
  <c r="B19" i="15" s="1"/>
  <c r="P64" i="3"/>
  <c r="B13" i="23" l="1"/>
  <c r="B23" i="23" s="1"/>
  <c r="C64" i="3"/>
  <c r="AG67" i="5"/>
  <c r="B9" i="15" s="1"/>
  <c r="R7" i="3"/>
  <c r="Q7" i="3"/>
  <c r="B8" i="3"/>
  <c r="B9" i="3" l="1"/>
  <c r="R8" i="3"/>
  <c r="Q8" i="3"/>
  <c r="R9" i="3" l="1"/>
  <c r="B10" i="3"/>
  <c r="Q9" i="3"/>
  <c r="B11" i="3" l="1"/>
  <c r="Q10" i="3"/>
  <c r="R10" i="3"/>
  <c r="R11" i="3" l="1"/>
  <c r="B12" i="3"/>
  <c r="Q11" i="3"/>
  <c r="B13" i="3" l="1"/>
  <c r="R12" i="3"/>
  <c r="Q12" i="3"/>
  <c r="R13" i="3" l="1"/>
  <c r="B14" i="3"/>
  <c r="Q13" i="3"/>
  <c r="B15" i="3" l="1"/>
  <c r="R14" i="3"/>
  <c r="Q14" i="3"/>
  <c r="R15" i="3" l="1"/>
  <c r="B16" i="3"/>
  <c r="Q15" i="3"/>
  <c r="B17" i="3" l="1"/>
  <c r="Q16" i="3"/>
  <c r="R16" i="3"/>
  <c r="B18" i="3" l="1"/>
  <c r="R17" i="3"/>
  <c r="Q17" i="3"/>
  <c r="B19" i="3" l="1"/>
  <c r="R18" i="3"/>
  <c r="Q18" i="3"/>
  <c r="R19" i="3" l="1"/>
  <c r="B20" i="3"/>
  <c r="Q19" i="3"/>
  <c r="B21" i="3" l="1"/>
  <c r="R20" i="3"/>
  <c r="Q20" i="3"/>
  <c r="B22" i="3" l="1"/>
  <c r="R21" i="3"/>
  <c r="Q21" i="3"/>
  <c r="B23" i="3" l="1"/>
  <c r="R22" i="3"/>
  <c r="Q22" i="3"/>
  <c r="R23" i="3" l="1"/>
  <c r="Q23" i="3"/>
  <c r="B24" i="3"/>
  <c r="B25" i="3" l="1"/>
  <c r="R24" i="3"/>
  <c r="Q24" i="3"/>
  <c r="B26" i="3" l="1"/>
  <c r="R25" i="3"/>
  <c r="Q25" i="3"/>
  <c r="B27" i="3" l="1"/>
  <c r="R26" i="3"/>
  <c r="Q26" i="3"/>
  <c r="R27" i="3" l="1"/>
  <c r="B28" i="3"/>
  <c r="Q27" i="3"/>
  <c r="B29" i="3" l="1"/>
  <c r="R28" i="3"/>
  <c r="Q28" i="3"/>
  <c r="B30" i="3" l="1"/>
  <c r="R29" i="3"/>
  <c r="Q29" i="3"/>
  <c r="R30" i="3" l="1"/>
  <c r="B31" i="3"/>
  <c r="Q30" i="3"/>
  <c r="B32" i="3" l="1"/>
  <c r="Q31" i="3"/>
  <c r="R31" i="3"/>
  <c r="R32" i="3" l="1"/>
  <c r="Q32" i="3"/>
  <c r="B33" i="3"/>
  <c r="B34" i="3" l="1"/>
  <c r="R33" i="3"/>
  <c r="Q33" i="3"/>
  <c r="R34" i="3" l="1"/>
  <c r="B35" i="3"/>
  <c r="Q34" i="3"/>
  <c r="B36" i="3" l="1"/>
  <c r="Q35" i="3"/>
  <c r="R35" i="3"/>
  <c r="R36" i="3" l="1"/>
  <c r="Q36" i="3"/>
  <c r="B37" i="3"/>
  <c r="B38" i="3" l="1"/>
  <c r="R37" i="3"/>
  <c r="Q37" i="3"/>
  <c r="Q38" i="3" l="1"/>
  <c r="R38" i="3"/>
  <c r="B39" i="3"/>
  <c r="B40" i="3" l="1"/>
  <c r="R39" i="3"/>
  <c r="Q39" i="3"/>
  <c r="R40" i="3" l="1"/>
  <c r="Q40" i="3"/>
  <c r="B41" i="3"/>
  <c r="B42" i="3" l="1"/>
  <c r="R41" i="3"/>
  <c r="Q41" i="3"/>
  <c r="Q42" i="3" l="1"/>
  <c r="R42" i="3"/>
  <c r="B43" i="3"/>
  <c r="B44" i="3" l="1"/>
  <c r="R43" i="3"/>
  <c r="Q43" i="3"/>
  <c r="R44" i="3" l="1"/>
  <c r="Q44" i="3"/>
  <c r="B45" i="3"/>
  <c r="B46" i="3" l="1"/>
  <c r="R45" i="3"/>
  <c r="Q45" i="3"/>
  <c r="Q46" i="3" l="1"/>
  <c r="B47" i="3"/>
  <c r="R46" i="3"/>
  <c r="B48" i="3" l="1"/>
  <c r="R47" i="3"/>
  <c r="Q47" i="3"/>
  <c r="R48" i="3" l="1"/>
  <c r="Q48" i="3"/>
  <c r="B49" i="3"/>
  <c r="B50" i="3" l="1"/>
  <c r="Q49" i="3"/>
  <c r="R49" i="3"/>
  <c r="Q50" i="3" l="1"/>
  <c r="B51" i="3"/>
  <c r="R50" i="3"/>
  <c r="B52" i="3" l="1"/>
  <c r="R51" i="3"/>
  <c r="Q51" i="3"/>
  <c r="R52" i="3" l="1"/>
  <c r="Q52" i="3"/>
  <c r="B53" i="3"/>
  <c r="B54" i="3" l="1"/>
  <c r="R53" i="3"/>
  <c r="Q53" i="3"/>
  <c r="Q54" i="3" l="1"/>
  <c r="B55" i="3"/>
  <c r="R54" i="3"/>
  <c r="B56" i="3" l="1"/>
  <c r="R55" i="3"/>
  <c r="Q55" i="3"/>
  <c r="B57" i="3" l="1"/>
  <c r="R56" i="3"/>
  <c r="Q56" i="3"/>
  <c r="R57" i="3" l="1"/>
  <c r="B58" i="3"/>
  <c r="Q57" i="3"/>
  <c r="Q58" i="3" l="1"/>
  <c r="B59" i="3"/>
  <c r="R58" i="3"/>
  <c r="B60" i="3" l="1"/>
  <c r="R59" i="3"/>
  <c r="Q59" i="3"/>
  <c r="B61" i="3" l="1"/>
  <c r="R60" i="3"/>
  <c r="Q60" i="3"/>
  <c r="R61" i="3" l="1"/>
  <c r="B62" i="3"/>
  <c r="Q61" i="3"/>
  <c r="Q62" i="3" l="1"/>
  <c r="B63" i="3"/>
  <c r="R62" i="3"/>
  <c r="R63" i="3" l="1"/>
  <c r="R64" i="3" s="1"/>
  <c r="R65" i="3" s="1"/>
  <c r="Q63" i="3"/>
  <c r="AF66" i="5"/>
  <c r="B64" i="3"/>
  <c r="AU66" i="5" l="1"/>
  <c r="AF68" i="5"/>
  <c r="AU68" i="5" s="1"/>
  <c r="AF67" i="5"/>
  <c r="B8" i="15" s="1"/>
  <c r="B23" i="15" l="1"/>
  <c r="D8" i="15" s="1"/>
  <c r="AU67" i="5"/>
  <c r="D17" i="15" l="1"/>
  <c r="D21" i="15"/>
  <c r="D18" i="15"/>
  <c r="D22" i="15"/>
  <c r="D19" i="15"/>
  <c r="D20" i="15"/>
  <c r="B14" i="23"/>
  <c r="B15" i="23" s="1"/>
  <c r="D13" i="15" l="1"/>
  <c r="D15" i="15"/>
  <c r="D16" i="15"/>
  <c r="D9" i="15"/>
  <c r="D10" i="15"/>
  <c r="D11" i="15"/>
  <c r="D12" i="15"/>
  <c r="D14" i="15"/>
  <c r="B17" i="23"/>
  <c r="B18" i="23"/>
  <c r="B27" i="23" l="1"/>
  <c r="B26" i="23"/>
  <c r="B19" i="23"/>
</calcChain>
</file>

<file path=xl/sharedStrings.xml><?xml version="1.0" encoding="utf-8"?>
<sst xmlns="http://schemas.openxmlformats.org/spreadsheetml/2006/main" count="468" uniqueCount="120">
  <si>
    <t>Date</t>
  </si>
  <si>
    <t>SALES QUANTITY</t>
  </si>
  <si>
    <t>SELLING PRICE</t>
  </si>
  <si>
    <t>REVENUE</t>
  </si>
  <si>
    <t>TOTAL DAILY REVENUE</t>
  </si>
  <si>
    <t>PURCHASE QUANTITY</t>
  </si>
  <si>
    <t>PURCHASE PRICE</t>
  </si>
  <si>
    <t>COST</t>
  </si>
  <si>
    <t>TOTAL DAILY COST</t>
  </si>
  <si>
    <t>Total Avg.</t>
  </si>
  <si>
    <t>Initial Inventory</t>
  </si>
  <si>
    <t>Ending Inventory</t>
  </si>
  <si>
    <t>COGS</t>
  </si>
  <si>
    <t>Avg. Inventory</t>
  </si>
  <si>
    <t>INVENTORY</t>
  </si>
  <si>
    <t>TOTAL DAILY INVENTORY</t>
  </si>
  <si>
    <t>AVERAGE DAILY INVENTORY</t>
  </si>
  <si>
    <t>Avg. Inventory (in Rs.)</t>
  </si>
  <si>
    <t>Avg. Purchase Price</t>
  </si>
  <si>
    <t>Avg. Selling Price</t>
  </si>
  <si>
    <t>Avg. Profit</t>
  </si>
  <si>
    <t>Product</t>
  </si>
  <si>
    <t>Revenue</t>
  </si>
  <si>
    <t>% of Total Revenue</t>
  </si>
  <si>
    <t>Profit Margin %</t>
  </si>
  <si>
    <t>Rate of Depreciation</t>
  </si>
  <si>
    <t>Net Book Value</t>
  </si>
  <si>
    <t>Furniture</t>
  </si>
  <si>
    <t>Sales</t>
  </si>
  <si>
    <t>Gross Profit</t>
  </si>
  <si>
    <t>Electricity Paid</t>
  </si>
  <si>
    <t>Net Profit</t>
  </si>
  <si>
    <t>Current Assets</t>
  </si>
  <si>
    <t>Fixed Assets</t>
  </si>
  <si>
    <t>Current Ratio</t>
  </si>
  <si>
    <t>Total Assets</t>
  </si>
  <si>
    <t>Current Liabilities</t>
  </si>
  <si>
    <t>Return on Assets</t>
  </si>
  <si>
    <t>Profit/Loss</t>
  </si>
  <si>
    <t>Total Revenue</t>
  </si>
  <si>
    <t>Cumulative Revenue %</t>
  </si>
  <si>
    <t>Range</t>
  </si>
  <si>
    <t>FIXED COST ANALYSIS</t>
  </si>
  <si>
    <t>Normalized Fixed Cost</t>
  </si>
  <si>
    <t>Total Fixed Cost</t>
  </si>
  <si>
    <t>Total Normalized Fixed Cost</t>
  </si>
  <si>
    <t>Cost</t>
  </si>
  <si>
    <t>Depreciation</t>
  </si>
  <si>
    <t>Variables</t>
  </si>
  <si>
    <t>Value</t>
  </si>
  <si>
    <t>Ideal Numbers</t>
  </si>
  <si>
    <t>Remark</t>
  </si>
  <si>
    <t>-</t>
  </si>
  <si>
    <t>BALANCE SHEET &amp; KEY INSIGHTS</t>
  </si>
  <si>
    <t>Variable Costs</t>
  </si>
  <si>
    <t>Gross Profit Ratio</t>
  </si>
  <si>
    <t>Net Profit Ratio</t>
  </si>
  <si>
    <t>Assets Turnover Ratio</t>
  </si>
  <si>
    <t>Return on Capital Employed</t>
  </si>
  <si>
    <t>i.e., Cash in Hand, Cash at Bank, Inventory, Debtors</t>
  </si>
  <si>
    <t>Farely Good</t>
  </si>
  <si>
    <t>ROCE = Net Profit / (Total Assets - Current Liabilities)</t>
  </si>
  <si>
    <t>5%-8%</t>
  </si>
  <si>
    <t>Low G/P</t>
  </si>
  <si>
    <t>Indicates that business is making good use of its assets</t>
  </si>
  <si>
    <t>Indicating efficient use of assets in generating sales</t>
  </si>
  <si>
    <t>2+</t>
  </si>
  <si>
    <t>MOONG DAL</t>
  </si>
  <si>
    <t>URAD DAL</t>
  </si>
  <si>
    <t>COOKING OIL</t>
  </si>
  <si>
    <t>REFINED</t>
  </si>
  <si>
    <t>GHEE</t>
  </si>
  <si>
    <t>ARHAR DAL</t>
  </si>
  <si>
    <t>CHAKKI ATTA</t>
  </si>
  <si>
    <t>SELA RICE</t>
  </si>
  <si>
    <t>ELAICHI</t>
  </si>
  <si>
    <t>MAKHANA</t>
  </si>
  <si>
    <t>CASHEW</t>
  </si>
  <si>
    <t>MILL ATTA</t>
  </si>
  <si>
    <t>RAW RICE</t>
  </si>
  <si>
    <t>CHOLE</t>
  </si>
  <si>
    <t>RAJMA</t>
  </si>
  <si>
    <t xml:space="preserve">CHAKKI ATTA </t>
  </si>
  <si>
    <t>Qty.</t>
  </si>
  <si>
    <t>Price</t>
  </si>
  <si>
    <t>% of Total Profit/Loss</t>
  </si>
  <si>
    <t>CCTV Cameras</t>
  </si>
  <si>
    <t>Carry Bags</t>
  </si>
  <si>
    <t>Storage Containers</t>
  </si>
  <si>
    <t>Salary Paid</t>
  </si>
  <si>
    <t>Fairly Good</t>
  </si>
  <si>
    <t>10% -15%</t>
  </si>
  <si>
    <t>Very Low N/P</t>
  </si>
  <si>
    <t>3%-5%</t>
  </si>
  <si>
    <t>3% - 5%</t>
  </si>
  <si>
    <t>i.e., Creditors</t>
  </si>
  <si>
    <t>Depreciation on Fixed Assets + Monthly Fixed Expenses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</si>
  <si>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</si>
  <si>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</si>
  <si>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</si>
  <si>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</si>
  <si>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</si>
  <si>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</si>
  <si>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</si>
  <si>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</si>
  <si>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</si>
  <si>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</si>
  <si>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</si>
  <si>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</si>
  <si>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Basis</t>
  </si>
  <si>
    <t>Purchase</t>
  </si>
  <si>
    <t>Inventory</t>
  </si>
  <si>
    <t>EXPENDITURE</t>
  </si>
  <si>
    <t>PROFIT</t>
  </si>
  <si>
    <t>Total Daily Revenue</t>
  </si>
  <si>
    <t>Total Profit/ Loss</t>
  </si>
  <si>
    <t>Total Daily Expenditure</t>
  </si>
  <si>
    <t>Total Expenditure</t>
  </si>
  <si>
    <t>Cumulative Profit %</t>
  </si>
  <si>
    <t>% of 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</si>
</sst>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₹&quot;\ * #,##0.00_ ;_ &quot;₹&quot;\ * \-#,##0.00_ ;_ &quot;₹&quot;\ * &quot;-&quot;??_ ;_ @_ "/>
    <numFmt numFmtId="164" formatCode="&quot;₹&quot;\ #,##0"/>
    <numFmt numFmtId="165" formatCode="[$-409]d/mmm/yy;@"/>
    <numFmt numFmtId="166" formatCode="[$₹]#,##0"/>
    <numFmt numFmtId="167" formatCode="_ [$₹-4009]\ * #,##0.00_ ;_ [$₹-4009]\ * \-#,##0.00_ ;_ [$₹-4009]\ * &quot;-&quot;??_ ;_ @_ "/>
    <numFmt numFmtId="168" formatCode="&quot;₹&quot;\ #,##0.0"/>
    <numFmt numFmtId="169" formatCode="&quot;₹&quot;#,##0_);[Red]\(&quot;₹&quot;#,##0\)"/>
    <numFmt numFmtId="170" formatCode="&quot;₹&quot;\ #,##0.00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theme="5" tint="-0.249977111117893"/>
      <name val="Algerian"/>
      <family val="5"/>
    </font>
    <font>
      <sz val="11"/>
      <color theme="4" tint="-0.249977111117893"/>
      <name val="Algerian"/>
      <family val="5"/>
    </font>
    <font>
      <sz val="11"/>
      <color theme="9" tint="-0.249977111117893"/>
      <name val="Algerian"/>
      <family val="5"/>
    </font>
    <font>
      <sz val="11"/>
      <color rgb="FFFFFFCC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66"/>
        <bgColor rgb="FFD9EAD3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7C80"/>
        <bgColor rgb="FFFFE599"/>
      </patternFill>
    </fill>
    <fill>
      <patternFill patternType="solid">
        <fgColor rgb="FFFF7C80"/>
        <bgColor rgb="FFA2C4C9"/>
      </patternFill>
    </fill>
    <fill>
      <patternFill patternType="solid">
        <fgColor rgb="FFFF7C80"/>
        <bgColor rgb="FFF9CB9C"/>
      </patternFill>
    </fill>
    <fill>
      <patternFill patternType="solid">
        <fgColor rgb="FF66CCFF"/>
        <bgColor rgb="FFFFF2CC"/>
      </patternFill>
    </fill>
    <fill>
      <patternFill patternType="solid">
        <fgColor rgb="FF66CCFF"/>
        <bgColor rgb="FFD0E0E3"/>
      </patternFill>
    </fill>
    <fill>
      <patternFill patternType="solid">
        <fgColor rgb="FF66CCFF"/>
        <bgColor rgb="FFFCE5CD"/>
      </patternFill>
    </fill>
    <fill>
      <patternFill patternType="solid">
        <fgColor rgb="FF00B050"/>
        <bgColor rgb="FFFFF2CC"/>
      </patternFill>
    </fill>
    <fill>
      <patternFill patternType="solid">
        <fgColor rgb="FF00B050"/>
        <bgColor rgb="FFD0E0E3"/>
      </patternFill>
    </fill>
    <fill>
      <patternFill patternType="solid">
        <fgColor rgb="FF00B050"/>
        <bgColor rgb="FFFCE5CD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rgb="FFFFE599"/>
      </patternFill>
    </fill>
    <fill>
      <patternFill patternType="solid">
        <fgColor rgb="FF00FFFF"/>
        <bgColor rgb="FFA2C4C9"/>
      </patternFill>
    </fill>
    <fill>
      <patternFill patternType="solid">
        <fgColor rgb="FF00FFFF"/>
        <bgColor rgb="FFF9CB9C"/>
      </patternFill>
    </fill>
    <fill>
      <patternFill patternType="solid">
        <fgColor rgb="FF00FFFF"/>
        <bgColor indexed="64"/>
      </patternFill>
    </fill>
    <fill>
      <patternFill patternType="solid">
        <fgColor rgb="FFFF66FF"/>
        <bgColor rgb="FFFFF2CC"/>
      </patternFill>
    </fill>
    <fill>
      <patternFill patternType="solid">
        <fgColor rgb="FFFF66FF"/>
        <bgColor rgb="FFD0E0E3"/>
      </patternFill>
    </fill>
    <fill>
      <patternFill patternType="solid">
        <fgColor rgb="FFFF66FF"/>
        <bgColor rgb="FFFCE5CD"/>
      </patternFill>
    </fill>
    <fill>
      <patternFill patternType="solid">
        <fgColor rgb="FFFF66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9" fontId="15" fillId="0" borderId="0" applyFont="0" applyFill="0" applyBorder="0" applyAlignment="0" applyProtection="0"/>
    <xf numFmtId="0" fontId="13" fillId="32" borderId="0" applyNumberFormat="0" applyBorder="0" applyAlignment="0" applyProtection="0"/>
    <xf numFmtId="0" fontId="14" fillId="23" borderId="0" applyNumberFormat="0" applyBorder="0" applyAlignment="0" applyProtection="0"/>
    <xf numFmtId="0" fontId="15" fillId="8" borderId="0" applyNumberFormat="0" applyBorder="0" applyAlignment="0" applyProtection="0"/>
    <xf numFmtId="0" fontId="15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4" borderId="0" applyNumberFormat="0" applyBorder="0" applyAlignment="0" applyProtection="0"/>
    <xf numFmtId="0" fontId="15" fillId="9" borderId="0" applyNumberFormat="0" applyBorder="0" applyAlignment="0" applyProtection="0"/>
    <xf numFmtId="0" fontId="15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5" borderId="0" applyNumberFormat="0" applyBorder="0" applyAlignment="0" applyProtection="0"/>
    <xf numFmtId="0" fontId="15" fillId="28" borderId="0" applyNumberFormat="0" applyBorder="0" applyAlignment="0" applyProtection="0"/>
    <xf numFmtId="0" fontId="14" fillId="29" borderId="0" applyNumberFormat="0" applyBorder="0" applyAlignment="0" applyProtection="0"/>
    <xf numFmtId="0" fontId="15" fillId="6" borderId="0" applyNumberFormat="0" applyBorder="0" applyAlignment="0" applyProtection="0"/>
    <xf numFmtId="0" fontId="15" fillId="13" borderId="0" applyNumberFormat="0" applyBorder="0" applyAlignment="0" applyProtection="0"/>
    <xf numFmtId="0" fontId="14" fillId="21" borderId="0" applyNumberFormat="0" applyBorder="0" applyAlignment="0" applyProtection="0"/>
    <xf numFmtId="0" fontId="15" fillId="7" borderId="0" applyNumberFormat="0" applyBorder="0" applyAlignment="0" applyProtection="0"/>
    <xf numFmtId="0" fontId="15" fillId="2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6" borderId="0" applyNumberFormat="0" applyBorder="0" applyAlignment="0" applyProtection="0"/>
    <xf numFmtId="0" fontId="1" fillId="67" borderId="0" applyNumberFormat="0" applyBorder="0" applyAlignment="0" applyProtection="0"/>
  </cellStyleXfs>
  <cellXfs count="298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5" fillId="4" borderId="0" xfId="7" applyNumberFormat="1" applyAlignment="1">
      <alignment horizontal="center" vertical="center"/>
    </xf>
    <xf numFmtId="164" fontId="15" fillId="5" borderId="0" xfId="11" applyNumberFormat="1" applyAlignment="1">
      <alignment horizontal="center" vertical="center"/>
    </xf>
    <xf numFmtId="164" fontId="15" fillId="6" borderId="0" xfId="14" applyNumberFormat="1" applyAlignment="1">
      <alignment horizontal="center" vertical="center"/>
    </xf>
    <xf numFmtId="164" fontId="15" fillId="13" borderId="0" xfId="15" applyNumberFormat="1" applyAlignment="1">
      <alignment horizontal="center" vertical="center"/>
    </xf>
    <xf numFmtId="164" fontId="15" fillId="0" borderId="0" xfId="7" applyNumberFormat="1" applyFill="1" applyAlignment="1">
      <alignment horizontal="center" vertical="center"/>
    </xf>
    <xf numFmtId="164" fontId="15" fillId="0" borderId="0" xfId="11" applyNumberFormat="1" applyFill="1" applyAlignment="1">
      <alignment horizontal="center" vertical="center"/>
    </xf>
    <xf numFmtId="164" fontId="15" fillId="0" borderId="0" xfId="14" applyNumberFormat="1" applyFill="1" applyAlignment="1">
      <alignment horizontal="center" vertical="center"/>
    </xf>
    <xf numFmtId="0" fontId="6" fillId="4" borderId="0" xfId="7" applyFont="1" applyAlignment="1">
      <alignment horizontal="center" vertical="center"/>
    </xf>
    <xf numFmtId="0" fontId="6" fillId="6" borderId="0" xfId="14" applyFont="1" applyAlignment="1">
      <alignment horizontal="center" vertical="center"/>
    </xf>
    <xf numFmtId="0" fontId="6" fillId="7" borderId="0" xfId="17" applyFont="1" applyAlignment="1">
      <alignment horizontal="center" vertical="center"/>
    </xf>
    <xf numFmtId="0" fontId="6" fillId="9" borderId="0" xfId="8" applyFont="1" applyAlignment="1">
      <alignment horizontal="center" vertical="center"/>
    </xf>
    <xf numFmtId="0" fontId="15" fillId="7" borderId="0" xfId="17" applyAlignment="1">
      <alignment horizontal="center" vertical="center"/>
    </xf>
    <xf numFmtId="0" fontId="15" fillId="8" borderId="0" xfId="4" applyAlignment="1">
      <alignment horizontal="center" vertical="center"/>
    </xf>
    <xf numFmtId="2" fontId="15" fillId="0" borderId="0" xfId="4" applyNumberForma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0" fillId="21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5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0" fillId="20" borderId="0" xfId="0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14" borderId="0" xfId="0" applyNumberFormat="1" applyFill="1" applyAlignment="1">
      <alignment horizontal="center" vertical="center"/>
    </xf>
    <xf numFmtId="0" fontId="6" fillId="22" borderId="0" xfId="18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14" borderId="0" xfId="0" applyNumberFormat="1" applyFill="1" applyAlignment="1">
      <alignment horizontal="center" vertical="center"/>
    </xf>
    <xf numFmtId="1" fontId="6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165" fontId="0" fillId="30" borderId="0" xfId="0" applyNumberFormat="1" applyFill="1" applyAlignment="1">
      <alignment horizontal="center" vertical="center"/>
    </xf>
    <xf numFmtId="0" fontId="15" fillId="0" borderId="0" xfId="4" applyFill="1" applyAlignment="1">
      <alignment horizontal="center" vertical="center"/>
    </xf>
    <xf numFmtId="1" fontId="0" fillId="15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15" fillId="0" borderId="0" xfId="4" applyNumberFormat="1" applyFill="1" applyAlignment="1">
      <alignment horizontal="center" vertical="center"/>
    </xf>
    <xf numFmtId="164" fontId="0" fillId="14" borderId="0" xfId="0" applyNumberFormat="1" applyFill="1" applyAlignment="1">
      <alignment horizontal="center" vertical="center"/>
    </xf>
    <xf numFmtId="0" fontId="6" fillId="0" borderId="0" xfId="9" applyFont="1" applyFill="1" applyAlignment="1">
      <alignment horizontal="center" vertical="center"/>
    </xf>
    <xf numFmtId="0" fontId="6" fillId="3" borderId="0" xfId="9" applyFont="1" applyFill="1" applyAlignment="1">
      <alignment horizontal="center" vertical="center"/>
    </xf>
    <xf numFmtId="164" fontId="15" fillId="3" borderId="0" xfId="9" applyNumberFormat="1" applyFill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15" fillId="0" borderId="0" xfId="7" applyNumberFormat="1" applyFill="1" applyAlignment="1">
      <alignment horizontal="center" vertical="center"/>
    </xf>
    <xf numFmtId="164" fontId="0" fillId="15" borderId="0" xfId="0" applyNumberFormat="1" applyFill="1" applyAlignment="1">
      <alignment horizontal="center" vertical="center"/>
    </xf>
    <xf numFmtId="0" fontId="6" fillId="19" borderId="0" xfId="9" applyFont="1" applyFill="1" applyAlignment="1">
      <alignment horizontal="center" vertical="center"/>
    </xf>
    <xf numFmtId="164" fontId="0" fillId="19" borderId="0" xfId="0" applyNumberFormat="1" applyFill="1" applyAlignment="1">
      <alignment horizontal="center" vertical="center"/>
    </xf>
    <xf numFmtId="164" fontId="6" fillId="18" borderId="0" xfId="0" applyNumberFormat="1" applyFont="1" applyFill="1" applyAlignment="1">
      <alignment horizontal="center" vertical="center"/>
    </xf>
    <xf numFmtId="164" fontId="0" fillId="18" borderId="0" xfId="0" applyNumberFormat="1" applyFill="1" applyAlignment="1">
      <alignment horizontal="center" vertical="center"/>
    </xf>
    <xf numFmtId="164" fontId="6" fillId="31" borderId="0" xfId="0" applyNumberFormat="1" applyFont="1" applyFill="1" applyAlignment="1">
      <alignment horizontal="center" vertical="center"/>
    </xf>
    <xf numFmtId="164" fontId="0" fillId="31" borderId="0" xfId="0" applyNumberFormat="1" applyFill="1" applyAlignment="1">
      <alignment horizontal="center" vertical="center"/>
    </xf>
    <xf numFmtId="167" fontId="6" fillId="12" borderId="0" xfId="0" applyNumberFormat="1" applyFont="1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8" fillId="0" borderId="0" xfId="12" applyFont="1" applyFill="1" applyAlignment="1">
      <alignment horizontal="center" vertical="center"/>
    </xf>
    <xf numFmtId="167" fontId="15" fillId="0" borderId="0" xfId="11" applyNumberFormat="1" applyFill="1" applyAlignment="1">
      <alignment horizontal="center" vertical="center"/>
    </xf>
    <xf numFmtId="0" fontId="6" fillId="0" borderId="0" xfId="5" applyFont="1" applyFill="1" applyAlignment="1">
      <alignment horizontal="center" vertical="center"/>
    </xf>
    <xf numFmtId="167" fontId="15" fillId="0" borderId="0" xfId="14" applyNumberFormat="1" applyFill="1" applyAlignment="1">
      <alignment horizontal="center" vertical="center"/>
    </xf>
    <xf numFmtId="0" fontId="6" fillId="24" borderId="0" xfId="5" applyFont="1" applyBorder="1" applyAlignment="1">
      <alignment horizontal="center" vertical="center"/>
    </xf>
    <xf numFmtId="0" fontId="15" fillId="8" borderId="0" xfId="4" applyBorder="1" applyAlignment="1">
      <alignment horizontal="center" vertical="center"/>
    </xf>
    <xf numFmtId="164" fontId="15" fillId="4" borderId="0" xfId="7" applyNumberFormat="1" applyBorder="1" applyAlignment="1">
      <alignment horizontal="center" vertical="center"/>
    </xf>
    <xf numFmtId="0" fontId="8" fillId="28" borderId="0" xfId="12" applyFont="1" applyBorder="1" applyAlignment="1">
      <alignment horizontal="center" vertical="center"/>
    </xf>
    <xf numFmtId="164" fontId="15" fillId="5" borderId="0" xfId="11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15" fillId="6" borderId="0" xfId="14" applyNumberFormat="1" applyBorder="1" applyAlignment="1">
      <alignment horizontal="center" vertical="center"/>
    </xf>
    <xf numFmtId="0" fontId="6" fillId="12" borderId="0" xfId="5" applyFont="1" applyFill="1" applyBorder="1" applyAlignment="1">
      <alignment horizontal="center" vertical="center"/>
    </xf>
    <xf numFmtId="1" fontId="11" fillId="15" borderId="0" xfId="2" applyNumberFormat="1" applyFont="1" applyFill="1" applyBorder="1" applyAlignment="1">
      <alignment horizontal="center" vertical="center"/>
    </xf>
    <xf numFmtId="0" fontId="6" fillId="0" borderId="0" xfId="9" applyFont="1" applyFill="1" applyBorder="1" applyAlignment="1">
      <alignment horizontal="center" vertical="center"/>
    </xf>
    <xf numFmtId="164" fontId="11" fillId="0" borderId="0" xfId="2" applyNumberFormat="1" applyFont="1" applyFill="1" applyBorder="1" applyAlignment="1">
      <alignment horizontal="center" vertical="center"/>
    </xf>
    <xf numFmtId="164" fontId="11" fillId="15" borderId="0" xfId="2" applyNumberFormat="1" applyFont="1" applyFill="1" applyBorder="1" applyAlignment="1">
      <alignment horizontal="center" vertical="center"/>
    </xf>
    <xf numFmtId="0" fontId="8" fillId="12" borderId="0" xfId="12" applyFont="1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15" fillId="4" borderId="0" xfId="7" applyNumberFormat="1" applyAlignment="1">
      <alignment horizontal="center" vertical="center"/>
    </xf>
    <xf numFmtId="9" fontId="15" fillId="13" borderId="0" xfId="15" applyNumberFormat="1" applyAlignment="1">
      <alignment horizontal="center" vertical="center"/>
    </xf>
    <xf numFmtId="0" fontId="6" fillId="33" borderId="0" xfId="19" applyFont="1" applyAlignment="1">
      <alignment horizontal="center" vertical="center"/>
    </xf>
    <xf numFmtId="0" fontId="6" fillId="13" borderId="0" xfId="15" applyFont="1" applyAlignment="1">
      <alignment horizontal="center" vertical="center"/>
    </xf>
    <xf numFmtId="166" fontId="15" fillId="13" borderId="0" xfId="15" applyNumberFormat="1" applyAlignment="1">
      <alignment horizontal="center" vertical="center" wrapText="1"/>
    </xf>
    <xf numFmtId="0" fontId="15" fillId="13" borderId="0" xfId="15" applyAlignment="1">
      <alignment horizontal="center" vertical="center" wrapText="1"/>
    </xf>
    <xf numFmtId="0" fontId="10" fillId="35" borderId="0" xfId="0" applyFont="1" applyFill="1" applyAlignment="1">
      <alignment horizontal="center" vertical="center"/>
    </xf>
    <xf numFmtId="10" fontId="9" fillId="36" borderId="0" xfId="0" applyNumberFormat="1" applyFont="1" applyFill="1" applyAlignment="1">
      <alignment horizontal="center" vertical="center" wrapText="1"/>
    </xf>
    <xf numFmtId="0" fontId="9" fillId="37" borderId="0" xfId="0" applyFont="1" applyFill="1" applyAlignment="1">
      <alignment horizontal="center" vertical="center" wrapText="1"/>
    </xf>
    <xf numFmtId="166" fontId="5" fillId="31" borderId="0" xfId="20" applyNumberFormat="1" applyFill="1" applyAlignment="1">
      <alignment horizontal="center" vertical="center" wrapText="1"/>
    </xf>
    <xf numFmtId="0" fontId="5" fillId="31" borderId="0" xfId="20" applyFill="1" applyAlignment="1">
      <alignment horizontal="center" vertical="center" wrapText="1"/>
    </xf>
    <xf numFmtId="166" fontId="15" fillId="17" borderId="0" xfId="12" applyNumberFormat="1" applyFill="1" applyAlignment="1">
      <alignment horizontal="center" vertical="center" wrapText="1"/>
    </xf>
    <xf numFmtId="0" fontId="15" fillId="17" borderId="0" xfId="12" applyFill="1" applyAlignment="1">
      <alignment horizontal="center" vertical="center" wrapText="1"/>
    </xf>
    <xf numFmtId="0" fontId="10" fillId="38" borderId="0" xfId="0" applyFont="1" applyFill="1" applyAlignment="1">
      <alignment horizontal="center" vertical="center"/>
    </xf>
    <xf numFmtId="10" fontId="9" fillId="39" borderId="0" xfId="0" applyNumberFormat="1" applyFont="1" applyFill="1" applyAlignment="1">
      <alignment horizontal="center" vertical="center" wrapText="1"/>
    </xf>
    <xf numFmtId="0" fontId="9" fillId="40" borderId="0" xfId="0" applyFont="1" applyFill="1" applyAlignment="1">
      <alignment horizontal="center" vertical="center" wrapText="1"/>
    </xf>
    <xf numFmtId="166" fontId="15" fillId="9" borderId="0" xfId="8" applyNumberFormat="1" applyAlignment="1">
      <alignment horizontal="center" vertical="center" wrapText="1"/>
    </xf>
    <xf numFmtId="0" fontId="15" fillId="9" borderId="0" xfId="8" applyAlignment="1">
      <alignment horizontal="center" vertical="center" wrapText="1"/>
    </xf>
    <xf numFmtId="166" fontId="15" fillId="6" borderId="0" xfId="14" applyNumberFormat="1" applyAlignment="1">
      <alignment horizontal="center" vertical="center" wrapText="1"/>
    </xf>
    <xf numFmtId="0" fontId="15" fillId="6" borderId="0" xfId="14" applyAlignment="1">
      <alignment horizontal="center" vertical="center" wrapText="1"/>
    </xf>
    <xf numFmtId="166" fontId="15" fillId="7" borderId="0" xfId="17" applyNumberFormat="1" applyAlignment="1">
      <alignment horizontal="center" vertical="center" wrapText="1"/>
    </xf>
    <xf numFmtId="0" fontId="15" fillId="7" borderId="0" xfId="17" applyAlignment="1">
      <alignment horizontal="center" vertical="center" wrapText="1"/>
    </xf>
    <xf numFmtId="0" fontId="10" fillId="41" borderId="0" xfId="0" applyFont="1" applyFill="1" applyAlignment="1">
      <alignment horizontal="center" vertical="center"/>
    </xf>
    <xf numFmtId="2" fontId="9" fillId="42" borderId="0" xfId="0" applyNumberFormat="1" applyFont="1" applyFill="1" applyAlignment="1">
      <alignment horizontal="center" vertical="center" wrapText="1"/>
    </xf>
    <xf numFmtId="0" fontId="9" fillId="43" borderId="0" xfId="0" applyFont="1" applyFill="1" applyAlignment="1">
      <alignment horizontal="center" vertical="center" wrapText="1"/>
    </xf>
    <xf numFmtId="0" fontId="10" fillId="45" borderId="0" xfId="0" applyFont="1" applyFill="1" applyAlignment="1">
      <alignment horizontal="center" vertical="center"/>
    </xf>
    <xf numFmtId="2" fontId="9" fillId="46" borderId="0" xfId="0" applyNumberFormat="1" applyFont="1" applyFill="1" applyAlignment="1">
      <alignment horizontal="center" vertical="center" wrapText="1"/>
    </xf>
    <xf numFmtId="0" fontId="9" fillId="47" borderId="0" xfId="0" applyFont="1" applyFill="1" applyAlignment="1">
      <alignment horizontal="center" vertical="center" wrapText="1"/>
    </xf>
    <xf numFmtId="0" fontId="10" fillId="49" borderId="0" xfId="0" applyFont="1" applyFill="1" applyAlignment="1">
      <alignment horizontal="center" vertical="center"/>
    </xf>
    <xf numFmtId="0" fontId="10" fillId="53" borderId="0" xfId="0" applyFont="1" applyFill="1" applyAlignment="1">
      <alignment horizontal="center" vertical="center"/>
    </xf>
    <xf numFmtId="9" fontId="9" fillId="54" borderId="0" xfId="0" applyNumberFormat="1" applyFont="1" applyFill="1" applyAlignment="1">
      <alignment horizontal="center" vertical="center" wrapText="1"/>
    </xf>
    <xf numFmtId="0" fontId="9" fillId="55" borderId="0" xfId="0" applyFont="1" applyFill="1" applyAlignment="1">
      <alignment horizontal="center" vertical="center" wrapText="1"/>
    </xf>
    <xf numFmtId="0" fontId="6" fillId="31" borderId="0" xfId="20" applyFont="1" applyFill="1" applyAlignment="1">
      <alignment horizontal="center" vertical="center"/>
    </xf>
    <xf numFmtId="0" fontId="6" fillId="17" borderId="0" xfId="12" applyFont="1" applyFill="1" applyAlignment="1">
      <alignment horizontal="center" vertical="center"/>
    </xf>
    <xf numFmtId="164" fontId="15" fillId="22" borderId="0" xfId="18" applyNumberFormat="1" applyAlignment="1">
      <alignment horizontal="center" vertical="center"/>
    </xf>
    <xf numFmtId="164" fontId="5" fillId="33" borderId="0" xfId="19" applyNumberFormat="1" applyAlignment="1">
      <alignment horizontal="center" vertical="center"/>
    </xf>
    <xf numFmtId="9" fontId="9" fillId="51" borderId="0" xfId="0" applyNumberFormat="1" applyFont="1" applyFill="1" applyAlignment="1">
      <alignment horizontal="center" vertical="center" wrapText="1"/>
    </xf>
    <xf numFmtId="9" fontId="9" fillId="50" borderId="0" xfId="1" applyFont="1" applyFill="1" applyAlignment="1">
      <alignment horizontal="center" vertical="center" wrapText="1"/>
    </xf>
    <xf numFmtId="0" fontId="15" fillId="0" borderId="0" xfId="4" applyFill="1" applyBorder="1" applyAlignment="1">
      <alignment horizontal="center" vertical="center"/>
    </xf>
    <xf numFmtId="164" fontId="15" fillId="0" borderId="0" xfId="7" applyNumberFormat="1" applyFill="1" applyBorder="1" applyAlignment="1">
      <alignment horizontal="center" vertical="center"/>
    </xf>
    <xf numFmtId="164" fontId="15" fillId="0" borderId="0" xfId="11" applyNumberFormat="1" applyFill="1" applyBorder="1" applyAlignment="1">
      <alignment horizontal="center" vertical="center"/>
    </xf>
    <xf numFmtId="164" fontId="15" fillId="0" borderId="0" xfId="14" applyNumberFormat="1" applyFill="1" applyBorder="1" applyAlignment="1">
      <alignment horizontal="center" vertical="center"/>
    </xf>
    <xf numFmtId="0" fontId="15" fillId="0" borderId="0" xfId="17" applyFill="1" applyAlignment="1">
      <alignment horizontal="center" vertical="center"/>
    </xf>
    <xf numFmtId="0" fontId="8" fillId="26" borderId="0" xfId="9" applyFont="1" applyBorder="1" applyAlignment="1">
      <alignment horizontal="center" vertical="center"/>
    </xf>
    <xf numFmtId="0" fontId="8" fillId="22" borderId="0" xfId="18" applyFont="1" applyBorder="1" applyAlignment="1">
      <alignment horizontal="center" vertical="center"/>
    </xf>
    <xf numFmtId="0" fontId="4" fillId="8" borderId="0" xfId="4" applyFont="1" applyBorder="1" applyAlignment="1">
      <alignment horizontal="center" vertical="center"/>
    </xf>
    <xf numFmtId="164" fontId="4" fillId="4" borderId="0" xfId="7" applyNumberFormat="1" applyFont="1" applyBorder="1" applyAlignment="1">
      <alignment horizontal="center" vertical="center"/>
    </xf>
    <xf numFmtId="168" fontId="15" fillId="4" borderId="0" xfId="7" applyNumberFormat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7" borderId="0" xfId="0" applyFont="1" applyFill="1" applyAlignment="1">
      <alignment horizontal="center" vertical="center"/>
    </xf>
    <xf numFmtId="0" fontId="6" fillId="58" borderId="0" xfId="0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9" fontId="7" fillId="0" borderId="0" xfId="1" applyFont="1" applyAlignment="1">
      <alignment horizontal="center" vertical="center"/>
    </xf>
    <xf numFmtId="44" fontId="0" fillId="58" borderId="0" xfId="0" applyNumberFormat="1" applyFill="1"/>
    <xf numFmtId="44" fontId="0" fillId="57" borderId="0" xfId="0" applyNumberFormat="1" applyFill="1"/>
    <xf numFmtId="44" fontId="0" fillId="16" borderId="0" xfId="0" applyNumberFormat="1" applyFill="1"/>
    <xf numFmtId="44" fontId="0" fillId="12" borderId="0" xfId="0" applyNumberFormat="1" applyFill="1"/>
    <xf numFmtId="44" fontId="0" fillId="10" borderId="0" xfId="0" applyNumberFormat="1" applyFill="1"/>
    <xf numFmtId="44" fontId="0" fillId="59" borderId="0" xfId="0" applyNumberFormat="1" applyFill="1"/>
    <xf numFmtId="44" fontId="0" fillId="11" borderId="0" xfId="0" applyNumberFormat="1" applyFill="1"/>
    <xf numFmtId="44" fontId="0" fillId="3" borderId="0" xfId="0" applyNumberFormat="1" applyFill="1"/>
    <xf numFmtId="44" fontId="0" fillId="60" borderId="0" xfId="0" applyNumberFormat="1" applyFill="1"/>
    <xf numFmtId="44" fontId="0" fillId="62" borderId="0" xfId="0" applyNumberFormat="1" applyFill="1"/>
    <xf numFmtId="44" fontId="0" fillId="63" borderId="0" xfId="0" applyNumberFormat="1" applyFill="1"/>
    <xf numFmtId="44" fontId="0" fillId="2" borderId="0" xfId="0" applyNumberFormat="1" applyFill="1"/>
    <xf numFmtId="44" fontId="0" fillId="61" borderId="0" xfId="0" applyNumberFormat="1" applyFill="1"/>
    <xf numFmtId="0" fontId="17" fillId="0" borderId="0" xfId="0" applyFont="1" applyAlignment="1">
      <alignment horizontal="centerContinuous"/>
    </xf>
    <xf numFmtId="0" fontId="6" fillId="58" borderId="0" xfId="0" applyFont="1" applyFill="1"/>
    <xf numFmtId="0" fontId="6" fillId="57" borderId="0" xfId="0" applyFont="1" applyFill="1"/>
    <xf numFmtId="0" fontId="6" fillId="16" borderId="0" xfId="0" applyFont="1" applyFill="1"/>
    <xf numFmtId="0" fontId="6" fillId="12" borderId="0" xfId="0" applyFont="1" applyFill="1"/>
    <xf numFmtId="0" fontId="6" fillId="10" borderId="0" xfId="0" applyFont="1" applyFill="1"/>
    <xf numFmtId="0" fontId="6" fillId="59" borderId="0" xfId="0" applyFont="1" applyFill="1"/>
    <xf numFmtId="0" fontId="6" fillId="11" borderId="0" xfId="0" applyFont="1" applyFill="1"/>
    <xf numFmtId="0" fontId="6" fillId="3" borderId="0" xfId="0" applyFont="1" applyFill="1"/>
    <xf numFmtId="0" fontId="6" fillId="60" borderId="0" xfId="0" applyFont="1" applyFill="1"/>
    <xf numFmtId="0" fontId="6" fillId="62" borderId="0" xfId="0" applyFont="1" applyFill="1"/>
    <xf numFmtId="0" fontId="6" fillId="63" borderId="0" xfId="0" applyFont="1" applyFill="1"/>
    <xf numFmtId="0" fontId="6" fillId="2" borderId="0" xfId="0" applyFont="1" applyFill="1"/>
    <xf numFmtId="0" fontId="6" fillId="61" borderId="0" xfId="0" applyFont="1" applyFill="1"/>
    <xf numFmtId="0" fontId="18" fillId="0" borderId="4" xfId="0" applyFont="1" applyBorder="1" applyAlignment="1">
      <alignment horizontal="center" vertical="center"/>
    </xf>
    <xf numFmtId="44" fontId="0" fillId="58" borderId="5" xfId="0" applyNumberFormat="1" applyFill="1" applyBorder="1" applyAlignment="1">
      <alignment horizontal="center" vertical="center"/>
    </xf>
    <xf numFmtId="44" fontId="0" fillId="57" borderId="5" xfId="0" applyNumberFormat="1" applyFill="1" applyBorder="1" applyAlignment="1">
      <alignment horizontal="center" vertical="center"/>
    </xf>
    <xf numFmtId="44" fontId="0" fillId="16" borderId="5" xfId="0" applyNumberFormat="1" applyFill="1" applyBorder="1" applyAlignment="1">
      <alignment horizontal="center" vertical="center"/>
    </xf>
    <xf numFmtId="44" fontId="0" fillId="12" borderId="5" xfId="0" applyNumberFormat="1" applyFill="1" applyBorder="1" applyAlignment="1">
      <alignment horizontal="center" vertical="center"/>
    </xf>
    <xf numFmtId="44" fontId="0" fillId="10" borderId="5" xfId="0" applyNumberFormat="1" applyFill="1" applyBorder="1" applyAlignment="1">
      <alignment horizontal="center" vertical="center"/>
    </xf>
    <xf numFmtId="44" fontId="0" fillId="59" borderId="5" xfId="0" applyNumberFormat="1" applyFill="1" applyBorder="1" applyAlignment="1">
      <alignment horizontal="center" vertical="center"/>
    </xf>
    <xf numFmtId="44" fontId="0" fillId="60" borderId="5" xfId="0" applyNumberFormat="1" applyFill="1" applyBorder="1" applyAlignment="1">
      <alignment horizontal="center" vertical="center"/>
    </xf>
    <xf numFmtId="44" fontId="0" fillId="62" borderId="5" xfId="0" applyNumberFormat="1" applyFill="1" applyBorder="1" applyAlignment="1">
      <alignment horizontal="center" vertical="center"/>
    </xf>
    <xf numFmtId="44" fontId="0" fillId="63" borderId="5" xfId="0" applyNumberFormat="1" applyFill="1" applyBorder="1" applyAlignment="1">
      <alignment horizontal="center" vertical="center"/>
    </xf>
    <xf numFmtId="44" fontId="0" fillId="2" borderId="5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4" fontId="0" fillId="58" borderId="5" xfId="0" applyNumberFormat="1" applyFill="1" applyBorder="1"/>
    <xf numFmtId="44" fontId="0" fillId="57" borderId="5" xfId="0" applyNumberFormat="1" applyFill="1" applyBorder="1"/>
    <xf numFmtId="44" fontId="0" fillId="16" borderId="5" xfId="0" applyNumberFormat="1" applyFill="1" applyBorder="1"/>
    <xf numFmtId="44" fontId="0" fillId="12" borderId="5" xfId="0" applyNumberFormat="1" applyFill="1" applyBorder="1"/>
    <xf numFmtId="44" fontId="0" fillId="10" borderId="5" xfId="0" applyNumberFormat="1" applyFill="1" applyBorder="1"/>
    <xf numFmtId="44" fontId="0" fillId="59" borderId="5" xfId="0" applyNumberFormat="1" applyFill="1" applyBorder="1"/>
    <xf numFmtId="44" fontId="0" fillId="60" borderId="5" xfId="0" applyNumberFormat="1" applyFill="1" applyBorder="1"/>
    <xf numFmtId="44" fontId="0" fillId="62" borderId="5" xfId="0" applyNumberFormat="1" applyFill="1" applyBorder="1"/>
    <xf numFmtId="44" fontId="0" fillId="63" borderId="5" xfId="0" applyNumberFormat="1" applyFill="1" applyBorder="1"/>
    <xf numFmtId="44" fontId="0" fillId="2" borderId="5" xfId="0" applyNumberFormat="1" applyFill="1" applyBorder="1"/>
    <xf numFmtId="0" fontId="19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0" fillId="12" borderId="0" xfId="0" applyFill="1"/>
    <xf numFmtId="0" fontId="22" fillId="12" borderId="0" xfId="0" applyFont="1" applyFill="1"/>
    <xf numFmtId="0" fontId="0" fillId="61" borderId="6" xfId="0" applyFill="1" applyBorder="1" applyAlignment="1">
      <alignment horizontal="center" vertical="center"/>
    </xf>
    <xf numFmtId="0" fontId="0" fillId="61" borderId="6" xfId="0" applyFill="1" applyBorder="1"/>
    <xf numFmtId="2" fontId="0" fillId="11" borderId="5" xfId="0" applyNumberFormat="1" applyFill="1" applyBorder="1" applyAlignment="1">
      <alignment horizontal="center" vertical="center"/>
    </xf>
    <xf numFmtId="2" fontId="0" fillId="11" borderId="5" xfId="0" applyNumberFormat="1" applyFill="1" applyBorder="1"/>
    <xf numFmtId="2" fontId="0" fillId="3" borderId="5" xfId="0" applyNumberFormat="1" applyFill="1" applyBorder="1" applyAlignment="1">
      <alignment horizontal="center" vertical="center"/>
    </xf>
    <xf numFmtId="2" fontId="0" fillId="3" borderId="5" xfId="0" applyNumberFormat="1" applyFill="1" applyBorder="1"/>
    <xf numFmtId="0" fontId="6" fillId="0" borderId="0" xfId="0" applyFont="1"/>
    <xf numFmtId="164" fontId="6" fillId="4" borderId="0" xfId="7" applyNumberFormat="1" applyFont="1" applyAlignment="1">
      <alignment horizontal="center" vertical="center"/>
    </xf>
    <xf numFmtId="164" fontId="6" fillId="5" borderId="0" xfId="11" applyNumberFormat="1" applyFont="1" applyAlignment="1">
      <alignment horizontal="center" vertical="center"/>
    </xf>
    <xf numFmtId="164" fontId="6" fillId="6" borderId="0" xfId="14" applyNumberFormat="1" applyFont="1" applyAlignment="1">
      <alignment horizontal="center" vertical="center"/>
    </xf>
    <xf numFmtId="164" fontId="6" fillId="7" borderId="0" xfId="17" applyNumberFormat="1" applyFont="1" applyAlignment="1">
      <alignment horizontal="center" vertical="center"/>
    </xf>
    <xf numFmtId="164" fontId="6" fillId="8" borderId="0" xfId="4" applyNumberFormat="1" applyFont="1" applyAlignment="1">
      <alignment horizontal="center" vertical="center"/>
    </xf>
    <xf numFmtId="164" fontId="6" fillId="9" borderId="0" xfId="8" applyNumberFormat="1" applyFont="1" applyAlignment="1">
      <alignment horizontal="center" vertical="center"/>
    </xf>
    <xf numFmtId="164" fontId="6" fillId="64" borderId="0" xfId="21" applyNumberFormat="1" applyFont="1" applyAlignment="1">
      <alignment horizontal="center" vertical="center"/>
    </xf>
    <xf numFmtId="164" fontId="6" fillId="65" borderId="0" xfId="22" applyNumberFormat="1" applyFont="1" applyAlignment="1">
      <alignment horizontal="center" vertical="center"/>
    </xf>
    <xf numFmtId="164" fontId="6" fillId="67" borderId="0" xfId="24" applyNumberFormat="1" applyFont="1" applyAlignment="1">
      <alignment horizontal="center" vertical="center"/>
    </xf>
    <xf numFmtId="164" fontId="6" fillId="13" borderId="0" xfId="15" applyNumberFormat="1" applyFont="1" applyAlignment="1">
      <alignment horizontal="center" vertical="center"/>
    </xf>
    <xf numFmtId="164" fontId="15" fillId="7" borderId="0" xfId="17" applyNumberFormat="1" applyAlignment="1">
      <alignment horizontal="center" vertical="center"/>
    </xf>
    <xf numFmtId="164" fontId="15" fillId="8" borderId="0" xfId="4" applyNumberFormat="1" applyAlignment="1">
      <alignment horizontal="center" vertical="center"/>
    </xf>
    <xf numFmtId="164" fontId="15" fillId="9" borderId="0" xfId="8" applyNumberFormat="1" applyAlignment="1">
      <alignment horizontal="center" vertical="center"/>
    </xf>
    <xf numFmtId="164" fontId="1" fillId="64" borderId="0" xfId="21" applyNumberFormat="1" applyAlignment="1">
      <alignment horizontal="center" vertical="center"/>
    </xf>
    <xf numFmtId="164" fontId="1" fillId="65" borderId="0" xfId="22" applyNumberFormat="1" applyAlignment="1">
      <alignment horizontal="center" vertical="center"/>
    </xf>
    <xf numFmtId="164" fontId="1" fillId="67" borderId="0" xfId="24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9" fontId="0" fillId="0" borderId="0" xfId="0" applyNumberFormat="1" applyAlignment="1">
      <alignment horizontal="center" vertical="center"/>
    </xf>
    <xf numFmtId="164" fontId="15" fillId="0" borderId="0" xfId="17" applyNumberFormat="1" applyFill="1" applyAlignment="1">
      <alignment horizontal="center" vertical="center"/>
    </xf>
    <xf numFmtId="164" fontId="15" fillId="0" borderId="0" xfId="4" applyNumberFormat="1" applyFill="1" applyAlignment="1">
      <alignment horizontal="center" vertical="center"/>
    </xf>
    <xf numFmtId="164" fontId="15" fillId="0" borderId="0" xfId="8" applyNumberFormat="1" applyFill="1" applyAlignment="1">
      <alignment horizontal="center" vertical="center"/>
    </xf>
    <xf numFmtId="164" fontId="1" fillId="0" borderId="0" xfId="21" applyNumberFormat="1" applyFill="1" applyAlignment="1">
      <alignment horizontal="center" vertical="center"/>
    </xf>
    <xf numFmtId="164" fontId="1" fillId="0" borderId="0" xfId="22" applyNumberFormat="1" applyFill="1" applyAlignment="1">
      <alignment horizontal="center" vertical="center"/>
    </xf>
    <xf numFmtId="164" fontId="1" fillId="0" borderId="0" xfId="24" applyNumberFormat="1" applyFill="1" applyAlignment="1">
      <alignment horizontal="center" vertical="center"/>
    </xf>
    <xf numFmtId="164" fontId="6" fillId="0" borderId="0" xfId="24" applyNumberFormat="1" applyFont="1" applyFill="1" applyAlignment="1">
      <alignment horizontal="center" vertical="center"/>
    </xf>
    <xf numFmtId="164" fontId="15" fillId="2" borderId="0" xfId="7" applyNumberFormat="1" applyFill="1" applyAlignment="1">
      <alignment horizontal="center" vertical="center"/>
    </xf>
    <xf numFmtId="164" fontId="7" fillId="0" borderId="0" xfId="24" applyNumberFormat="1" applyFont="1" applyFill="1" applyAlignment="1">
      <alignment horizontal="center" vertical="center"/>
    </xf>
    <xf numFmtId="164" fontId="15" fillId="0" borderId="0" xfId="15" applyNumberFormat="1" applyFill="1" applyAlignment="1">
      <alignment horizontal="center" vertical="center"/>
    </xf>
    <xf numFmtId="164" fontId="15" fillId="0" borderId="0" xfId="7" applyNumberFormat="1" applyFill="1"/>
    <xf numFmtId="164" fontId="15" fillId="0" borderId="0" xfId="11" applyNumberFormat="1" applyFill="1"/>
    <xf numFmtId="164" fontId="15" fillId="0" borderId="0" xfId="14" applyNumberFormat="1" applyFill="1"/>
    <xf numFmtId="164" fontId="15" fillId="0" borderId="0" xfId="17" applyNumberFormat="1" applyFill="1"/>
    <xf numFmtId="164" fontId="15" fillId="0" borderId="0" xfId="4" applyNumberFormat="1" applyFill="1"/>
    <xf numFmtId="164" fontId="15" fillId="0" borderId="0" xfId="8" applyNumberFormat="1" applyFill="1"/>
    <xf numFmtId="164" fontId="1" fillId="0" borderId="0" xfId="21" applyNumberFormat="1" applyFill="1"/>
    <xf numFmtId="164" fontId="1" fillId="0" borderId="0" xfId="22" applyNumberFormat="1" applyFill="1"/>
    <xf numFmtId="164" fontId="1" fillId="0" borderId="0" xfId="24" applyNumberFormat="1" applyFill="1"/>
    <xf numFmtId="164" fontId="15" fillId="0" borderId="0" xfId="15" applyNumberFormat="1" applyFill="1"/>
    <xf numFmtId="164" fontId="1" fillId="66" borderId="0" xfId="23" applyNumberFormat="1" applyAlignment="1">
      <alignment horizontal="center" vertical="center"/>
    </xf>
    <xf numFmtId="164" fontId="15" fillId="26" borderId="0" xfId="9" applyNumberFormat="1" applyAlignment="1">
      <alignment horizontal="center" vertical="center"/>
    </xf>
    <xf numFmtId="164" fontId="15" fillId="28" borderId="0" xfId="12" applyNumberFormat="1" applyAlignment="1">
      <alignment horizontal="center" vertical="center"/>
    </xf>
    <xf numFmtId="164" fontId="5" fillId="34" borderId="0" xfId="20" applyNumberFormat="1" applyAlignment="1">
      <alignment horizontal="center" vertical="center"/>
    </xf>
    <xf numFmtId="164" fontId="6" fillId="66" borderId="0" xfId="23" applyNumberFormat="1" applyFont="1" applyAlignment="1">
      <alignment horizontal="center" vertical="center"/>
    </xf>
    <xf numFmtId="164" fontId="6" fillId="26" borderId="0" xfId="9" applyNumberFormat="1" applyFont="1" applyAlignment="1">
      <alignment horizontal="center" vertical="center"/>
    </xf>
    <xf numFmtId="164" fontId="6" fillId="28" borderId="0" xfId="12" applyNumberFormat="1" applyFont="1" applyAlignment="1">
      <alignment horizontal="center" vertical="center"/>
    </xf>
    <xf numFmtId="164" fontId="6" fillId="33" borderId="0" xfId="19" applyNumberFormat="1" applyFont="1" applyAlignment="1">
      <alignment horizontal="center" vertical="center"/>
    </xf>
    <xf numFmtId="164" fontId="6" fillId="22" borderId="0" xfId="18" applyNumberFormat="1" applyFont="1" applyAlignment="1">
      <alignment horizontal="center" vertical="center"/>
    </xf>
    <xf numFmtId="164" fontId="6" fillId="34" borderId="0" xfId="2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8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8" fillId="29" borderId="0" xfId="13" applyFont="1" applyBorder="1" applyAlignment="1">
      <alignment horizontal="center" vertical="center" wrapText="1"/>
    </xf>
    <xf numFmtId="0" fontId="8" fillId="25" borderId="0" xfId="6" applyFont="1" applyBorder="1" applyAlignment="1">
      <alignment horizontal="center" vertical="center"/>
    </xf>
    <xf numFmtId="0" fontId="8" fillId="27" borderId="0" xfId="10" applyFont="1" applyBorder="1" applyAlignment="1">
      <alignment horizontal="center" vertical="center"/>
    </xf>
    <xf numFmtId="0" fontId="8" fillId="23" borderId="0" xfId="3" applyFont="1" applyBorder="1" applyAlignment="1">
      <alignment horizontal="center" vertical="center"/>
    </xf>
    <xf numFmtId="0" fontId="6" fillId="10" borderId="0" xfId="5" applyFont="1" applyFill="1" applyAlignment="1">
      <alignment horizontal="center" vertical="center"/>
    </xf>
    <xf numFmtId="165" fontId="8" fillId="30" borderId="0" xfId="0" applyNumberFormat="1" applyFont="1" applyFill="1" applyAlignment="1">
      <alignment horizontal="center" vertical="center"/>
    </xf>
    <xf numFmtId="0" fontId="8" fillId="29" borderId="0" xfId="13" applyFont="1" applyAlignment="1">
      <alignment horizontal="center" vertical="center" wrapText="1"/>
    </xf>
    <xf numFmtId="0" fontId="8" fillId="27" borderId="0" xfId="10" applyFont="1" applyAlignment="1">
      <alignment horizontal="center" vertical="center"/>
    </xf>
    <xf numFmtId="0" fontId="8" fillId="25" borderId="0" xfId="6" applyFont="1" applyAlignment="1">
      <alignment horizontal="center" vertical="center"/>
    </xf>
    <xf numFmtId="0" fontId="8" fillId="23" borderId="0" xfId="3" applyFont="1" applyAlignment="1">
      <alignment horizontal="center" vertical="center"/>
    </xf>
    <xf numFmtId="0" fontId="6" fillId="58" borderId="0" xfId="5" applyFont="1" applyFill="1" applyAlignment="1">
      <alignment horizontal="center" vertical="center"/>
    </xf>
    <xf numFmtId="0" fontId="6" fillId="57" borderId="0" xfId="5" applyFont="1" applyFill="1" applyAlignment="1">
      <alignment horizontal="center" vertical="center"/>
    </xf>
    <xf numFmtId="0" fontId="6" fillId="16" borderId="0" xfId="5" applyFont="1" applyFill="1" applyAlignment="1">
      <alignment horizontal="center" vertical="center"/>
    </xf>
    <xf numFmtId="0" fontId="6" fillId="12" borderId="0" xfId="5" applyFont="1" applyFill="1" applyAlignment="1">
      <alignment horizontal="center" vertical="center"/>
    </xf>
    <xf numFmtId="0" fontId="8" fillId="21" borderId="0" xfId="16" applyFont="1" applyAlignment="1">
      <alignment horizontal="center" vertical="center"/>
    </xf>
    <xf numFmtId="0" fontId="6" fillId="68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9" fillId="43" borderId="0" xfId="0" applyFont="1" applyFill="1" applyAlignment="1">
      <alignment horizontal="center" vertical="center" wrapText="1"/>
    </xf>
    <xf numFmtId="0" fontId="0" fillId="44" borderId="0" xfId="0" applyFill="1"/>
    <xf numFmtId="0" fontId="2" fillId="13" borderId="0" xfId="15" applyFont="1" applyAlignment="1">
      <alignment horizontal="center" vertical="center" wrapText="1"/>
    </xf>
    <xf numFmtId="0" fontId="15" fillId="13" borderId="0" xfId="15"/>
    <xf numFmtId="0" fontId="12" fillId="47" borderId="0" xfId="0" applyFont="1" applyFill="1" applyAlignment="1">
      <alignment horizontal="center" vertical="center" wrapText="1"/>
    </xf>
    <xf numFmtId="0" fontId="11" fillId="48" borderId="0" xfId="0" applyFont="1" applyFill="1"/>
    <xf numFmtId="0" fontId="9" fillId="51" borderId="0" xfId="0" applyFont="1" applyFill="1" applyAlignment="1">
      <alignment horizontal="center" vertical="center" wrapText="1"/>
    </xf>
    <xf numFmtId="0" fontId="0" fillId="52" borderId="0" xfId="0" applyFill="1"/>
    <xf numFmtId="0" fontId="9" fillId="55" borderId="0" xfId="0" applyFont="1" applyFill="1" applyAlignment="1">
      <alignment horizontal="center" vertical="center" wrapText="1"/>
    </xf>
    <xf numFmtId="0" fontId="0" fillId="56" borderId="0" xfId="0" applyFill="1"/>
    <xf numFmtId="0" fontId="15" fillId="9" borderId="0" xfId="8" applyAlignment="1">
      <alignment horizontal="center" vertical="center" wrapText="1"/>
    </xf>
    <xf numFmtId="0" fontId="15" fillId="9" borderId="0" xfId="8"/>
    <xf numFmtId="0" fontId="6" fillId="10" borderId="0" xfId="0" applyFont="1" applyFill="1" applyAlignment="1">
      <alignment horizontal="center" vertical="center"/>
    </xf>
    <xf numFmtId="0" fontId="5" fillId="6" borderId="0" xfId="14" applyFont="1" applyAlignment="1">
      <alignment horizontal="center" vertical="center" wrapText="1"/>
    </xf>
    <xf numFmtId="0" fontId="15" fillId="6" borderId="0" xfId="14"/>
    <xf numFmtId="0" fontId="15" fillId="6" borderId="0" xfId="14" applyAlignment="1">
      <alignment horizontal="center" vertical="center" wrapText="1"/>
    </xf>
    <xf numFmtId="0" fontId="5" fillId="31" borderId="0" xfId="20" applyFill="1" applyAlignment="1">
      <alignment horizontal="center" vertical="center" wrapText="1"/>
    </xf>
    <xf numFmtId="0" fontId="5" fillId="31" borderId="0" xfId="20" applyFill="1"/>
    <xf numFmtId="0" fontId="2" fillId="7" borderId="0" xfId="17" applyFont="1" applyAlignment="1">
      <alignment horizontal="center" vertical="center" wrapText="1"/>
    </xf>
    <xf numFmtId="0" fontId="15" fillId="7" borderId="0" xfId="17"/>
    <xf numFmtId="0" fontId="6" fillId="12" borderId="0" xfId="0" applyFont="1" applyFill="1" applyAlignment="1">
      <alignment horizontal="center" vertical="center"/>
    </xf>
    <xf numFmtId="0" fontId="15" fillId="17" borderId="0" xfId="12" applyFill="1" applyAlignment="1">
      <alignment horizontal="center" vertical="center" wrapText="1"/>
    </xf>
    <xf numFmtId="0" fontId="15" fillId="17" borderId="0" xfId="12" applyFill="1"/>
    <xf numFmtId="0" fontId="16" fillId="37" borderId="0" xfId="0" applyFont="1" applyFill="1" applyAlignment="1">
      <alignment horizontal="center" vertical="center" wrapText="1"/>
    </xf>
    <xf numFmtId="0" fontId="7" fillId="19" borderId="0" xfId="0" applyFont="1" applyFill="1"/>
    <xf numFmtId="0" fontId="16" fillId="40" borderId="0" xfId="0" applyFont="1" applyFill="1" applyAlignment="1">
      <alignment horizontal="center" vertical="center" wrapText="1"/>
    </xf>
    <xf numFmtId="0" fontId="7" fillId="18" borderId="0" xfId="0" applyFont="1" applyFill="1"/>
    <xf numFmtId="0" fontId="5" fillId="9" borderId="0" xfId="8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3" borderId="0" xfId="0" applyNumberFormat="1" applyFont="1" applyFill="1" applyAlignment="1">
      <alignment horizontal="center" vertical="center"/>
    </xf>
    <xf numFmtId="164" fontId="6" fillId="10" borderId="0" xfId="0" applyNumberFormat="1" applyFont="1" applyFill="1" applyAlignment="1">
      <alignment horizontal="center" vertical="center"/>
    </xf>
    <xf numFmtId="164" fontId="6" fillId="12" borderId="0" xfId="0" applyNumberFormat="1" applyFont="1" applyFill="1" applyAlignment="1">
      <alignment horizontal="center" vertical="center"/>
    </xf>
    <xf numFmtId="170" fontId="0" fillId="0" borderId="0" xfId="0" applyNumberFormat="1"/>
    <xf numFmtId="170" fontId="0" fillId="0" borderId="0" xfId="0" applyNumberFormat="1" applyAlignment="1">
      <alignment horizontal="center" vertical="center"/>
    </xf>
    <xf numFmtId="44" fontId="0" fillId="62" borderId="0" xfId="0" applyNumberFormat="1" applyFill="1" applyBorder="1"/>
  </cellXfs>
  <cellStyles count="25">
    <cellStyle name="20% - Accent1" xfId="4" builtinId="30"/>
    <cellStyle name="20% - Accent2" xfId="7" builtinId="34"/>
    <cellStyle name="20% - Accent3" xfId="11" builtinId="38"/>
    <cellStyle name="20% - Accent4" xfId="14" builtinId="42"/>
    <cellStyle name="20% - Accent5" xfId="15" builtinId="46"/>
    <cellStyle name="20% - Accent6" xfId="17" builtinId="50"/>
    <cellStyle name="40% - Accent2" xfId="8" builtinId="35"/>
    <cellStyle name="40% - Accent3" xfId="21" builtinId="39"/>
    <cellStyle name="40% - Accent4" xfId="22" builtinId="43"/>
    <cellStyle name="40% - Accent5" xfId="23" builtinId="47"/>
    <cellStyle name="40% - Accent6" xfId="24" builtinId="51"/>
    <cellStyle name="60% - Accent1" xfId="5" builtinId="32"/>
    <cellStyle name="60% - Accent2" xfId="9" builtinId="36"/>
    <cellStyle name="60% - Accent3" xfId="12" builtinId="40"/>
    <cellStyle name="60% - Accent4" xfId="19" builtinId="44"/>
    <cellStyle name="60% - Accent5" xfId="20" builtinId="48"/>
    <cellStyle name="60% - Accent6" xfId="18" builtinId="52"/>
    <cellStyle name="Accent1" xfId="3" builtinId="29"/>
    <cellStyle name="Accent2" xfId="6" builtinId="33"/>
    <cellStyle name="Accent3" xfId="10" builtinId="37"/>
    <cellStyle name="Accent4" xfId="13" builtinId="41"/>
    <cellStyle name="Accent6" xfId="16" builtinId="49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FF"/>
      <color rgb="FFFFFFCC"/>
      <color rgb="FFCCFFCC"/>
      <color rgb="FFFFCCCC"/>
      <color rgb="FFCCECFF"/>
      <color rgb="FFFFFF66"/>
      <color rgb="FFCCFFFF"/>
      <color rgb="FFCCCCFF"/>
      <color rgb="FF99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2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revenue trend over 2 months</a:t>
            </a:r>
          </a:p>
        </c:rich>
      </c:tx>
      <c:layout>
        <c:manualLayout>
          <c:xMode val="edge"/>
          <c:yMode val="edge"/>
          <c:x val="0.22228450124165361"/>
          <c:y val="4.16666666666666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2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Sales!$AU$1:$AU$2</c:f>
              <c:strCache>
                <c:ptCount val="2"/>
                <c:pt idx="0">
                  <c:v>TOTAL DAILY REVENUE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Sales!$AV$3:$AV$63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Sales!$AU$3:$AU$63</c:f>
              <c:numCache>
                <c:formatCode>"₹"\ #,##0</c:formatCode>
                <c:ptCount val="61"/>
                <c:pt idx="0">
                  <c:v>26930</c:v>
                </c:pt>
                <c:pt idx="1">
                  <c:v>25792</c:v>
                </c:pt>
                <c:pt idx="2">
                  <c:v>26407</c:v>
                </c:pt>
                <c:pt idx="3">
                  <c:v>26364</c:v>
                </c:pt>
                <c:pt idx="4">
                  <c:v>25917</c:v>
                </c:pt>
                <c:pt idx="5">
                  <c:v>26989</c:v>
                </c:pt>
                <c:pt idx="6">
                  <c:v>26546</c:v>
                </c:pt>
                <c:pt idx="7">
                  <c:v>25822</c:v>
                </c:pt>
                <c:pt idx="8">
                  <c:v>26142</c:v>
                </c:pt>
                <c:pt idx="9">
                  <c:v>27410</c:v>
                </c:pt>
                <c:pt idx="10">
                  <c:v>28948</c:v>
                </c:pt>
                <c:pt idx="11">
                  <c:v>29018</c:v>
                </c:pt>
                <c:pt idx="12">
                  <c:v>28226</c:v>
                </c:pt>
                <c:pt idx="13">
                  <c:v>28410</c:v>
                </c:pt>
                <c:pt idx="14">
                  <c:v>26884</c:v>
                </c:pt>
                <c:pt idx="15">
                  <c:v>27917</c:v>
                </c:pt>
                <c:pt idx="16">
                  <c:v>27659</c:v>
                </c:pt>
                <c:pt idx="17">
                  <c:v>26665</c:v>
                </c:pt>
                <c:pt idx="18">
                  <c:v>27292</c:v>
                </c:pt>
                <c:pt idx="19">
                  <c:v>27957</c:v>
                </c:pt>
                <c:pt idx="20">
                  <c:v>27064</c:v>
                </c:pt>
                <c:pt idx="21">
                  <c:v>26652</c:v>
                </c:pt>
                <c:pt idx="22">
                  <c:v>26551</c:v>
                </c:pt>
                <c:pt idx="23">
                  <c:v>26768</c:v>
                </c:pt>
                <c:pt idx="24">
                  <c:v>25159</c:v>
                </c:pt>
                <c:pt idx="25">
                  <c:v>25843</c:v>
                </c:pt>
                <c:pt idx="26">
                  <c:v>24015</c:v>
                </c:pt>
                <c:pt idx="27">
                  <c:v>24307</c:v>
                </c:pt>
                <c:pt idx="28">
                  <c:v>24251</c:v>
                </c:pt>
                <c:pt idx="29">
                  <c:v>25401</c:v>
                </c:pt>
                <c:pt idx="30">
                  <c:v>25988</c:v>
                </c:pt>
                <c:pt idx="31">
                  <c:v>25886</c:v>
                </c:pt>
                <c:pt idx="32">
                  <c:v>25624</c:v>
                </c:pt>
                <c:pt idx="33">
                  <c:v>25394</c:v>
                </c:pt>
                <c:pt idx="34">
                  <c:v>24512</c:v>
                </c:pt>
                <c:pt idx="35">
                  <c:v>25565</c:v>
                </c:pt>
                <c:pt idx="36">
                  <c:v>25731</c:v>
                </c:pt>
                <c:pt idx="37">
                  <c:v>27107</c:v>
                </c:pt>
                <c:pt idx="38">
                  <c:v>25525</c:v>
                </c:pt>
                <c:pt idx="39">
                  <c:v>25838</c:v>
                </c:pt>
                <c:pt idx="40">
                  <c:v>26394</c:v>
                </c:pt>
                <c:pt idx="41">
                  <c:v>24897</c:v>
                </c:pt>
                <c:pt idx="42">
                  <c:v>24765</c:v>
                </c:pt>
                <c:pt idx="43">
                  <c:v>24996</c:v>
                </c:pt>
                <c:pt idx="44">
                  <c:v>23761</c:v>
                </c:pt>
                <c:pt idx="45">
                  <c:v>24897</c:v>
                </c:pt>
                <c:pt idx="46">
                  <c:v>24806</c:v>
                </c:pt>
                <c:pt idx="47">
                  <c:v>24522</c:v>
                </c:pt>
                <c:pt idx="48">
                  <c:v>25007</c:v>
                </c:pt>
                <c:pt idx="49">
                  <c:v>24068</c:v>
                </c:pt>
                <c:pt idx="50">
                  <c:v>25414</c:v>
                </c:pt>
                <c:pt idx="51">
                  <c:v>23820</c:v>
                </c:pt>
                <c:pt idx="52">
                  <c:v>24020</c:v>
                </c:pt>
                <c:pt idx="53">
                  <c:v>25197</c:v>
                </c:pt>
                <c:pt idx="54">
                  <c:v>24386</c:v>
                </c:pt>
                <c:pt idx="55">
                  <c:v>23443</c:v>
                </c:pt>
                <c:pt idx="56">
                  <c:v>25181</c:v>
                </c:pt>
                <c:pt idx="57">
                  <c:v>25854</c:v>
                </c:pt>
                <c:pt idx="58">
                  <c:v>25872</c:v>
                </c:pt>
                <c:pt idx="59">
                  <c:v>24652</c:v>
                </c:pt>
                <c:pt idx="60">
                  <c:v>24183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7-48CD-8674-7BD12E351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sq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dk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1729609216"/>
        <c:axId val="1729588576"/>
        <c:extLst/>
      </c:lineChart>
      <c:dateAx>
        <c:axId val="172960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1819128533529357"/>
              <c:y val="0.89615246957766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800]dddd\,\ mmmm\ dd\,\ 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588576"/>
        <c:crosses val="autoZero"/>
        <c:auto val="0"/>
        <c:lblOffset val="100"/>
        <c:baseTimeUnit val="days"/>
      </c:dateAx>
      <c:valAx>
        <c:axId val="1729588576"/>
        <c:scaling>
          <c:orientation val="minMax"/>
          <c:max val="3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ysClr val="windowText" lastClr="000000"/>
                    </a:solidFill>
                  </a:rPr>
                  <a:t>REVENUE (in ₹)</a:t>
                </a:r>
              </a:p>
            </c:rich>
          </c:tx>
          <c:layout>
            <c:manualLayout>
              <c:xMode val="edge"/>
              <c:yMode val="edge"/>
              <c:x val="2.0945541591861162E-2"/>
              <c:y val="0.25927336016534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609216"/>
        <c:crossesAt val="1"/>
        <c:crossBetween val="between"/>
        <c:majorUnit val="5000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Total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Revenue of SKU's of 2 months</a:t>
            </a:r>
          </a:p>
          <a:p>
            <a:pPr>
              <a:defRPr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defRPr>
            </a:pP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1675642338325336"/>
          <c:y val="2.121539919331158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189899960889091"/>
          <c:y val="0.1668607917620521"/>
          <c:w val="0.55984167485726666"/>
          <c:h val="0.714447016007982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Sales!$AF$65</c:f>
              <c:strCache>
                <c:ptCount val="1"/>
                <c:pt idx="0">
                  <c:v>CHAKKI ATTA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9941171491949716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BB-48DD-BB0F-39357A82BD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Sales!$AF$64</c:f>
              <c:numCache>
                <c:formatCode>"₹"\ #,##0</c:formatCode>
                <c:ptCount val="1"/>
                <c:pt idx="0">
                  <c:v>209146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3-4131-85E0-04A981CB1CE4}"/>
            </c:ext>
          </c:extLst>
        </c:ser>
        <c:ser>
          <c:idx val="1"/>
          <c:order val="1"/>
          <c:tx>
            <c:strRef>
              <c:f>Sales!$AG$65</c:f>
              <c:strCache>
                <c:ptCount val="1"/>
                <c:pt idx="0">
                  <c:v>MILL ATTA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Sales!$AG$64</c:f>
              <c:numCache>
                <c:formatCode>"₹"\ #,##0</c:formatCode>
                <c:ptCount val="1"/>
                <c:pt idx="0">
                  <c:v>6368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03-4131-85E0-04A981CB1CE4}"/>
            </c:ext>
          </c:extLst>
        </c:ser>
        <c:ser>
          <c:idx val="2"/>
          <c:order val="2"/>
          <c:tx>
            <c:strRef>
              <c:f>Sales!$AH$65</c:f>
              <c:strCache>
                <c:ptCount val="1"/>
                <c:pt idx="0">
                  <c:v>RAW RICE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Sales!$AH$64</c:f>
              <c:numCache>
                <c:formatCode>"₹"\ #,##0</c:formatCode>
                <c:ptCount val="1"/>
                <c:pt idx="0">
                  <c:v>122850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03-4131-85E0-04A981CB1CE4}"/>
            </c:ext>
          </c:extLst>
        </c:ser>
        <c:ser>
          <c:idx val="3"/>
          <c:order val="3"/>
          <c:tx>
            <c:strRef>
              <c:f>Sales!$AI$65</c:f>
              <c:strCache>
                <c:ptCount val="1"/>
                <c:pt idx="0">
                  <c:v>SELA RICE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Sales!$AI$64</c:f>
              <c:numCache>
                <c:formatCode>"₹"\ #,##0</c:formatCode>
                <c:ptCount val="1"/>
                <c:pt idx="0">
                  <c:v>74314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03-4131-85E0-04A981CB1CE4}"/>
            </c:ext>
          </c:extLst>
        </c:ser>
        <c:ser>
          <c:idx val="4"/>
          <c:order val="4"/>
          <c:tx>
            <c:strRef>
              <c:f>Sales!$AJ$65</c:f>
              <c:strCache>
                <c:ptCount val="1"/>
                <c:pt idx="0">
                  <c:v>ARHAR DAL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Sales!$AJ$64</c:f>
              <c:numCache>
                <c:formatCode>"₹"\ #,##0</c:formatCode>
                <c:ptCount val="1"/>
                <c:pt idx="0">
                  <c:v>113118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03-4131-85E0-04A981CB1CE4}"/>
            </c:ext>
          </c:extLst>
        </c:ser>
        <c:ser>
          <c:idx val="5"/>
          <c:order val="5"/>
          <c:tx>
            <c:strRef>
              <c:f>Sales!$AK$65</c:f>
              <c:strCache>
                <c:ptCount val="1"/>
                <c:pt idx="0">
                  <c:v>URAD DAL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Sales!$AK$64</c:f>
              <c:numCache>
                <c:formatCode>"₹"\ #,##0</c:formatCode>
                <c:ptCount val="1"/>
                <c:pt idx="0">
                  <c:v>91095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03-4131-85E0-04A981CB1CE4}"/>
            </c:ext>
          </c:extLst>
        </c:ser>
        <c:ser>
          <c:idx val="6"/>
          <c:order val="6"/>
          <c:tx>
            <c:strRef>
              <c:f>Sales!$AL$65</c:f>
              <c:strCache>
                <c:ptCount val="1"/>
                <c:pt idx="0">
                  <c:v>MOONG DAL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Sales!$AL$64</c:f>
              <c:numCache>
                <c:formatCode>"₹"\ #,##0</c:formatCode>
                <c:ptCount val="1"/>
                <c:pt idx="0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03-4131-85E0-04A981CB1CE4}"/>
            </c:ext>
          </c:extLst>
        </c:ser>
        <c:ser>
          <c:idx val="7"/>
          <c:order val="7"/>
          <c:tx>
            <c:strRef>
              <c:f>Sales!$AM$65</c:f>
              <c:strCache>
                <c:ptCount val="1"/>
                <c:pt idx="0">
                  <c:v>CHOLE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9823514475849148E-3"/>
                  <c:y val="-9.58466453674121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BB-48DD-BB0F-39357A82BD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Sales!$AM$64</c:f>
              <c:numCache>
                <c:formatCode>"₹"\ #,##0</c:formatCode>
                <c:ptCount val="1"/>
                <c:pt idx="0">
                  <c:v>111380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03-4131-85E0-04A981CB1CE4}"/>
            </c:ext>
          </c:extLst>
        </c:ser>
        <c:ser>
          <c:idx val="8"/>
          <c:order val="8"/>
          <c:tx>
            <c:strRef>
              <c:f>Sales!$AN$65</c:f>
              <c:strCache>
                <c:ptCount val="1"/>
                <c:pt idx="0">
                  <c:v>RAJMA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Sales!$AN$64</c:f>
              <c:numCache>
                <c:formatCode>"₹"\ #,##0</c:formatCode>
                <c:ptCount val="1"/>
                <c:pt idx="0">
                  <c:v>40480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03-4131-85E0-04A981CB1CE4}"/>
            </c:ext>
          </c:extLst>
        </c:ser>
        <c:ser>
          <c:idx val="9"/>
          <c:order val="9"/>
          <c:tx>
            <c:strRef>
              <c:f>Sales!$AO$65</c:f>
              <c:strCache>
                <c:ptCount val="1"/>
                <c:pt idx="0">
                  <c:v>COOKING OIL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1299254526091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BB-48DD-BB0F-39357A82BD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Sales!$AO$64</c:f>
              <c:numCache>
                <c:formatCode>"₹"\ #,##0</c:formatCode>
                <c:ptCount val="1"/>
                <c:pt idx="0">
                  <c:v>205115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6F-41E5-BBC4-9565CBE01E13}"/>
            </c:ext>
          </c:extLst>
        </c:ser>
        <c:ser>
          <c:idx val="10"/>
          <c:order val="10"/>
          <c:tx>
            <c:strRef>
              <c:f>Sales!$AP$65</c:f>
              <c:strCache>
                <c:ptCount val="1"/>
                <c:pt idx="0">
                  <c:v>REFINED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9941171491949716E-3"/>
                  <c:y val="2.1299254526091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BB-48DD-BB0F-39357A82BD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Sales!$AP$64</c:f>
              <c:numCache>
                <c:formatCode>"₹"\ #,##0</c:formatCode>
                <c:ptCount val="1"/>
                <c:pt idx="0">
                  <c:v>124005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6F-41E5-BBC4-9565CBE01E13}"/>
            </c:ext>
          </c:extLst>
        </c:ser>
        <c:ser>
          <c:idx val="11"/>
          <c:order val="11"/>
          <c:tx>
            <c:strRef>
              <c:f>Sales!$AQ$65</c:f>
              <c:strCache>
                <c:ptCount val="1"/>
                <c:pt idx="0">
                  <c:v>GHEE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Sales!$AQ$64</c:f>
              <c:numCache>
                <c:formatCode>"₹"\ #,##0</c:formatCode>
                <c:ptCount val="1"/>
                <c:pt idx="0">
                  <c:v>162100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6F-41E5-BBC4-9565CBE01E13}"/>
            </c:ext>
          </c:extLst>
        </c:ser>
        <c:ser>
          <c:idx val="12"/>
          <c:order val="12"/>
          <c:tx>
            <c:strRef>
              <c:f>Sales!$AR$65</c:f>
              <c:strCache>
                <c:ptCount val="1"/>
                <c:pt idx="0">
                  <c:v>CASHEW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2.12992545260915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BB-48DD-BB0F-39357A82BD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Sales!$AR$64</c:f>
              <c:numCache>
                <c:formatCode>"₹"\ #,##0</c:formatCode>
                <c:ptCount val="1"/>
                <c:pt idx="0">
                  <c:v>103470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6F-41E5-BBC4-9565CBE01E13}"/>
            </c:ext>
          </c:extLst>
        </c:ser>
        <c:ser>
          <c:idx val="13"/>
          <c:order val="13"/>
          <c:tx>
            <c:strRef>
              <c:f>Sales!$AS$65</c:f>
              <c:strCache>
                <c:ptCount val="1"/>
                <c:pt idx="0">
                  <c:v>MAKHANA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982351447584914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BB-48DD-BB0F-39357A82BD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Sales!$AS$64</c:f>
              <c:numCache>
                <c:formatCode>"₹"\ #,##0</c:formatCode>
                <c:ptCount val="1"/>
                <c:pt idx="0">
                  <c:v>122250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6F-41E5-BBC4-9565CBE01E13}"/>
            </c:ext>
          </c:extLst>
        </c:ser>
        <c:ser>
          <c:idx val="14"/>
          <c:order val="14"/>
          <c:tx>
            <c:strRef>
              <c:f>Sales!$AT$65</c:f>
              <c:strCache>
                <c:ptCount val="1"/>
                <c:pt idx="0">
                  <c:v>ELAICHI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Revenue</c:v>
              </c:pt>
            </c:strLit>
          </c:cat>
          <c:val>
            <c:numRef>
              <c:f>Sales!$AT$64</c:f>
              <c:numCache>
                <c:formatCode>"₹"\ #,##0</c:formatCode>
                <c:ptCount val="1"/>
                <c:pt idx="0">
                  <c:v>28920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6F-41E5-BBC4-9565CBE01E1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7824623"/>
        <c:axId val="1847828463"/>
      </c:barChart>
      <c:catAx>
        <c:axId val="184782462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SKU</a:t>
                </a:r>
              </a:p>
            </c:rich>
          </c:tx>
          <c:layout>
            <c:manualLayout>
              <c:xMode val="edge"/>
              <c:yMode val="edge"/>
              <c:x val="0.45688954607533716"/>
              <c:y val="0.90071109322197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0"/>
        <c:majorTickMark val="none"/>
        <c:minorTickMark val="none"/>
        <c:tickLblPos val="nextTo"/>
        <c:crossAx val="1847828463"/>
        <c:crosses val="autoZero"/>
        <c:auto val="0"/>
        <c:lblAlgn val="ctr"/>
        <c:lblOffset val="100"/>
        <c:noMultiLvlLbl val="0"/>
      </c:catAx>
      <c:valAx>
        <c:axId val="1847828463"/>
        <c:scaling>
          <c:orientation val="minMax"/>
          <c:max val="2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REVENUE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</a:rPr>
                  <a:t> (in ₹)</a:t>
                </a:r>
                <a:endParaRPr lang="en-IN" sz="900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1895606855247223E-2"/>
              <c:y val="0.260155470902873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24623"/>
        <c:crossesAt val="1"/>
        <c:crossBetween val="between"/>
        <c:majorUnit val="5000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76619410696448154"/>
          <c:y val="0.13349475484893461"/>
          <c:w val="0.2134572127692731"/>
          <c:h val="0.82924035454034695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Revenue Proportion</a:t>
            </a:r>
          </a:p>
        </c:rich>
      </c:tx>
      <c:layout>
        <c:manualLayout>
          <c:xMode val="edge"/>
          <c:yMode val="edge"/>
          <c:x val="0.28743225613497703"/>
          <c:y val="5.21235014542101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120796786452778E-2"/>
          <c:y val="0.16144144144144143"/>
          <c:w val="0.58323974237994314"/>
          <c:h val="0.80234872667943535"/>
        </c:manualLayout>
      </c:layout>
      <c:pieChart>
        <c:varyColors val="1"/>
        <c:ser>
          <c:idx val="0"/>
          <c:order val="0"/>
          <c:tx>
            <c:strRef>
              <c:f>Sales!$AF$1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7B-4B50-BA8D-50C15640D9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7B-4B50-BA8D-50C15640D9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17B-4B50-BA8D-50C15640D9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17B-4B50-BA8D-50C15640D94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17B-4B50-BA8D-50C15640D94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17B-4B50-BA8D-50C15640D94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17B-4B50-BA8D-50C15640D94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17B-4B50-BA8D-50C15640D94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17B-4B50-BA8D-50C15640D94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356-403E-A84D-AD08064C9F1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356-403E-A84D-AD08064C9F1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356-403E-A84D-AD08064C9F1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8356-403E-A84D-AD08064C9F1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349-4DFF-BFA9-390321F186C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8356-403E-A84D-AD08064C9F1B}"/>
              </c:ext>
            </c:extLst>
          </c:dPt>
          <c:dLbls>
            <c:dLbl>
              <c:idx val="13"/>
              <c:layout>
                <c:manualLayout>
                  <c:x val="6.5533004346951695E-2"/>
                  <c:y val="0.1144300205717528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349-4DFF-BFA9-390321F186C7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Sales!$AF$65:$AT$65</c:f>
              <c:strCache>
                <c:ptCount val="15"/>
                <c:pt idx="0">
                  <c:v>CHAKKI ATTA</c:v>
                </c:pt>
                <c:pt idx="1">
                  <c:v>MILL ATTA</c:v>
                </c:pt>
                <c:pt idx="2">
                  <c:v>RAW RICE</c:v>
                </c:pt>
                <c:pt idx="3">
                  <c:v>SELA RICE</c:v>
                </c:pt>
                <c:pt idx="4">
                  <c:v>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CHOLE</c:v>
                </c:pt>
                <c:pt idx="8">
                  <c:v>RAJMA</c:v>
                </c:pt>
                <c:pt idx="9">
                  <c:v>COOKING OIL</c:v>
                </c:pt>
                <c:pt idx="10">
                  <c:v>REFINED</c:v>
                </c:pt>
                <c:pt idx="11">
                  <c:v>GHEE</c:v>
                </c:pt>
                <c:pt idx="12">
                  <c:v>CASHEW</c:v>
                </c:pt>
                <c:pt idx="13">
                  <c:v>MAKHANA</c:v>
                </c:pt>
                <c:pt idx="14">
                  <c:v>ELAICHI</c:v>
                </c:pt>
              </c:strCache>
            </c:strRef>
          </c:cat>
          <c:val>
            <c:numRef>
              <c:f>Sales!$AF$64:$AT$64</c:f>
              <c:numCache>
                <c:formatCode>"₹"\ #,##0</c:formatCode>
                <c:ptCount val="15"/>
                <c:pt idx="0">
                  <c:v>209146</c:v>
                </c:pt>
                <c:pt idx="1">
                  <c:v>6368</c:v>
                </c:pt>
                <c:pt idx="2">
                  <c:v>122850</c:v>
                </c:pt>
                <c:pt idx="3">
                  <c:v>74314</c:v>
                </c:pt>
                <c:pt idx="4">
                  <c:v>113118</c:v>
                </c:pt>
                <c:pt idx="5">
                  <c:v>91095</c:v>
                </c:pt>
                <c:pt idx="6">
                  <c:v>62000</c:v>
                </c:pt>
                <c:pt idx="7">
                  <c:v>111380</c:v>
                </c:pt>
                <c:pt idx="8">
                  <c:v>40480</c:v>
                </c:pt>
                <c:pt idx="9">
                  <c:v>205115</c:v>
                </c:pt>
                <c:pt idx="10">
                  <c:v>124005</c:v>
                </c:pt>
                <c:pt idx="11">
                  <c:v>162100</c:v>
                </c:pt>
                <c:pt idx="12">
                  <c:v>103470</c:v>
                </c:pt>
                <c:pt idx="13">
                  <c:v>122250</c:v>
                </c:pt>
                <c:pt idx="14">
                  <c:v>28920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17B-4B50-BA8D-50C15640D94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642993054158998"/>
          <c:y val="0.1505384124281762"/>
          <c:w val="0.26723285326072949"/>
          <c:h val="0.80077002199049441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Sales</a:t>
            </a:r>
            <a:r>
              <a:rPr lang="en-IN" sz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Volume Proportion</a:t>
            </a:r>
            <a:endParaRPr lang="en-IN" sz="120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2352904929123545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38260909920639E-2"/>
          <c:y val="0.10574074074074075"/>
          <c:w val="0.61611001964636547"/>
          <c:h val="0.87111111111111106"/>
        </c:manualLayout>
      </c:layout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3D0-4853-AE5D-AEED916A2C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3D0-4853-AE5D-AEED916A2C2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3D0-4853-AE5D-AEED916A2C2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3D0-4853-AE5D-AEED916A2C2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3D0-4853-AE5D-AEED916A2C2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3D0-4853-AE5D-AEED916A2C2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3D0-4853-AE5D-AEED916A2C2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3D0-4853-AE5D-AEED916A2C2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3D0-4853-AE5D-AEED916A2C2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C4E0-4FC1-8FC5-7E68E1DFD70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4E0-4FC1-8FC5-7E68E1DFD70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C4E0-4FC1-8FC5-7E68E1DFD70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4E0-4FC1-8FC5-7E68E1DFD70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C4E0-4FC1-8FC5-7E68E1DFD70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4E0-4FC1-8FC5-7E68E1DFD70D}"/>
              </c:ext>
            </c:extLst>
          </c:dPt>
          <c:dLbls>
            <c:dLbl>
              <c:idx val="0"/>
              <c:layout>
                <c:manualLayout>
                  <c:x val="-4.3827637949971382E-2"/>
                  <c:y val="0.241467629046369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D0-4853-AE5D-AEED916A2C20}"/>
                </c:ext>
              </c:extLst>
            </c:dLbl>
            <c:dLbl>
              <c:idx val="1"/>
              <c:layout>
                <c:manualLayout>
                  <c:x val="-5.3369274322045697E-2"/>
                  <c:y val="0.1130675853018372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3D0-4853-AE5D-AEED916A2C20}"/>
                </c:ext>
              </c:extLst>
            </c:dLbl>
            <c:dLbl>
              <c:idx val="2"/>
              <c:layout>
                <c:manualLayout>
                  <c:x val="-0.15460426238468725"/>
                  <c:y val="9.202245552639248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3D0-4853-AE5D-AEED916A2C20}"/>
                </c:ext>
              </c:extLst>
            </c:dLbl>
            <c:dLbl>
              <c:idx val="3"/>
              <c:layout>
                <c:manualLayout>
                  <c:x val="-0.13545343914525418"/>
                  <c:y val="-7.65332458442694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3D0-4853-AE5D-AEED916A2C20}"/>
                </c:ext>
              </c:extLst>
            </c:dLbl>
            <c:dLbl>
              <c:idx val="4"/>
              <c:layout>
                <c:manualLayout>
                  <c:x val="-6.6321179400708571E-2"/>
                  <c:y val="-0.1144590259550889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3D0-4853-AE5D-AEED916A2C20}"/>
                </c:ext>
              </c:extLst>
            </c:dLbl>
            <c:dLbl>
              <c:idx val="5"/>
              <c:layout>
                <c:manualLayout>
                  <c:x val="-2.5269299589024911E-2"/>
                  <c:y val="-0.1358373432487607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3D0-4853-AE5D-AEED916A2C20}"/>
                </c:ext>
              </c:extLst>
            </c:dLbl>
            <c:dLbl>
              <c:idx val="6"/>
              <c:layout>
                <c:manualLayout>
                  <c:x val="2.7947857205472135E-2"/>
                  <c:y val="-6.88032225138524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3D0-4853-AE5D-AEED916A2C20}"/>
                </c:ext>
              </c:extLst>
            </c:dLbl>
            <c:dLbl>
              <c:idx val="7"/>
              <c:layout>
                <c:manualLayout>
                  <c:x val="8.3644529699013523E-2"/>
                  <c:y val="-0.1471832166812481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3D0-4853-AE5D-AEED916A2C20}"/>
                </c:ext>
              </c:extLst>
            </c:dLbl>
            <c:dLbl>
              <c:idx val="8"/>
              <c:layout>
                <c:manualLayout>
                  <c:x val="0.12492278101779518"/>
                  <c:y val="-0.1577515310586177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3D0-4853-AE5D-AEED916A2C20}"/>
                </c:ext>
              </c:extLst>
            </c:dLbl>
            <c:dLbl>
              <c:idx val="9"/>
              <c:layout>
                <c:manualLayout>
                  <c:x val="0.10497450097716174"/>
                  <c:y val="-6.483231262758830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4E0-4FC1-8FC5-7E68E1DFD70D}"/>
                </c:ext>
              </c:extLst>
            </c:dLbl>
            <c:dLbl>
              <c:idx val="10"/>
              <c:layout>
                <c:manualLayout>
                  <c:x val="0.11289131589396119"/>
                  <c:y val="7.17508748906386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4E0-4FC1-8FC5-7E68E1DFD70D}"/>
                </c:ext>
              </c:extLst>
            </c:dLbl>
            <c:dLbl>
              <c:idx val="11"/>
              <c:layout>
                <c:manualLayout>
                  <c:x val="9.2272171774206019E-2"/>
                  <c:y val="9.423228346456692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4E0-4FC1-8FC5-7E68E1DFD70D}"/>
                </c:ext>
              </c:extLst>
            </c:dLbl>
            <c:dLbl>
              <c:idx val="12"/>
              <c:layout>
                <c:manualLayout>
                  <c:x val="0.15612337504963156"/>
                  <c:y val="0.1953853164187809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4E0-4FC1-8FC5-7E68E1DFD70D}"/>
                </c:ext>
              </c:extLst>
            </c:dLbl>
            <c:dLbl>
              <c:idx val="13"/>
              <c:layout>
                <c:manualLayout>
                  <c:x val="8.4715024570848091E-2"/>
                  <c:y val="0.1502249198016914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4E0-4FC1-8FC5-7E68E1DFD70D}"/>
                </c:ext>
              </c:extLst>
            </c:dLbl>
            <c:dLbl>
              <c:idx val="14"/>
              <c:layout>
                <c:manualLayout>
                  <c:x val="3.947320926730917E-2"/>
                  <c:y val="0.1063593613298337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4E0-4FC1-8FC5-7E68E1DFD70D}"/>
                </c:ext>
              </c:extLst>
            </c:dLbl>
            <c:numFmt formatCode="0.00%" sourceLinked="0"/>
            <c:spPr>
              <a:solidFill>
                <a:srgbClr val="92D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Sales!$B$65:$P$65</c:f>
              <c:strCache>
                <c:ptCount val="15"/>
                <c:pt idx="0">
                  <c:v>CHAKKI ATTA</c:v>
                </c:pt>
                <c:pt idx="1">
                  <c:v>MILL ATTA</c:v>
                </c:pt>
                <c:pt idx="2">
                  <c:v>RAW RICE</c:v>
                </c:pt>
                <c:pt idx="3">
                  <c:v>SELA RICE</c:v>
                </c:pt>
                <c:pt idx="4">
                  <c:v>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CHOLE</c:v>
                </c:pt>
                <c:pt idx="8">
                  <c:v>RAJMA</c:v>
                </c:pt>
                <c:pt idx="9">
                  <c:v>COOKING OIL</c:v>
                </c:pt>
                <c:pt idx="10">
                  <c:v>REFINED</c:v>
                </c:pt>
                <c:pt idx="11">
                  <c:v>GHEE</c:v>
                </c:pt>
                <c:pt idx="12">
                  <c:v>CASHEW</c:v>
                </c:pt>
                <c:pt idx="13">
                  <c:v>MAKHANA</c:v>
                </c:pt>
                <c:pt idx="14">
                  <c:v>ELAICHI</c:v>
                </c:pt>
              </c:strCache>
            </c:strRef>
          </c:cat>
          <c:val>
            <c:numRef>
              <c:f>Sales!$B$64:$P$64</c:f>
              <c:numCache>
                <c:formatCode>0</c:formatCode>
                <c:ptCount val="15"/>
                <c:pt idx="0">
                  <c:v>10.573770491803279</c:v>
                </c:pt>
                <c:pt idx="1">
                  <c:v>3.262295081967213</c:v>
                </c:pt>
                <c:pt idx="2">
                  <c:v>40.278688524590166</c:v>
                </c:pt>
                <c:pt idx="3">
                  <c:v>30.147540983606557</c:v>
                </c:pt>
                <c:pt idx="4">
                  <c:v>10.78688524590164</c:v>
                </c:pt>
                <c:pt idx="5">
                  <c:v>11.721311475409836</c:v>
                </c:pt>
                <c:pt idx="6">
                  <c:v>8.1311475409836067</c:v>
                </c:pt>
                <c:pt idx="7">
                  <c:v>12.721311475409836</c:v>
                </c:pt>
                <c:pt idx="8">
                  <c:v>4.1475409836065573</c:v>
                </c:pt>
                <c:pt idx="9">
                  <c:v>28.196721311475411</c:v>
                </c:pt>
                <c:pt idx="10">
                  <c:v>16.704918032786885</c:v>
                </c:pt>
                <c:pt idx="11">
                  <c:v>5.5245901639344259</c:v>
                </c:pt>
                <c:pt idx="12">
                  <c:v>8.2295081967213122</c:v>
                </c:pt>
                <c:pt idx="13">
                  <c:v>6.8360655737704921</c:v>
                </c:pt>
                <c:pt idx="14">
                  <c:v>11.852459016393443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3D0-4853-AE5D-AEED916A2C2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3636588648423"/>
          <c:y val="0.142694298629338"/>
          <c:w val="0.2576814194885757"/>
          <c:h val="0.79109288422280544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cap="none" spc="2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Sales Volume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cap="none" spc="2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877015307607197E-2"/>
          <c:y val="0.14582841865219801"/>
          <c:w val="0.87940476883378904"/>
          <c:h val="0.50237607418676355"/>
        </c:manualLayout>
      </c:layout>
      <c:lineChart>
        <c:grouping val="standard"/>
        <c:varyColors val="0"/>
        <c:ser>
          <c:idx val="0"/>
          <c:order val="0"/>
          <c:tx>
            <c:strRef>
              <c:f>Sales!$B$2</c:f>
              <c:strCache>
                <c:ptCount val="1"/>
                <c:pt idx="0">
                  <c:v>CHAKKI ATTA 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Sales!$B$3:$B$63</c:f>
              <c:numCache>
                <c:formatCode>General</c:formatCode>
                <c:ptCount val="61"/>
                <c:pt idx="0">
                  <c:v>10</c:v>
                </c:pt>
                <c:pt idx="1">
                  <c:v>10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10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9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12</c:v>
                </c:pt>
                <c:pt idx="33">
                  <c:v>12</c:v>
                </c:pt>
                <c:pt idx="34">
                  <c:v>11</c:v>
                </c:pt>
                <c:pt idx="35">
                  <c:v>11</c:v>
                </c:pt>
                <c:pt idx="36">
                  <c:v>10</c:v>
                </c:pt>
                <c:pt idx="37">
                  <c:v>11</c:v>
                </c:pt>
                <c:pt idx="38">
                  <c:v>11</c:v>
                </c:pt>
                <c:pt idx="39">
                  <c:v>12</c:v>
                </c:pt>
                <c:pt idx="40">
                  <c:v>10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12</c:v>
                </c:pt>
                <c:pt idx="47">
                  <c:v>11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11</c:v>
                </c:pt>
                <c:pt idx="52">
                  <c:v>11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12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A-4A75-8E16-80DFA76FAEB9}"/>
            </c:ext>
          </c:extLst>
        </c:ser>
        <c:ser>
          <c:idx val="1"/>
          <c:order val="1"/>
          <c:tx>
            <c:strRef>
              <c:f>Sales!$C$2</c:f>
              <c:strCache>
                <c:ptCount val="1"/>
                <c:pt idx="0">
                  <c:v>MILL ATTA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Sales!$C$3:$C$63</c:f>
              <c:numCache>
                <c:formatCode>General</c:formatCode>
                <c:ptCount val="61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4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4</c:v>
                </c:pt>
                <c:pt idx="6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2A-4A75-8E16-80DFA76FAEB9}"/>
            </c:ext>
          </c:extLst>
        </c:ser>
        <c:ser>
          <c:idx val="2"/>
          <c:order val="2"/>
          <c:tx>
            <c:strRef>
              <c:f>Sales!$D$2</c:f>
              <c:strCache>
                <c:ptCount val="1"/>
                <c:pt idx="0">
                  <c:v>RAW RICE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Sales!$D$3:$D$63</c:f>
              <c:numCache>
                <c:formatCode>General</c:formatCode>
                <c:ptCount val="61"/>
                <c:pt idx="0">
                  <c:v>40</c:v>
                </c:pt>
                <c:pt idx="1">
                  <c:v>39</c:v>
                </c:pt>
                <c:pt idx="2">
                  <c:v>41</c:v>
                </c:pt>
                <c:pt idx="3">
                  <c:v>40</c:v>
                </c:pt>
                <c:pt idx="4">
                  <c:v>42</c:v>
                </c:pt>
                <c:pt idx="5">
                  <c:v>38</c:v>
                </c:pt>
                <c:pt idx="6">
                  <c:v>39</c:v>
                </c:pt>
                <c:pt idx="7">
                  <c:v>39</c:v>
                </c:pt>
                <c:pt idx="8">
                  <c:v>40</c:v>
                </c:pt>
                <c:pt idx="9">
                  <c:v>42</c:v>
                </c:pt>
                <c:pt idx="10">
                  <c:v>40</c:v>
                </c:pt>
                <c:pt idx="11">
                  <c:v>42</c:v>
                </c:pt>
                <c:pt idx="12">
                  <c:v>42</c:v>
                </c:pt>
                <c:pt idx="13">
                  <c:v>41</c:v>
                </c:pt>
                <c:pt idx="14">
                  <c:v>38</c:v>
                </c:pt>
                <c:pt idx="15">
                  <c:v>39</c:v>
                </c:pt>
                <c:pt idx="16">
                  <c:v>42</c:v>
                </c:pt>
                <c:pt idx="17">
                  <c:v>41</c:v>
                </c:pt>
                <c:pt idx="18">
                  <c:v>40</c:v>
                </c:pt>
                <c:pt idx="19">
                  <c:v>40</c:v>
                </c:pt>
                <c:pt idx="20">
                  <c:v>39</c:v>
                </c:pt>
                <c:pt idx="21">
                  <c:v>41</c:v>
                </c:pt>
                <c:pt idx="22">
                  <c:v>40</c:v>
                </c:pt>
                <c:pt idx="23">
                  <c:v>42</c:v>
                </c:pt>
                <c:pt idx="24">
                  <c:v>38</c:v>
                </c:pt>
                <c:pt idx="25">
                  <c:v>39</c:v>
                </c:pt>
                <c:pt idx="26">
                  <c:v>39</c:v>
                </c:pt>
                <c:pt idx="27">
                  <c:v>40</c:v>
                </c:pt>
                <c:pt idx="28">
                  <c:v>42</c:v>
                </c:pt>
                <c:pt idx="29">
                  <c:v>40</c:v>
                </c:pt>
                <c:pt idx="30">
                  <c:v>42</c:v>
                </c:pt>
                <c:pt idx="31">
                  <c:v>42</c:v>
                </c:pt>
                <c:pt idx="32">
                  <c:v>41</c:v>
                </c:pt>
                <c:pt idx="33">
                  <c:v>38</c:v>
                </c:pt>
                <c:pt idx="34">
                  <c:v>39</c:v>
                </c:pt>
                <c:pt idx="35">
                  <c:v>42</c:v>
                </c:pt>
                <c:pt idx="36">
                  <c:v>41</c:v>
                </c:pt>
                <c:pt idx="37">
                  <c:v>40</c:v>
                </c:pt>
                <c:pt idx="38">
                  <c:v>40</c:v>
                </c:pt>
                <c:pt idx="39">
                  <c:v>39</c:v>
                </c:pt>
                <c:pt idx="40">
                  <c:v>41</c:v>
                </c:pt>
                <c:pt idx="41">
                  <c:v>40</c:v>
                </c:pt>
                <c:pt idx="42">
                  <c:v>42</c:v>
                </c:pt>
                <c:pt idx="43">
                  <c:v>38</c:v>
                </c:pt>
                <c:pt idx="44">
                  <c:v>39</c:v>
                </c:pt>
                <c:pt idx="45">
                  <c:v>39</c:v>
                </c:pt>
                <c:pt idx="46">
                  <c:v>40</c:v>
                </c:pt>
                <c:pt idx="47">
                  <c:v>42</c:v>
                </c:pt>
                <c:pt idx="48">
                  <c:v>40</c:v>
                </c:pt>
                <c:pt idx="49">
                  <c:v>42</c:v>
                </c:pt>
                <c:pt idx="50">
                  <c:v>42</c:v>
                </c:pt>
                <c:pt idx="51">
                  <c:v>41</c:v>
                </c:pt>
                <c:pt idx="52">
                  <c:v>38</c:v>
                </c:pt>
                <c:pt idx="53">
                  <c:v>39</c:v>
                </c:pt>
                <c:pt idx="54">
                  <c:v>42</c:v>
                </c:pt>
                <c:pt idx="55">
                  <c:v>41</c:v>
                </c:pt>
                <c:pt idx="56">
                  <c:v>40</c:v>
                </c:pt>
                <c:pt idx="57">
                  <c:v>39</c:v>
                </c:pt>
                <c:pt idx="58">
                  <c:v>42</c:v>
                </c:pt>
                <c:pt idx="59">
                  <c:v>41</c:v>
                </c:pt>
                <c:pt idx="6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2A-4A75-8E16-80DFA76FAEB9}"/>
            </c:ext>
          </c:extLst>
        </c:ser>
        <c:ser>
          <c:idx val="3"/>
          <c:order val="3"/>
          <c:tx>
            <c:strRef>
              <c:f>Sales!$E$2</c:f>
              <c:strCache>
                <c:ptCount val="1"/>
                <c:pt idx="0">
                  <c:v>SELA RICE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Sales!$E$3:$E$63</c:f>
              <c:numCache>
                <c:formatCode>General</c:formatCode>
                <c:ptCount val="61"/>
                <c:pt idx="0">
                  <c:v>31</c:v>
                </c:pt>
                <c:pt idx="1">
                  <c:v>31</c:v>
                </c:pt>
                <c:pt idx="2">
                  <c:v>29</c:v>
                </c:pt>
                <c:pt idx="3">
                  <c:v>30</c:v>
                </c:pt>
                <c:pt idx="4">
                  <c:v>29</c:v>
                </c:pt>
                <c:pt idx="5">
                  <c:v>32</c:v>
                </c:pt>
                <c:pt idx="6">
                  <c:v>30</c:v>
                </c:pt>
                <c:pt idx="7">
                  <c:v>30</c:v>
                </c:pt>
                <c:pt idx="8">
                  <c:v>29</c:v>
                </c:pt>
                <c:pt idx="9">
                  <c:v>28</c:v>
                </c:pt>
                <c:pt idx="10">
                  <c:v>33</c:v>
                </c:pt>
                <c:pt idx="11">
                  <c:v>32</c:v>
                </c:pt>
                <c:pt idx="12">
                  <c:v>32</c:v>
                </c:pt>
                <c:pt idx="13">
                  <c:v>31</c:v>
                </c:pt>
                <c:pt idx="14">
                  <c:v>30</c:v>
                </c:pt>
                <c:pt idx="15">
                  <c:v>29</c:v>
                </c:pt>
                <c:pt idx="16">
                  <c:v>28</c:v>
                </c:pt>
                <c:pt idx="17">
                  <c:v>28</c:v>
                </c:pt>
                <c:pt idx="18">
                  <c:v>31</c:v>
                </c:pt>
                <c:pt idx="19">
                  <c:v>31</c:v>
                </c:pt>
                <c:pt idx="20">
                  <c:v>29</c:v>
                </c:pt>
                <c:pt idx="21">
                  <c:v>30</c:v>
                </c:pt>
                <c:pt idx="22">
                  <c:v>29</c:v>
                </c:pt>
                <c:pt idx="23">
                  <c:v>32</c:v>
                </c:pt>
                <c:pt idx="24">
                  <c:v>30</c:v>
                </c:pt>
                <c:pt idx="25">
                  <c:v>30</c:v>
                </c:pt>
                <c:pt idx="26">
                  <c:v>29</c:v>
                </c:pt>
                <c:pt idx="27">
                  <c:v>28</c:v>
                </c:pt>
                <c:pt idx="28">
                  <c:v>33</c:v>
                </c:pt>
                <c:pt idx="29">
                  <c:v>32</c:v>
                </c:pt>
                <c:pt idx="30">
                  <c:v>32</c:v>
                </c:pt>
                <c:pt idx="31">
                  <c:v>31</c:v>
                </c:pt>
                <c:pt idx="32">
                  <c:v>30</c:v>
                </c:pt>
                <c:pt idx="33">
                  <c:v>29</c:v>
                </c:pt>
                <c:pt idx="34">
                  <c:v>28</c:v>
                </c:pt>
                <c:pt idx="35">
                  <c:v>28</c:v>
                </c:pt>
                <c:pt idx="36">
                  <c:v>31</c:v>
                </c:pt>
                <c:pt idx="37">
                  <c:v>31</c:v>
                </c:pt>
                <c:pt idx="38">
                  <c:v>29</c:v>
                </c:pt>
                <c:pt idx="39">
                  <c:v>30</c:v>
                </c:pt>
                <c:pt idx="40">
                  <c:v>29</c:v>
                </c:pt>
                <c:pt idx="41">
                  <c:v>32</c:v>
                </c:pt>
                <c:pt idx="42">
                  <c:v>30</c:v>
                </c:pt>
                <c:pt idx="43">
                  <c:v>30</c:v>
                </c:pt>
                <c:pt idx="44">
                  <c:v>29</c:v>
                </c:pt>
                <c:pt idx="45">
                  <c:v>28</c:v>
                </c:pt>
                <c:pt idx="46">
                  <c:v>33</c:v>
                </c:pt>
                <c:pt idx="47">
                  <c:v>32</c:v>
                </c:pt>
                <c:pt idx="48">
                  <c:v>32</c:v>
                </c:pt>
                <c:pt idx="49">
                  <c:v>31</c:v>
                </c:pt>
                <c:pt idx="50">
                  <c:v>30</c:v>
                </c:pt>
                <c:pt idx="51">
                  <c:v>29</c:v>
                </c:pt>
                <c:pt idx="52">
                  <c:v>28</c:v>
                </c:pt>
                <c:pt idx="53">
                  <c:v>28</c:v>
                </c:pt>
                <c:pt idx="54">
                  <c:v>30</c:v>
                </c:pt>
                <c:pt idx="55">
                  <c:v>30</c:v>
                </c:pt>
                <c:pt idx="56">
                  <c:v>29</c:v>
                </c:pt>
                <c:pt idx="57">
                  <c:v>28</c:v>
                </c:pt>
                <c:pt idx="58">
                  <c:v>33</c:v>
                </c:pt>
                <c:pt idx="59">
                  <c:v>32</c:v>
                </c:pt>
                <c:pt idx="6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2A-4A75-8E16-80DFA76FAEB9}"/>
            </c:ext>
          </c:extLst>
        </c:ser>
        <c:ser>
          <c:idx val="4"/>
          <c:order val="4"/>
          <c:tx>
            <c:strRef>
              <c:f>Sales!$F$2</c:f>
              <c:strCache>
                <c:ptCount val="1"/>
                <c:pt idx="0">
                  <c:v>ARHAR DAL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Sales!$F$3:$F$63</c:f>
              <c:numCache>
                <c:formatCode>General</c:formatCode>
                <c:ptCount val="61"/>
                <c:pt idx="0">
                  <c:v>14</c:v>
                </c:pt>
                <c:pt idx="1">
                  <c:v>13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11</c:v>
                </c:pt>
                <c:pt idx="11">
                  <c:v>13</c:v>
                </c:pt>
                <c:pt idx="12">
                  <c:v>11</c:v>
                </c:pt>
                <c:pt idx="13">
                  <c:v>14</c:v>
                </c:pt>
                <c:pt idx="14">
                  <c:v>15</c:v>
                </c:pt>
                <c:pt idx="15">
                  <c:v>15</c:v>
                </c:pt>
                <c:pt idx="16">
                  <c:v>13</c:v>
                </c:pt>
                <c:pt idx="17">
                  <c:v>14</c:v>
                </c:pt>
                <c:pt idx="18">
                  <c:v>12</c:v>
                </c:pt>
                <c:pt idx="19">
                  <c:v>11</c:v>
                </c:pt>
                <c:pt idx="20">
                  <c:v>9</c:v>
                </c:pt>
                <c:pt idx="21">
                  <c:v>10</c:v>
                </c:pt>
                <c:pt idx="22">
                  <c:v>14</c:v>
                </c:pt>
                <c:pt idx="23">
                  <c:v>13</c:v>
                </c:pt>
                <c:pt idx="24">
                  <c:v>10</c:v>
                </c:pt>
                <c:pt idx="25">
                  <c:v>12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12</c:v>
                </c:pt>
                <c:pt idx="32">
                  <c:v>11</c:v>
                </c:pt>
                <c:pt idx="33">
                  <c:v>13</c:v>
                </c:pt>
                <c:pt idx="34">
                  <c:v>11</c:v>
                </c:pt>
                <c:pt idx="35">
                  <c:v>12</c:v>
                </c:pt>
                <c:pt idx="36">
                  <c:v>8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12</c:v>
                </c:pt>
                <c:pt idx="41">
                  <c:v>11</c:v>
                </c:pt>
                <c:pt idx="42">
                  <c:v>9</c:v>
                </c:pt>
                <c:pt idx="43">
                  <c:v>10</c:v>
                </c:pt>
                <c:pt idx="44">
                  <c:v>8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9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11</c:v>
                </c:pt>
                <c:pt idx="57">
                  <c:v>8</c:v>
                </c:pt>
                <c:pt idx="58">
                  <c:v>10</c:v>
                </c:pt>
                <c:pt idx="59">
                  <c:v>9</c:v>
                </c:pt>
                <c:pt idx="6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2A-4A75-8E16-80DFA76FAEB9}"/>
            </c:ext>
          </c:extLst>
        </c:ser>
        <c:ser>
          <c:idx val="5"/>
          <c:order val="5"/>
          <c:tx>
            <c:strRef>
              <c:f>Sales!$G$2</c:f>
              <c:strCache>
                <c:ptCount val="1"/>
                <c:pt idx="0">
                  <c:v>URAD DAL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Sales!$G$3:$G$63</c:f>
              <c:numCache>
                <c:formatCode>General</c:formatCode>
                <c:ptCount val="61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16</c:v>
                </c:pt>
                <c:pt idx="7">
                  <c:v>16</c:v>
                </c:pt>
                <c:pt idx="8">
                  <c:v>11</c:v>
                </c:pt>
                <c:pt idx="9">
                  <c:v>13</c:v>
                </c:pt>
                <c:pt idx="10">
                  <c:v>12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12</c:v>
                </c:pt>
                <c:pt idx="15">
                  <c:v>14</c:v>
                </c:pt>
                <c:pt idx="16">
                  <c:v>13</c:v>
                </c:pt>
                <c:pt idx="17">
                  <c:v>14</c:v>
                </c:pt>
                <c:pt idx="18">
                  <c:v>12</c:v>
                </c:pt>
                <c:pt idx="19">
                  <c:v>11</c:v>
                </c:pt>
                <c:pt idx="20">
                  <c:v>9</c:v>
                </c:pt>
                <c:pt idx="21">
                  <c:v>10</c:v>
                </c:pt>
                <c:pt idx="22">
                  <c:v>14</c:v>
                </c:pt>
                <c:pt idx="23">
                  <c:v>13</c:v>
                </c:pt>
                <c:pt idx="24">
                  <c:v>10</c:v>
                </c:pt>
                <c:pt idx="25">
                  <c:v>12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12</c:v>
                </c:pt>
                <c:pt idx="32">
                  <c:v>11</c:v>
                </c:pt>
                <c:pt idx="33">
                  <c:v>13</c:v>
                </c:pt>
                <c:pt idx="34">
                  <c:v>11</c:v>
                </c:pt>
                <c:pt idx="35">
                  <c:v>14</c:v>
                </c:pt>
                <c:pt idx="36">
                  <c:v>15</c:v>
                </c:pt>
                <c:pt idx="37">
                  <c:v>15</c:v>
                </c:pt>
                <c:pt idx="38">
                  <c:v>13</c:v>
                </c:pt>
                <c:pt idx="39">
                  <c:v>14</c:v>
                </c:pt>
                <c:pt idx="40">
                  <c:v>12</c:v>
                </c:pt>
                <c:pt idx="41">
                  <c:v>11</c:v>
                </c:pt>
                <c:pt idx="42">
                  <c:v>9</c:v>
                </c:pt>
                <c:pt idx="43">
                  <c:v>10</c:v>
                </c:pt>
                <c:pt idx="44">
                  <c:v>8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10</c:v>
                </c:pt>
                <c:pt idx="50">
                  <c:v>9</c:v>
                </c:pt>
                <c:pt idx="51">
                  <c:v>8</c:v>
                </c:pt>
                <c:pt idx="52">
                  <c:v>9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11</c:v>
                </c:pt>
                <c:pt idx="57">
                  <c:v>14</c:v>
                </c:pt>
                <c:pt idx="58">
                  <c:v>13</c:v>
                </c:pt>
                <c:pt idx="59">
                  <c:v>10</c:v>
                </c:pt>
                <c:pt idx="6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2A-4A75-8E16-80DFA76FAEB9}"/>
            </c:ext>
          </c:extLst>
        </c:ser>
        <c:ser>
          <c:idx val="6"/>
          <c:order val="6"/>
          <c:tx>
            <c:strRef>
              <c:f>Sales!$H$2</c:f>
              <c:strCache>
                <c:ptCount val="1"/>
                <c:pt idx="0">
                  <c:v>MOONG DAL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Sales!$H$3:$H$63</c:f>
              <c:numCache>
                <c:formatCode>General</c:formatCode>
                <c:ptCount val="61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6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10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7</c:v>
                </c:pt>
                <c:pt idx="21">
                  <c:v>6</c:v>
                </c:pt>
                <c:pt idx="22">
                  <c:v>8</c:v>
                </c:pt>
                <c:pt idx="23">
                  <c:v>10</c:v>
                </c:pt>
                <c:pt idx="24">
                  <c:v>9</c:v>
                </c:pt>
                <c:pt idx="25">
                  <c:v>6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10</c:v>
                </c:pt>
                <c:pt idx="30">
                  <c:v>9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8</c:v>
                </c:pt>
                <c:pt idx="37">
                  <c:v>10</c:v>
                </c:pt>
                <c:pt idx="38">
                  <c:v>7</c:v>
                </c:pt>
                <c:pt idx="39">
                  <c:v>6</c:v>
                </c:pt>
                <c:pt idx="40">
                  <c:v>9</c:v>
                </c:pt>
                <c:pt idx="41">
                  <c:v>6</c:v>
                </c:pt>
                <c:pt idx="42">
                  <c:v>9</c:v>
                </c:pt>
                <c:pt idx="43">
                  <c:v>8</c:v>
                </c:pt>
                <c:pt idx="44">
                  <c:v>7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10</c:v>
                </c:pt>
                <c:pt idx="49">
                  <c:v>9</c:v>
                </c:pt>
                <c:pt idx="50">
                  <c:v>10</c:v>
                </c:pt>
                <c:pt idx="51">
                  <c:v>9</c:v>
                </c:pt>
                <c:pt idx="52">
                  <c:v>6</c:v>
                </c:pt>
                <c:pt idx="53">
                  <c:v>9</c:v>
                </c:pt>
                <c:pt idx="54">
                  <c:v>8</c:v>
                </c:pt>
                <c:pt idx="55">
                  <c:v>7</c:v>
                </c:pt>
                <c:pt idx="56">
                  <c:v>10</c:v>
                </c:pt>
                <c:pt idx="57">
                  <c:v>9</c:v>
                </c:pt>
                <c:pt idx="58">
                  <c:v>7</c:v>
                </c:pt>
                <c:pt idx="59">
                  <c:v>9</c:v>
                </c:pt>
                <c:pt idx="60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02A-4A75-8E16-80DFA76FAEB9}"/>
            </c:ext>
          </c:extLst>
        </c:ser>
        <c:ser>
          <c:idx val="7"/>
          <c:order val="7"/>
          <c:tx>
            <c:strRef>
              <c:f>Sales!$I$2</c:f>
              <c:strCache>
                <c:ptCount val="1"/>
                <c:pt idx="0">
                  <c:v>CHOLE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Sales!$I$3:$I$63</c:f>
              <c:numCache>
                <c:formatCode>General</c:formatCode>
                <c:ptCount val="61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13</c:v>
                </c:pt>
                <c:pt idx="6">
                  <c:v>12</c:v>
                </c:pt>
                <c:pt idx="7">
                  <c:v>11</c:v>
                </c:pt>
                <c:pt idx="8">
                  <c:v>10</c:v>
                </c:pt>
                <c:pt idx="9">
                  <c:v>14</c:v>
                </c:pt>
                <c:pt idx="10">
                  <c:v>15</c:v>
                </c:pt>
                <c:pt idx="11">
                  <c:v>14</c:v>
                </c:pt>
                <c:pt idx="12">
                  <c:v>14</c:v>
                </c:pt>
                <c:pt idx="13">
                  <c:v>13</c:v>
                </c:pt>
                <c:pt idx="14">
                  <c:v>13</c:v>
                </c:pt>
                <c:pt idx="15">
                  <c:v>15</c:v>
                </c:pt>
                <c:pt idx="16">
                  <c:v>12</c:v>
                </c:pt>
                <c:pt idx="17">
                  <c:v>10</c:v>
                </c:pt>
                <c:pt idx="18">
                  <c:v>11</c:v>
                </c:pt>
                <c:pt idx="19">
                  <c:v>13</c:v>
                </c:pt>
                <c:pt idx="20">
                  <c:v>13</c:v>
                </c:pt>
                <c:pt idx="21">
                  <c:v>10</c:v>
                </c:pt>
                <c:pt idx="22">
                  <c:v>10</c:v>
                </c:pt>
                <c:pt idx="23">
                  <c:v>12</c:v>
                </c:pt>
                <c:pt idx="24">
                  <c:v>14</c:v>
                </c:pt>
                <c:pt idx="25">
                  <c:v>15</c:v>
                </c:pt>
                <c:pt idx="26">
                  <c:v>13</c:v>
                </c:pt>
                <c:pt idx="27">
                  <c:v>12</c:v>
                </c:pt>
                <c:pt idx="28">
                  <c:v>11</c:v>
                </c:pt>
                <c:pt idx="29">
                  <c:v>10</c:v>
                </c:pt>
                <c:pt idx="30">
                  <c:v>14</c:v>
                </c:pt>
                <c:pt idx="31">
                  <c:v>15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12</c:v>
                </c:pt>
                <c:pt idx="38">
                  <c:v>10</c:v>
                </c:pt>
                <c:pt idx="39">
                  <c:v>11</c:v>
                </c:pt>
                <c:pt idx="40">
                  <c:v>13</c:v>
                </c:pt>
                <c:pt idx="41">
                  <c:v>13</c:v>
                </c:pt>
                <c:pt idx="42">
                  <c:v>10</c:v>
                </c:pt>
                <c:pt idx="43">
                  <c:v>12</c:v>
                </c:pt>
                <c:pt idx="44">
                  <c:v>14</c:v>
                </c:pt>
                <c:pt idx="45">
                  <c:v>15</c:v>
                </c:pt>
                <c:pt idx="46">
                  <c:v>13</c:v>
                </c:pt>
                <c:pt idx="47">
                  <c:v>12</c:v>
                </c:pt>
                <c:pt idx="48">
                  <c:v>11</c:v>
                </c:pt>
                <c:pt idx="49">
                  <c:v>10</c:v>
                </c:pt>
                <c:pt idx="50">
                  <c:v>14</c:v>
                </c:pt>
                <c:pt idx="51">
                  <c:v>15</c:v>
                </c:pt>
                <c:pt idx="52">
                  <c:v>14</c:v>
                </c:pt>
                <c:pt idx="53">
                  <c:v>14</c:v>
                </c:pt>
                <c:pt idx="54">
                  <c:v>13</c:v>
                </c:pt>
                <c:pt idx="55">
                  <c:v>13</c:v>
                </c:pt>
                <c:pt idx="56">
                  <c:v>15</c:v>
                </c:pt>
                <c:pt idx="57">
                  <c:v>10</c:v>
                </c:pt>
                <c:pt idx="58">
                  <c:v>14</c:v>
                </c:pt>
                <c:pt idx="59">
                  <c:v>15</c:v>
                </c:pt>
                <c:pt idx="60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02A-4A75-8E16-80DFA76FAEB9}"/>
            </c:ext>
          </c:extLst>
        </c:ser>
        <c:ser>
          <c:idx val="8"/>
          <c:order val="8"/>
          <c:tx>
            <c:strRef>
              <c:f>Sales!$J$2</c:f>
              <c:strCache>
                <c:ptCount val="1"/>
                <c:pt idx="0">
                  <c:v>RAJMA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Sales!$J$3:$J$63</c:f>
              <c:numCache>
                <c:formatCode>General</c:formatCode>
                <c:ptCount val="61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3</c:v>
                </c:pt>
                <c:pt idx="15">
                  <c:v>5</c:v>
                </c:pt>
                <c:pt idx="16">
                  <c:v>6</c:v>
                </c:pt>
                <c:pt idx="17">
                  <c:v>5</c:v>
                </c:pt>
                <c:pt idx="18">
                  <c:v>4</c:v>
                </c:pt>
                <c:pt idx="19">
                  <c:v>5</c:v>
                </c:pt>
                <c:pt idx="20">
                  <c:v>3</c:v>
                </c:pt>
                <c:pt idx="21">
                  <c:v>3</c:v>
                </c:pt>
                <c:pt idx="22">
                  <c:v>6</c:v>
                </c:pt>
                <c:pt idx="23">
                  <c:v>4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5</c:v>
                </c:pt>
                <c:pt idx="38">
                  <c:v>3</c:v>
                </c:pt>
                <c:pt idx="39">
                  <c:v>5</c:v>
                </c:pt>
                <c:pt idx="40">
                  <c:v>6</c:v>
                </c:pt>
                <c:pt idx="41">
                  <c:v>5</c:v>
                </c:pt>
                <c:pt idx="42">
                  <c:v>4</c:v>
                </c:pt>
                <c:pt idx="43">
                  <c:v>5</c:v>
                </c:pt>
                <c:pt idx="44">
                  <c:v>3</c:v>
                </c:pt>
                <c:pt idx="45">
                  <c:v>3</c:v>
                </c:pt>
                <c:pt idx="46">
                  <c:v>6</c:v>
                </c:pt>
                <c:pt idx="47">
                  <c:v>4</c:v>
                </c:pt>
                <c:pt idx="48">
                  <c:v>3</c:v>
                </c:pt>
                <c:pt idx="49">
                  <c:v>5</c:v>
                </c:pt>
                <c:pt idx="50">
                  <c:v>6</c:v>
                </c:pt>
                <c:pt idx="51">
                  <c:v>5</c:v>
                </c:pt>
                <c:pt idx="52">
                  <c:v>4</c:v>
                </c:pt>
                <c:pt idx="53">
                  <c:v>5</c:v>
                </c:pt>
                <c:pt idx="54">
                  <c:v>3</c:v>
                </c:pt>
                <c:pt idx="55">
                  <c:v>3</c:v>
                </c:pt>
                <c:pt idx="56">
                  <c:v>6</c:v>
                </c:pt>
                <c:pt idx="57">
                  <c:v>4</c:v>
                </c:pt>
                <c:pt idx="58">
                  <c:v>3</c:v>
                </c:pt>
                <c:pt idx="59">
                  <c:v>6</c:v>
                </c:pt>
                <c:pt idx="6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02A-4A75-8E16-80DFA76FAEB9}"/>
            </c:ext>
          </c:extLst>
        </c:ser>
        <c:ser>
          <c:idx val="9"/>
          <c:order val="9"/>
          <c:tx>
            <c:strRef>
              <c:f>Sales!$K$2</c:f>
              <c:strCache>
                <c:ptCount val="1"/>
                <c:pt idx="0">
                  <c:v>COOKING OIL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Sales!$K$3:$K$63</c:f>
              <c:numCache>
                <c:formatCode>General</c:formatCode>
                <c:ptCount val="61"/>
                <c:pt idx="0">
                  <c:v>28</c:v>
                </c:pt>
                <c:pt idx="1">
                  <c:v>28</c:v>
                </c:pt>
                <c:pt idx="2">
                  <c:v>27</c:v>
                </c:pt>
                <c:pt idx="3">
                  <c:v>35</c:v>
                </c:pt>
                <c:pt idx="4">
                  <c:v>24</c:v>
                </c:pt>
                <c:pt idx="5">
                  <c:v>25</c:v>
                </c:pt>
                <c:pt idx="6">
                  <c:v>25</c:v>
                </c:pt>
                <c:pt idx="7">
                  <c:v>26</c:v>
                </c:pt>
                <c:pt idx="8">
                  <c:v>29</c:v>
                </c:pt>
                <c:pt idx="9">
                  <c:v>30</c:v>
                </c:pt>
                <c:pt idx="10">
                  <c:v>32</c:v>
                </c:pt>
                <c:pt idx="11">
                  <c:v>35</c:v>
                </c:pt>
                <c:pt idx="12">
                  <c:v>35</c:v>
                </c:pt>
                <c:pt idx="13">
                  <c:v>34</c:v>
                </c:pt>
                <c:pt idx="14">
                  <c:v>34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33</c:v>
                </c:pt>
                <c:pt idx="19">
                  <c:v>34</c:v>
                </c:pt>
                <c:pt idx="20">
                  <c:v>32</c:v>
                </c:pt>
                <c:pt idx="21">
                  <c:v>31</c:v>
                </c:pt>
                <c:pt idx="22">
                  <c:v>26</c:v>
                </c:pt>
                <c:pt idx="23">
                  <c:v>27</c:v>
                </c:pt>
                <c:pt idx="24">
                  <c:v>29</c:v>
                </c:pt>
                <c:pt idx="25">
                  <c:v>29</c:v>
                </c:pt>
                <c:pt idx="26">
                  <c:v>26</c:v>
                </c:pt>
                <c:pt idx="27">
                  <c:v>31</c:v>
                </c:pt>
                <c:pt idx="28">
                  <c:v>30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29</c:v>
                </c:pt>
                <c:pt idx="33">
                  <c:v>26</c:v>
                </c:pt>
                <c:pt idx="34">
                  <c:v>24</c:v>
                </c:pt>
                <c:pt idx="35">
                  <c:v>25</c:v>
                </c:pt>
                <c:pt idx="36">
                  <c:v>24</c:v>
                </c:pt>
                <c:pt idx="37">
                  <c:v>25</c:v>
                </c:pt>
                <c:pt idx="38">
                  <c:v>29</c:v>
                </c:pt>
                <c:pt idx="39">
                  <c:v>29</c:v>
                </c:pt>
                <c:pt idx="40">
                  <c:v>26</c:v>
                </c:pt>
                <c:pt idx="41">
                  <c:v>30</c:v>
                </c:pt>
                <c:pt idx="42">
                  <c:v>25</c:v>
                </c:pt>
                <c:pt idx="43">
                  <c:v>31</c:v>
                </c:pt>
                <c:pt idx="44">
                  <c:v>25</c:v>
                </c:pt>
                <c:pt idx="45">
                  <c:v>30</c:v>
                </c:pt>
                <c:pt idx="46">
                  <c:v>28</c:v>
                </c:pt>
                <c:pt idx="47">
                  <c:v>27</c:v>
                </c:pt>
                <c:pt idx="48">
                  <c:v>26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24</c:v>
                </c:pt>
                <c:pt idx="54">
                  <c:v>25</c:v>
                </c:pt>
                <c:pt idx="55">
                  <c:v>24</c:v>
                </c:pt>
                <c:pt idx="56">
                  <c:v>26</c:v>
                </c:pt>
                <c:pt idx="57">
                  <c:v>25</c:v>
                </c:pt>
                <c:pt idx="58">
                  <c:v>26</c:v>
                </c:pt>
                <c:pt idx="59">
                  <c:v>24</c:v>
                </c:pt>
                <c:pt idx="6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9-4354-8FF8-BABE082D69C5}"/>
            </c:ext>
          </c:extLst>
        </c:ser>
        <c:ser>
          <c:idx val="10"/>
          <c:order val="10"/>
          <c:tx>
            <c:strRef>
              <c:f>Sales!$L$2</c:f>
              <c:strCache>
                <c:ptCount val="1"/>
                <c:pt idx="0">
                  <c:v>REFINED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Sales!$L$3:$L$63</c:f>
              <c:numCache>
                <c:formatCode>General</c:formatCode>
                <c:ptCount val="61"/>
                <c:pt idx="0">
                  <c:v>17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16</c:v>
                </c:pt>
                <c:pt idx="5">
                  <c:v>17</c:v>
                </c:pt>
                <c:pt idx="6">
                  <c:v>16</c:v>
                </c:pt>
                <c:pt idx="7">
                  <c:v>19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16</c:v>
                </c:pt>
                <c:pt idx="16">
                  <c:v>17</c:v>
                </c:pt>
                <c:pt idx="17">
                  <c:v>16</c:v>
                </c:pt>
                <c:pt idx="18">
                  <c:v>19</c:v>
                </c:pt>
                <c:pt idx="19">
                  <c:v>19</c:v>
                </c:pt>
                <c:pt idx="20">
                  <c:v>20</c:v>
                </c:pt>
                <c:pt idx="21">
                  <c:v>20</c:v>
                </c:pt>
                <c:pt idx="22">
                  <c:v>17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16</c:v>
                </c:pt>
                <c:pt idx="27">
                  <c:v>17</c:v>
                </c:pt>
                <c:pt idx="28">
                  <c:v>16</c:v>
                </c:pt>
                <c:pt idx="29">
                  <c:v>17</c:v>
                </c:pt>
                <c:pt idx="30">
                  <c:v>16</c:v>
                </c:pt>
                <c:pt idx="31">
                  <c:v>15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17</c:v>
                </c:pt>
                <c:pt idx="37">
                  <c:v>16</c:v>
                </c:pt>
                <c:pt idx="38">
                  <c:v>17</c:v>
                </c:pt>
                <c:pt idx="39">
                  <c:v>16</c:v>
                </c:pt>
                <c:pt idx="40">
                  <c:v>17</c:v>
                </c:pt>
                <c:pt idx="41">
                  <c:v>16</c:v>
                </c:pt>
                <c:pt idx="42">
                  <c:v>15</c:v>
                </c:pt>
                <c:pt idx="43">
                  <c:v>14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17</c:v>
                </c:pt>
                <c:pt idx="48">
                  <c:v>16</c:v>
                </c:pt>
                <c:pt idx="49">
                  <c:v>17</c:v>
                </c:pt>
                <c:pt idx="50">
                  <c:v>16</c:v>
                </c:pt>
                <c:pt idx="51">
                  <c:v>17</c:v>
                </c:pt>
                <c:pt idx="52">
                  <c:v>16</c:v>
                </c:pt>
                <c:pt idx="53">
                  <c:v>15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16</c:v>
                </c:pt>
                <c:pt idx="58">
                  <c:v>17</c:v>
                </c:pt>
                <c:pt idx="59">
                  <c:v>17</c:v>
                </c:pt>
                <c:pt idx="6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79-4354-8FF8-BABE082D69C5}"/>
            </c:ext>
          </c:extLst>
        </c:ser>
        <c:ser>
          <c:idx val="11"/>
          <c:order val="11"/>
          <c:tx>
            <c:strRef>
              <c:f>Sales!$M$2</c:f>
              <c:strCache>
                <c:ptCount val="1"/>
                <c:pt idx="0">
                  <c:v>GHEE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Sales!$M$3:$M$63</c:f>
              <c:numCache>
                <c:formatCode>General</c:formatCode>
                <c:ptCount val="61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6</c:v>
                </c:pt>
                <c:pt idx="23">
                  <c:v>6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6</c:v>
                </c:pt>
                <c:pt idx="51">
                  <c:v>5</c:v>
                </c:pt>
                <c:pt idx="52">
                  <c:v>4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79-4354-8FF8-BABE082D69C5}"/>
            </c:ext>
          </c:extLst>
        </c:ser>
        <c:ser>
          <c:idx val="12"/>
          <c:order val="12"/>
          <c:tx>
            <c:strRef>
              <c:f>Sales!$N$2</c:f>
              <c:strCache>
                <c:ptCount val="1"/>
                <c:pt idx="0">
                  <c:v>CASHEW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Sales!$N$3:$N$63</c:f>
              <c:numCache>
                <c:formatCode>General</c:formatCode>
                <c:ptCount val="61"/>
                <c:pt idx="0">
                  <c:v>9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8</c:v>
                </c:pt>
                <c:pt idx="7">
                  <c:v>8</c:v>
                </c:pt>
                <c:pt idx="8">
                  <c:v>10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7</c:v>
                </c:pt>
                <c:pt idx="22">
                  <c:v>6</c:v>
                </c:pt>
                <c:pt idx="23">
                  <c:v>7</c:v>
                </c:pt>
                <c:pt idx="24">
                  <c:v>8</c:v>
                </c:pt>
                <c:pt idx="25">
                  <c:v>6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8</c:v>
                </c:pt>
                <c:pt idx="34">
                  <c:v>10</c:v>
                </c:pt>
                <c:pt idx="35">
                  <c:v>8</c:v>
                </c:pt>
                <c:pt idx="36">
                  <c:v>8</c:v>
                </c:pt>
                <c:pt idx="37">
                  <c:v>10</c:v>
                </c:pt>
                <c:pt idx="38">
                  <c:v>9</c:v>
                </c:pt>
                <c:pt idx="39">
                  <c:v>9</c:v>
                </c:pt>
                <c:pt idx="40">
                  <c:v>10</c:v>
                </c:pt>
                <c:pt idx="41">
                  <c:v>8</c:v>
                </c:pt>
                <c:pt idx="42">
                  <c:v>10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7</c:v>
                </c:pt>
                <c:pt idx="47">
                  <c:v>8</c:v>
                </c:pt>
                <c:pt idx="48">
                  <c:v>9</c:v>
                </c:pt>
                <c:pt idx="49">
                  <c:v>10</c:v>
                </c:pt>
                <c:pt idx="50">
                  <c:v>7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6</c:v>
                </c:pt>
                <c:pt idx="55">
                  <c:v>6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9</c:v>
                </c:pt>
                <c:pt idx="6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79-4354-8FF8-BABE082D69C5}"/>
            </c:ext>
          </c:extLst>
        </c:ser>
        <c:ser>
          <c:idx val="13"/>
          <c:order val="13"/>
          <c:tx>
            <c:strRef>
              <c:f>Sales!$O$2</c:f>
              <c:strCache>
                <c:ptCount val="1"/>
                <c:pt idx="0">
                  <c:v>MAKHANA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Sales!$O$3:$O$63</c:f>
              <c:numCache>
                <c:formatCode>General</c:formatCode>
                <c:ptCount val="61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8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9</c:v>
                </c:pt>
                <c:pt idx="16">
                  <c:v>7</c:v>
                </c:pt>
                <c:pt idx="17">
                  <c:v>10</c:v>
                </c:pt>
                <c:pt idx="18">
                  <c:v>9</c:v>
                </c:pt>
                <c:pt idx="19">
                  <c:v>8</c:v>
                </c:pt>
                <c:pt idx="20">
                  <c:v>7</c:v>
                </c:pt>
                <c:pt idx="21">
                  <c:v>7</c:v>
                </c:pt>
                <c:pt idx="22">
                  <c:v>9</c:v>
                </c:pt>
                <c:pt idx="23">
                  <c:v>8</c:v>
                </c:pt>
                <c:pt idx="24">
                  <c:v>7</c:v>
                </c:pt>
                <c:pt idx="25">
                  <c:v>9</c:v>
                </c:pt>
                <c:pt idx="26">
                  <c:v>8</c:v>
                </c:pt>
                <c:pt idx="27">
                  <c:v>7</c:v>
                </c:pt>
                <c:pt idx="28">
                  <c:v>7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9</c:v>
                </c:pt>
                <c:pt idx="39">
                  <c:v>6</c:v>
                </c:pt>
                <c:pt idx="40">
                  <c:v>5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5</c:v>
                </c:pt>
                <c:pt idx="49">
                  <c:v>4</c:v>
                </c:pt>
                <c:pt idx="50">
                  <c:v>6</c:v>
                </c:pt>
                <c:pt idx="51">
                  <c:v>3</c:v>
                </c:pt>
                <c:pt idx="52">
                  <c:v>6</c:v>
                </c:pt>
                <c:pt idx="53">
                  <c:v>5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6</c:v>
                </c:pt>
                <c:pt idx="58">
                  <c:v>6</c:v>
                </c:pt>
                <c:pt idx="59">
                  <c:v>4</c:v>
                </c:pt>
                <c:pt idx="6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79-4354-8FF8-BABE082D69C5}"/>
            </c:ext>
          </c:extLst>
        </c:ser>
        <c:ser>
          <c:idx val="14"/>
          <c:order val="14"/>
          <c:tx>
            <c:strRef>
              <c:f>Sales!$P$2</c:f>
              <c:strCache>
                <c:ptCount val="1"/>
                <c:pt idx="0">
                  <c:v>ELAICHI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Sales!$A$3:$A$63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Sales!$P$3:$P$63</c:f>
              <c:numCache>
                <c:formatCode>General</c:formatCode>
                <c:ptCount val="61"/>
                <c:pt idx="0">
                  <c:v>10</c:v>
                </c:pt>
                <c:pt idx="1">
                  <c:v>11</c:v>
                </c:pt>
                <c:pt idx="2">
                  <c:v>7</c:v>
                </c:pt>
                <c:pt idx="3">
                  <c:v>11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12</c:v>
                </c:pt>
                <c:pt idx="8">
                  <c:v>10</c:v>
                </c:pt>
                <c:pt idx="9">
                  <c:v>10</c:v>
                </c:pt>
                <c:pt idx="10">
                  <c:v>14</c:v>
                </c:pt>
                <c:pt idx="11">
                  <c:v>15</c:v>
                </c:pt>
                <c:pt idx="12">
                  <c:v>15</c:v>
                </c:pt>
                <c:pt idx="13">
                  <c:v>14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12</c:v>
                </c:pt>
                <c:pt idx="24">
                  <c:v>10</c:v>
                </c:pt>
                <c:pt idx="25">
                  <c:v>10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14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8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12</c:v>
                </c:pt>
                <c:pt idx="40">
                  <c:v>10</c:v>
                </c:pt>
                <c:pt idx="41">
                  <c:v>10</c:v>
                </c:pt>
                <c:pt idx="42">
                  <c:v>14</c:v>
                </c:pt>
                <c:pt idx="43">
                  <c:v>15</c:v>
                </c:pt>
                <c:pt idx="44">
                  <c:v>15</c:v>
                </c:pt>
                <c:pt idx="45">
                  <c:v>14</c:v>
                </c:pt>
                <c:pt idx="46">
                  <c:v>10</c:v>
                </c:pt>
                <c:pt idx="47">
                  <c:v>10</c:v>
                </c:pt>
                <c:pt idx="48">
                  <c:v>12</c:v>
                </c:pt>
                <c:pt idx="49">
                  <c:v>10</c:v>
                </c:pt>
                <c:pt idx="50">
                  <c:v>10</c:v>
                </c:pt>
                <c:pt idx="51">
                  <c:v>14</c:v>
                </c:pt>
                <c:pt idx="52">
                  <c:v>15</c:v>
                </c:pt>
                <c:pt idx="53">
                  <c:v>15</c:v>
                </c:pt>
                <c:pt idx="54">
                  <c:v>14</c:v>
                </c:pt>
                <c:pt idx="55">
                  <c:v>10</c:v>
                </c:pt>
                <c:pt idx="56">
                  <c:v>10</c:v>
                </c:pt>
                <c:pt idx="57">
                  <c:v>15</c:v>
                </c:pt>
                <c:pt idx="58">
                  <c:v>14</c:v>
                </c:pt>
                <c:pt idx="59">
                  <c:v>10</c:v>
                </c:pt>
                <c:pt idx="60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79-4354-8FF8-BABE082D6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3175" cap="flat" cmpd="sng" algn="ctr">
              <a:solidFill>
                <a:schemeClr val="dk1">
                  <a:lumMod val="35000"/>
                  <a:lumOff val="65000"/>
                  <a:alpha val="82000"/>
                </a:schemeClr>
              </a:solidFill>
              <a:round/>
            </a:ln>
            <a:effectLst/>
          </c:spPr>
        </c:dropLines>
        <c:smooth val="0"/>
        <c:axId val="1847844783"/>
        <c:axId val="1847841903"/>
      </c:lineChart>
      <c:dateAx>
        <c:axId val="1847844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0186308430072368"/>
              <c:y val="0.743286777758583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41903"/>
        <c:crosses val="autoZero"/>
        <c:auto val="1"/>
        <c:lblOffset val="100"/>
        <c:baseTimeUnit val="days"/>
      </c:dateAx>
      <c:valAx>
        <c:axId val="18478419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1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VOLUME</a:t>
                </a:r>
              </a:p>
            </c:rich>
          </c:tx>
          <c:layout>
            <c:manualLayout>
              <c:xMode val="edge"/>
              <c:yMode val="edge"/>
              <c:x val="1.1679180490076199E-2"/>
              <c:y val="0.332003660547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1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8447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 w="0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9.4530415044417351E-2"/>
          <c:y val="0.80803983012385305"/>
          <c:w val="0.83215294852248445"/>
          <c:h val="0.1644379555174145"/>
        </c:manualLayout>
      </c:layout>
      <c:overlay val="0"/>
      <c:spPr>
        <a:solidFill>
          <a:srgbClr val="FFFF99"/>
        </a:solidFill>
        <a:ln>
          <a:solidFill>
            <a:schemeClr val="dk1">
              <a:lumMod val="35000"/>
              <a:lumOff val="65000"/>
              <a:alpha val="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Average</a:t>
            </a:r>
            <a:r>
              <a:rPr lang="en-US" sz="11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SALES</a:t>
            </a:r>
            <a:endParaRPr lang="en-US" sz="11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Avg. Sales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Inventory!$B$65:$P$65</c:f>
              <c:strCache>
                <c:ptCount val="15"/>
                <c:pt idx="0">
                  <c:v>CHAKKI ATTA</c:v>
                </c:pt>
                <c:pt idx="1">
                  <c:v>MILL ATTA</c:v>
                </c:pt>
                <c:pt idx="2">
                  <c:v>RAW RICE</c:v>
                </c:pt>
                <c:pt idx="3">
                  <c:v>SELA RICE</c:v>
                </c:pt>
                <c:pt idx="4">
                  <c:v>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CHOLE</c:v>
                </c:pt>
                <c:pt idx="8">
                  <c:v>RAJMA</c:v>
                </c:pt>
                <c:pt idx="9">
                  <c:v>COOKING OIL</c:v>
                </c:pt>
                <c:pt idx="10">
                  <c:v>REFINED</c:v>
                </c:pt>
                <c:pt idx="11">
                  <c:v>GHEE</c:v>
                </c:pt>
                <c:pt idx="12">
                  <c:v>CASHEW</c:v>
                </c:pt>
                <c:pt idx="13">
                  <c:v>MAKHANA</c:v>
                </c:pt>
                <c:pt idx="14">
                  <c:v>ELAICHI</c:v>
                </c:pt>
              </c:strCache>
            </c:strRef>
          </c:cat>
          <c:val>
            <c:numRef>
              <c:f>Sales!$B$64:$P$64</c:f>
              <c:numCache>
                <c:formatCode>0</c:formatCode>
                <c:ptCount val="15"/>
                <c:pt idx="0">
                  <c:v>10.573770491803279</c:v>
                </c:pt>
                <c:pt idx="1">
                  <c:v>3.262295081967213</c:v>
                </c:pt>
                <c:pt idx="2">
                  <c:v>40.278688524590166</c:v>
                </c:pt>
                <c:pt idx="3">
                  <c:v>30.147540983606557</c:v>
                </c:pt>
                <c:pt idx="4">
                  <c:v>10.78688524590164</c:v>
                </c:pt>
                <c:pt idx="5">
                  <c:v>11.721311475409836</c:v>
                </c:pt>
                <c:pt idx="6">
                  <c:v>8.1311475409836067</c:v>
                </c:pt>
                <c:pt idx="7">
                  <c:v>12.721311475409836</c:v>
                </c:pt>
                <c:pt idx="8">
                  <c:v>4.1475409836065573</c:v>
                </c:pt>
                <c:pt idx="9">
                  <c:v>28.196721311475411</c:v>
                </c:pt>
                <c:pt idx="10">
                  <c:v>16.704918032786885</c:v>
                </c:pt>
                <c:pt idx="11">
                  <c:v>5.5245901639344259</c:v>
                </c:pt>
                <c:pt idx="12">
                  <c:v>8.2295081967213122</c:v>
                </c:pt>
                <c:pt idx="13">
                  <c:v>6.8360655737704921</c:v>
                </c:pt>
                <c:pt idx="14">
                  <c:v>11.852459016393443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A-4DCC-A07B-7C8C7FB1F9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0187743"/>
        <c:axId val="360202143"/>
      </c:barChart>
      <c:catAx>
        <c:axId val="36018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02143"/>
        <c:crosses val="autoZero"/>
        <c:auto val="0"/>
        <c:lblAlgn val="ctr"/>
        <c:lblOffset val="100"/>
        <c:noMultiLvlLbl val="0"/>
      </c:catAx>
      <c:valAx>
        <c:axId val="3602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UNITS</a:t>
                </a:r>
              </a:p>
            </c:rich>
          </c:tx>
          <c:layout>
            <c:manualLayout>
              <c:xMode val="edge"/>
              <c:yMode val="edge"/>
              <c:x val="2.0238090088867754E-2"/>
              <c:y val="0.33866287592224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8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CHAKKI ATTA Purchase QTY. v/s Price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18810828858406833"/>
          <c:y val="2.1726415033501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5781691410699"/>
          <c:y val="0.14437017547253767"/>
          <c:w val="0.79380757748792896"/>
          <c:h val="0.541575254567380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Purchase!$AX$2</c:f>
              <c:strCache>
                <c:ptCount val="1"/>
                <c:pt idx="0">
                  <c:v>Qty.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0"/>
            <c:invertIfNegative val="0"/>
            <c:bubble3D val="0"/>
            <c:spPr>
              <a:solidFill>
                <a:schemeClr val="accent1"/>
              </a:solidFill>
              <a:ln w="9525"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2A-409F-B9BA-1330666706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Purchase!$AW$3:$AW$63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Purchase!$AX$3:$AX$63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100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2A-409F-B9BA-133066670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893071"/>
        <c:axId val="143895951"/>
      </c:barChart>
      <c:lineChart>
        <c:grouping val="standard"/>
        <c:varyColors val="0"/>
        <c:ser>
          <c:idx val="1"/>
          <c:order val="1"/>
          <c:tx>
            <c:strRef>
              <c:f>Purchase!$AY$2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Purchase!$AW$3:$AW$63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Purchase!$AY$3:$AY$63</c:f>
              <c:numCache>
                <c:formatCode>"₹"\ #,##0</c:formatCode>
                <c:ptCount val="61"/>
                <c:pt idx="0">
                  <c:v>318</c:v>
                </c:pt>
                <c:pt idx="1">
                  <c:v>318</c:v>
                </c:pt>
                <c:pt idx="2">
                  <c:v>318</c:v>
                </c:pt>
                <c:pt idx="3">
                  <c:v>318</c:v>
                </c:pt>
                <c:pt idx="4">
                  <c:v>318</c:v>
                </c:pt>
                <c:pt idx="5">
                  <c:v>318</c:v>
                </c:pt>
                <c:pt idx="6">
                  <c:v>318</c:v>
                </c:pt>
                <c:pt idx="7">
                  <c:v>318</c:v>
                </c:pt>
                <c:pt idx="8">
                  <c:v>318</c:v>
                </c:pt>
                <c:pt idx="9">
                  <c:v>318</c:v>
                </c:pt>
                <c:pt idx="10">
                  <c:v>318</c:v>
                </c:pt>
                <c:pt idx="11">
                  <c:v>318</c:v>
                </c:pt>
                <c:pt idx="12">
                  <c:v>316</c:v>
                </c:pt>
                <c:pt idx="13">
                  <c:v>316</c:v>
                </c:pt>
                <c:pt idx="14">
                  <c:v>316</c:v>
                </c:pt>
                <c:pt idx="15">
                  <c:v>316</c:v>
                </c:pt>
                <c:pt idx="16">
                  <c:v>316</c:v>
                </c:pt>
                <c:pt idx="17">
                  <c:v>316</c:v>
                </c:pt>
                <c:pt idx="18">
                  <c:v>316</c:v>
                </c:pt>
                <c:pt idx="19">
                  <c:v>316</c:v>
                </c:pt>
                <c:pt idx="20">
                  <c:v>316</c:v>
                </c:pt>
                <c:pt idx="21">
                  <c:v>316</c:v>
                </c:pt>
                <c:pt idx="22">
                  <c:v>316</c:v>
                </c:pt>
                <c:pt idx="23">
                  <c:v>316</c:v>
                </c:pt>
                <c:pt idx="24">
                  <c:v>316</c:v>
                </c:pt>
                <c:pt idx="25">
                  <c:v>314</c:v>
                </c:pt>
                <c:pt idx="26">
                  <c:v>314</c:v>
                </c:pt>
                <c:pt idx="27">
                  <c:v>314</c:v>
                </c:pt>
                <c:pt idx="28">
                  <c:v>314</c:v>
                </c:pt>
                <c:pt idx="29">
                  <c:v>314</c:v>
                </c:pt>
                <c:pt idx="30">
                  <c:v>314</c:v>
                </c:pt>
                <c:pt idx="31">
                  <c:v>314</c:v>
                </c:pt>
                <c:pt idx="32">
                  <c:v>314</c:v>
                </c:pt>
                <c:pt idx="33">
                  <c:v>314</c:v>
                </c:pt>
                <c:pt idx="34">
                  <c:v>314</c:v>
                </c:pt>
                <c:pt idx="35">
                  <c:v>314</c:v>
                </c:pt>
                <c:pt idx="36">
                  <c:v>314</c:v>
                </c:pt>
                <c:pt idx="37">
                  <c:v>314</c:v>
                </c:pt>
                <c:pt idx="38">
                  <c:v>312</c:v>
                </c:pt>
                <c:pt idx="39">
                  <c:v>312</c:v>
                </c:pt>
                <c:pt idx="40">
                  <c:v>312</c:v>
                </c:pt>
                <c:pt idx="41">
                  <c:v>312</c:v>
                </c:pt>
                <c:pt idx="42">
                  <c:v>312</c:v>
                </c:pt>
                <c:pt idx="43">
                  <c:v>312</c:v>
                </c:pt>
                <c:pt idx="44">
                  <c:v>312</c:v>
                </c:pt>
                <c:pt idx="45">
                  <c:v>312</c:v>
                </c:pt>
                <c:pt idx="46">
                  <c:v>312</c:v>
                </c:pt>
                <c:pt idx="47">
                  <c:v>312</c:v>
                </c:pt>
                <c:pt idx="48">
                  <c:v>312</c:v>
                </c:pt>
                <c:pt idx="49">
                  <c:v>312</c:v>
                </c:pt>
                <c:pt idx="50">
                  <c:v>311</c:v>
                </c:pt>
                <c:pt idx="51">
                  <c:v>311</c:v>
                </c:pt>
                <c:pt idx="52">
                  <c:v>311</c:v>
                </c:pt>
                <c:pt idx="53">
                  <c:v>311</c:v>
                </c:pt>
                <c:pt idx="54">
                  <c:v>311</c:v>
                </c:pt>
                <c:pt idx="55">
                  <c:v>311</c:v>
                </c:pt>
                <c:pt idx="56">
                  <c:v>311</c:v>
                </c:pt>
                <c:pt idx="57">
                  <c:v>311</c:v>
                </c:pt>
                <c:pt idx="58">
                  <c:v>311</c:v>
                </c:pt>
                <c:pt idx="59">
                  <c:v>311</c:v>
                </c:pt>
                <c:pt idx="60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2A-409F-B9BA-133066670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367711"/>
        <c:axId val="1836355231"/>
      </c:lineChart>
      <c:dateAx>
        <c:axId val="14389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842389842612432"/>
              <c:y val="0.84291661023944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5951"/>
        <c:crossesAt val="0"/>
        <c:auto val="1"/>
        <c:lblOffset val="100"/>
        <c:baseTimeUnit val="days"/>
      </c:dateAx>
      <c:valAx>
        <c:axId val="14389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1">
                    <a:solidFill>
                      <a:schemeClr val="tx1"/>
                    </a:solidFill>
                  </a:rPr>
                  <a:t>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3071"/>
        <c:crosses val="autoZero"/>
        <c:crossBetween val="between"/>
      </c:valAx>
      <c:dateAx>
        <c:axId val="1836367711"/>
        <c:scaling>
          <c:orientation val="minMax"/>
        </c:scaling>
        <c:delete val="1"/>
        <c:axPos val="b"/>
        <c:numFmt formatCode="[$-409]d/mmm/yy;@" sourceLinked="1"/>
        <c:majorTickMark val="out"/>
        <c:minorTickMark val="none"/>
        <c:tickLblPos val="nextTo"/>
        <c:crossAx val="183635523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836355231"/>
        <c:scaling>
          <c:orientation val="minMax"/>
        </c:scaling>
        <c:delete val="0"/>
        <c:axPos val="r"/>
        <c:numFmt formatCode="&quot;₹&quot;\ 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67711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581234986969384"/>
          <c:y val="0.91607917867760391"/>
          <c:w val="0.35275776040362439"/>
          <c:h val="7.005616926876769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ARHAR DAL Purchase QTY. v/s Price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18810828858406833"/>
          <c:y val="2.1726415033501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5781691410699"/>
          <c:y val="0.14437017547253767"/>
          <c:w val="0.79380757748792896"/>
          <c:h val="0.541575254567380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Purchase!$BB$2</c:f>
              <c:strCache>
                <c:ptCount val="1"/>
                <c:pt idx="0">
                  <c:v>Qty.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89-4A5B-AB98-E95C3E05A9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Purchase!$BA$3:$BA$63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Purchase!$BB$3:$BB$63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105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105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105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89-4A5B-AB98-E95C3E05A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893071"/>
        <c:axId val="143895951"/>
      </c:barChart>
      <c:lineChart>
        <c:grouping val="standard"/>
        <c:varyColors val="0"/>
        <c:ser>
          <c:idx val="1"/>
          <c:order val="1"/>
          <c:tx>
            <c:strRef>
              <c:f>Purchase!$BC$2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Purchase!$BA$3:$BA$63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Purchase!$BC$3:$BC$63</c:f>
              <c:numCache>
                <c:formatCode>"₹"\ #,##0</c:formatCode>
                <c:ptCount val="61"/>
                <c:pt idx="0">
                  <c:v>155</c:v>
                </c:pt>
                <c:pt idx="1">
                  <c:v>155</c:v>
                </c:pt>
                <c:pt idx="2">
                  <c:v>155</c:v>
                </c:pt>
                <c:pt idx="3">
                  <c:v>155</c:v>
                </c:pt>
                <c:pt idx="4">
                  <c:v>155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155</c:v>
                </c:pt>
                <c:pt idx="10">
                  <c:v>155</c:v>
                </c:pt>
                <c:pt idx="11">
                  <c:v>158</c:v>
                </c:pt>
                <c:pt idx="12">
                  <c:v>158</c:v>
                </c:pt>
                <c:pt idx="13">
                  <c:v>158</c:v>
                </c:pt>
                <c:pt idx="14">
                  <c:v>158</c:v>
                </c:pt>
                <c:pt idx="15">
                  <c:v>158</c:v>
                </c:pt>
                <c:pt idx="16">
                  <c:v>158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168</c:v>
                </c:pt>
                <c:pt idx="26">
                  <c:v>168</c:v>
                </c:pt>
                <c:pt idx="27">
                  <c:v>168</c:v>
                </c:pt>
                <c:pt idx="28">
                  <c:v>168</c:v>
                </c:pt>
                <c:pt idx="29">
                  <c:v>168</c:v>
                </c:pt>
                <c:pt idx="30">
                  <c:v>168</c:v>
                </c:pt>
                <c:pt idx="31">
                  <c:v>168</c:v>
                </c:pt>
                <c:pt idx="32">
                  <c:v>168</c:v>
                </c:pt>
                <c:pt idx="33">
                  <c:v>168</c:v>
                </c:pt>
                <c:pt idx="34">
                  <c:v>168</c:v>
                </c:pt>
                <c:pt idx="35">
                  <c:v>168</c:v>
                </c:pt>
                <c:pt idx="36">
                  <c:v>168</c:v>
                </c:pt>
                <c:pt idx="37">
                  <c:v>168</c:v>
                </c:pt>
                <c:pt idx="38">
                  <c:v>168</c:v>
                </c:pt>
                <c:pt idx="39">
                  <c:v>168</c:v>
                </c:pt>
                <c:pt idx="40">
                  <c:v>168</c:v>
                </c:pt>
                <c:pt idx="41">
                  <c:v>168</c:v>
                </c:pt>
                <c:pt idx="42">
                  <c:v>168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160</c:v>
                </c:pt>
                <c:pt idx="48">
                  <c:v>160</c:v>
                </c:pt>
                <c:pt idx="49">
                  <c:v>175</c:v>
                </c:pt>
                <c:pt idx="50">
                  <c:v>175</c:v>
                </c:pt>
                <c:pt idx="51">
                  <c:v>175</c:v>
                </c:pt>
                <c:pt idx="52">
                  <c:v>175</c:v>
                </c:pt>
                <c:pt idx="53">
                  <c:v>175</c:v>
                </c:pt>
                <c:pt idx="54">
                  <c:v>175</c:v>
                </c:pt>
                <c:pt idx="55">
                  <c:v>175</c:v>
                </c:pt>
                <c:pt idx="56">
                  <c:v>175</c:v>
                </c:pt>
                <c:pt idx="57">
                  <c:v>175</c:v>
                </c:pt>
                <c:pt idx="58">
                  <c:v>175</c:v>
                </c:pt>
                <c:pt idx="59">
                  <c:v>175</c:v>
                </c:pt>
                <c:pt idx="6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89-4A5B-AB98-E95C3E05A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367711"/>
        <c:axId val="1836355231"/>
      </c:lineChart>
      <c:dateAx>
        <c:axId val="14389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842389842612432"/>
              <c:y val="0.84291661023944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5951"/>
        <c:crossesAt val="0"/>
        <c:auto val="1"/>
        <c:lblOffset val="100"/>
        <c:baseTimeUnit val="days"/>
      </c:dateAx>
      <c:valAx>
        <c:axId val="14389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1">
                    <a:solidFill>
                      <a:schemeClr val="tx1"/>
                    </a:solidFill>
                  </a:rPr>
                  <a:t>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3071"/>
        <c:crosses val="autoZero"/>
        <c:crossBetween val="between"/>
      </c:valAx>
      <c:dateAx>
        <c:axId val="1836367711"/>
        <c:scaling>
          <c:orientation val="minMax"/>
        </c:scaling>
        <c:delete val="1"/>
        <c:axPos val="b"/>
        <c:numFmt formatCode="[$-409]d/mmm/yy;@" sourceLinked="1"/>
        <c:majorTickMark val="out"/>
        <c:minorTickMark val="none"/>
        <c:tickLblPos val="nextTo"/>
        <c:crossAx val="183635523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836355231"/>
        <c:scaling>
          <c:orientation val="minMax"/>
        </c:scaling>
        <c:delete val="0"/>
        <c:axPos val="r"/>
        <c:numFmt formatCode="&quot;₹&quot;\ 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67711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581234986969384"/>
          <c:y val="0.91607917867760391"/>
          <c:w val="0.35275776040362439"/>
          <c:h val="7.005616926876769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GHEE Purchase QTY. v/s Price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23227789989148881"/>
          <c:y val="2.99164232235098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5781691410699"/>
          <c:y val="0.14437017547253767"/>
          <c:w val="0.79380757748792896"/>
          <c:h val="0.541575254567380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Purchase!$BF$2</c:f>
              <c:strCache>
                <c:ptCount val="1"/>
                <c:pt idx="0">
                  <c:v>Qty.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282-4D03-899D-9F1FD6FBE7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Purchase!$BE$3:$BE$63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Purchase!$BF$3:$BF$63</c:f>
              <c:numCache>
                <c:formatCode>General</c:formatCode>
                <c:ptCount val="61"/>
                <c:pt idx="0">
                  <c:v>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60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60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2-4D03-899D-9F1FD6FBE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893071"/>
        <c:axId val="143895951"/>
      </c:barChart>
      <c:lineChart>
        <c:grouping val="standard"/>
        <c:varyColors val="0"/>
        <c:ser>
          <c:idx val="1"/>
          <c:order val="1"/>
          <c:tx>
            <c:strRef>
              <c:f>Purchase!$BG$2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Purchase!$BE$3:$BE$63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Purchase!$BG$3:$BG$63</c:f>
              <c:numCache>
                <c:formatCode>"₹"\ #,##0</c:formatCode>
                <c:ptCount val="61"/>
                <c:pt idx="0">
                  <c:v>430</c:v>
                </c:pt>
                <c:pt idx="1">
                  <c:v>430</c:v>
                </c:pt>
                <c:pt idx="2">
                  <c:v>430</c:v>
                </c:pt>
                <c:pt idx="3">
                  <c:v>430</c:v>
                </c:pt>
                <c:pt idx="4">
                  <c:v>430</c:v>
                </c:pt>
                <c:pt idx="5">
                  <c:v>430</c:v>
                </c:pt>
                <c:pt idx="6">
                  <c:v>430</c:v>
                </c:pt>
                <c:pt idx="7">
                  <c:v>430</c:v>
                </c:pt>
                <c:pt idx="8">
                  <c:v>430</c:v>
                </c:pt>
                <c:pt idx="9">
                  <c:v>430</c:v>
                </c:pt>
                <c:pt idx="10">
                  <c:v>430</c:v>
                </c:pt>
                <c:pt idx="11">
                  <c:v>440</c:v>
                </c:pt>
                <c:pt idx="12">
                  <c:v>440</c:v>
                </c:pt>
                <c:pt idx="13">
                  <c:v>440</c:v>
                </c:pt>
                <c:pt idx="14">
                  <c:v>440</c:v>
                </c:pt>
                <c:pt idx="15">
                  <c:v>440</c:v>
                </c:pt>
                <c:pt idx="16">
                  <c:v>440</c:v>
                </c:pt>
                <c:pt idx="17">
                  <c:v>440</c:v>
                </c:pt>
                <c:pt idx="18">
                  <c:v>440</c:v>
                </c:pt>
                <c:pt idx="19">
                  <c:v>440</c:v>
                </c:pt>
                <c:pt idx="20">
                  <c:v>450</c:v>
                </c:pt>
                <c:pt idx="21">
                  <c:v>450</c:v>
                </c:pt>
                <c:pt idx="22">
                  <c:v>450</c:v>
                </c:pt>
                <c:pt idx="23">
                  <c:v>450</c:v>
                </c:pt>
                <c:pt idx="24">
                  <c:v>450</c:v>
                </c:pt>
                <c:pt idx="25">
                  <c:v>450</c:v>
                </c:pt>
                <c:pt idx="26">
                  <c:v>450</c:v>
                </c:pt>
                <c:pt idx="27">
                  <c:v>450</c:v>
                </c:pt>
                <c:pt idx="28">
                  <c:v>450</c:v>
                </c:pt>
                <c:pt idx="29">
                  <c:v>450</c:v>
                </c:pt>
                <c:pt idx="30">
                  <c:v>450</c:v>
                </c:pt>
                <c:pt idx="31">
                  <c:v>450</c:v>
                </c:pt>
                <c:pt idx="32">
                  <c:v>450</c:v>
                </c:pt>
                <c:pt idx="33">
                  <c:v>460</c:v>
                </c:pt>
                <c:pt idx="34">
                  <c:v>460</c:v>
                </c:pt>
                <c:pt idx="35">
                  <c:v>460</c:v>
                </c:pt>
                <c:pt idx="36">
                  <c:v>460</c:v>
                </c:pt>
                <c:pt idx="37">
                  <c:v>460</c:v>
                </c:pt>
                <c:pt idx="38">
                  <c:v>460</c:v>
                </c:pt>
                <c:pt idx="39">
                  <c:v>460</c:v>
                </c:pt>
                <c:pt idx="40">
                  <c:v>470</c:v>
                </c:pt>
                <c:pt idx="41">
                  <c:v>470</c:v>
                </c:pt>
                <c:pt idx="42">
                  <c:v>470</c:v>
                </c:pt>
                <c:pt idx="43">
                  <c:v>470</c:v>
                </c:pt>
                <c:pt idx="44">
                  <c:v>470</c:v>
                </c:pt>
                <c:pt idx="45">
                  <c:v>470</c:v>
                </c:pt>
                <c:pt idx="46">
                  <c:v>470</c:v>
                </c:pt>
                <c:pt idx="47">
                  <c:v>470</c:v>
                </c:pt>
                <c:pt idx="48">
                  <c:v>470</c:v>
                </c:pt>
                <c:pt idx="49">
                  <c:v>470</c:v>
                </c:pt>
                <c:pt idx="50">
                  <c:v>470</c:v>
                </c:pt>
                <c:pt idx="51">
                  <c:v>470</c:v>
                </c:pt>
                <c:pt idx="52">
                  <c:v>470</c:v>
                </c:pt>
                <c:pt idx="53">
                  <c:v>470</c:v>
                </c:pt>
                <c:pt idx="54">
                  <c:v>470</c:v>
                </c:pt>
                <c:pt idx="55">
                  <c:v>470</c:v>
                </c:pt>
                <c:pt idx="56">
                  <c:v>470</c:v>
                </c:pt>
                <c:pt idx="57">
                  <c:v>470</c:v>
                </c:pt>
                <c:pt idx="58">
                  <c:v>470</c:v>
                </c:pt>
                <c:pt idx="59">
                  <c:v>470</c:v>
                </c:pt>
                <c:pt idx="60">
                  <c:v>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82-4D03-899D-9F1FD6FBE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367711"/>
        <c:axId val="1836355231"/>
      </c:lineChart>
      <c:dateAx>
        <c:axId val="14389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842389842612432"/>
              <c:y val="0.84291661023944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5951"/>
        <c:crossesAt val="0"/>
        <c:auto val="1"/>
        <c:lblOffset val="100"/>
        <c:baseTimeUnit val="days"/>
      </c:dateAx>
      <c:valAx>
        <c:axId val="14389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1">
                    <a:solidFill>
                      <a:schemeClr val="tx1"/>
                    </a:solidFill>
                  </a:rPr>
                  <a:t>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3071"/>
        <c:crosses val="autoZero"/>
        <c:crossBetween val="between"/>
      </c:valAx>
      <c:dateAx>
        <c:axId val="1836367711"/>
        <c:scaling>
          <c:orientation val="minMax"/>
        </c:scaling>
        <c:delete val="1"/>
        <c:axPos val="b"/>
        <c:numFmt formatCode="[$-409]d/mmm/yy;@" sourceLinked="1"/>
        <c:majorTickMark val="out"/>
        <c:minorTickMark val="none"/>
        <c:tickLblPos val="nextTo"/>
        <c:crossAx val="183635523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836355231"/>
        <c:scaling>
          <c:orientation val="minMax"/>
        </c:scaling>
        <c:delete val="0"/>
        <c:axPos val="r"/>
        <c:numFmt formatCode="&quot;₹&quot;\ 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67711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581234986969384"/>
          <c:y val="0.91607917867760391"/>
          <c:w val="0.35275776040362439"/>
          <c:h val="7.005616926876769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COOKING OIL Purchase QTY. v/s Price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18810828858406833"/>
          <c:y val="2.1726415033501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5781691410699"/>
          <c:y val="0.14437017547253767"/>
          <c:w val="0.79380757748792896"/>
          <c:h val="0.541575254567380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Purchase!$BJ$2</c:f>
              <c:strCache>
                <c:ptCount val="1"/>
                <c:pt idx="0">
                  <c:v>Qty.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0"/>
            <c:invertIfNegative val="0"/>
            <c:bubble3D val="0"/>
            <c:spPr>
              <a:solidFill>
                <a:schemeClr val="accent1"/>
              </a:solidFill>
              <a:ln w="9525"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1B-418F-9E61-3818BE0395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Purchase!$BI$3:$BI$63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Purchase!$BJ$3:$BJ$63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245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245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245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210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215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215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215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1B-418F-9E61-3818BE039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893071"/>
        <c:axId val="143895951"/>
      </c:barChart>
      <c:lineChart>
        <c:grouping val="standard"/>
        <c:varyColors val="0"/>
        <c:ser>
          <c:idx val="1"/>
          <c:order val="1"/>
          <c:tx>
            <c:strRef>
              <c:f>Purchase!$BK$2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Purchase!$BI$3:$BI$63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Purchase!$BK$3:$BK$63</c:f>
              <c:numCache>
                <c:formatCode>"₹"\ #,##0</c:formatCode>
                <c:ptCount val="61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110</c:v>
                </c:pt>
                <c:pt idx="4">
                  <c:v>110</c:v>
                </c:pt>
                <c:pt idx="5">
                  <c:v>110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110</c:v>
                </c:pt>
                <c:pt idx="19">
                  <c:v>115</c:v>
                </c:pt>
                <c:pt idx="20">
                  <c:v>115</c:v>
                </c:pt>
                <c:pt idx="21">
                  <c:v>115</c:v>
                </c:pt>
                <c:pt idx="22">
                  <c:v>115</c:v>
                </c:pt>
                <c:pt idx="23">
                  <c:v>115</c:v>
                </c:pt>
                <c:pt idx="24">
                  <c:v>115</c:v>
                </c:pt>
                <c:pt idx="25">
                  <c:v>115</c:v>
                </c:pt>
                <c:pt idx="26">
                  <c:v>115</c:v>
                </c:pt>
                <c:pt idx="27">
                  <c:v>115</c:v>
                </c:pt>
                <c:pt idx="28">
                  <c:v>115</c:v>
                </c:pt>
                <c:pt idx="29">
                  <c:v>115</c:v>
                </c:pt>
                <c:pt idx="30">
                  <c:v>115</c:v>
                </c:pt>
                <c:pt idx="31">
                  <c:v>115</c:v>
                </c:pt>
                <c:pt idx="32">
                  <c:v>115</c:v>
                </c:pt>
                <c:pt idx="33">
                  <c:v>115</c:v>
                </c:pt>
                <c:pt idx="34">
                  <c:v>115</c:v>
                </c:pt>
                <c:pt idx="35">
                  <c:v>115</c:v>
                </c:pt>
                <c:pt idx="36">
                  <c:v>115</c:v>
                </c:pt>
                <c:pt idx="37">
                  <c:v>115</c:v>
                </c:pt>
                <c:pt idx="38">
                  <c:v>115</c:v>
                </c:pt>
                <c:pt idx="39">
                  <c:v>115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  <c:pt idx="44">
                  <c:v>115</c:v>
                </c:pt>
                <c:pt idx="45">
                  <c:v>115</c:v>
                </c:pt>
                <c:pt idx="46">
                  <c:v>115</c:v>
                </c:pt>
                <c:pt idx="47">
                  <c:v>115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1B-418F-9E61-3818BE039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367711"/>
        <c:axId val="1836355231"/>
      </c:lineChart>
      <c:dateAx>
        <c:axId val="14389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842389842612432"/>
              <c:y val="0.84291661023944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5951"/>
        <c:crossesAt val="0"/>
        <c:auto val="1"/>
        <c:lblOffset val="100"/>
        <c:baseTimeUnit val="days"/>
      </c:dateAx>
      <c:valAx>
        <c:axId val="14389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1">
                    <a:solidFill>
                      <a:schemeClr val="tx1"/>
                    </a:solidFill>
                  </a:rPr>
                  <a:t>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3071"/>
        <c:crosses val="autoZero"/>
        <c:crossBetween val="between"/>
      </c:valAx>
      <c:dateAx>
        <c:axId val="1836367711"/>
        <c:scaling>
          <c:orientation val="minMax"/>
        </c:scaling>
        <c:delete val="1"/>
        <c:axPos val="b"/>
        <c:numFmt formatCode="[$-409]d/mmm/yy;@" sourceLinked="1"/>
        <c:majorTickMark val="out"/>
        <c:minorTickMark val="none"/>
        <c:tickLblPos val="nextTo"/>
        <c:crossAx val="183635523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836355231"/>
        <c:scaling>
          <c:orientation val="minMax"/>
        </c:scaling>
        <c:delete val="0"/>
        <c:axPos val="r"/>
        <c:numFmt formatCode="&quot;₹&quot;\ 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67711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581234986969384"/>
          <c:y val="0.91607917867760391"/>
          <c:w val="0.35275776040362439"/>
          <c:h val="7.005616926876769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MAKHANA Purchase QTY. v/s Price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18810828858406833"/>
          <c:y val="2.17264150335016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5781691410699"/>
          <c:y val="0.14437017547253767"/>
          <c:w val="0.79380757748792896"/>
          <c:h val="0.541575254567380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Purchase!$BN$2</c:f>
              <c:strCache>
                <c:ptCount val="1"/>
                <c:pt idx="0">
                  <c:v>Qty.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0"/>
            <c:invertIfNegative val="0"/>
            <c:bubble3D val="0"/>
            <c:spPr>
              <a:solidFill>
                <a:schemeClr val="accent1"/>
              </a:solidFill>
              <a:ln w="9525">
                <a:solidFill>
                  <a:srgbClr val="00B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B1-481A-BC9D-4A026DE94A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Purchase!$BM$3:$BM$63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Purchase!$BN$3:$BN$63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B1-481A-BC9D-4A026DE94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893071"/>
        <c:axId val="143895951"/>
      </c:barChart>
      <c:lineChart>
        <c:grouping val="standard"/>
        <c:varyColors val="0"/>
        <c:ser>
          <c:idx val="1"/>
          <c:order val="1"/>
          <c:tx>
            <c:strRef>
              <c:f>Purchase!$BO$2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Purchase!$BM$3:$BM$63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Purchase!$BO$3:$BO$63</c:f>
              <c:numCache>
                <c:formatCode>"₹"\ #,##0</c:formatCode>
                <c:ptCount val="61"/>
                <c:pt idx="0">
                  <c:v>225</c:v>
                </c:pt>
                <c:pt idx="1">
                  <c:v>225</c:v>
                </c:pt>
                <c:pt idx="2">
                  <c:v>225</c:v>
                </c:pt>
                <c:pt idx="3">
                  <c:v>225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275</c:v>
                </c:pt>
                <c:pt idx="19">
                  <c:v>275</c:v>
                </c:pt>
                <c:pt idx="20">
                  <c:v>275</c:v>
                </c:pt>
                <c:pt idx="21">
                  <c:v>275</c:v>
                </c:pt>
                <c:pt idx="22">
                  <c:v>275</c:v>
                </c:pt>
                <c:pt idx="23">
                  <c:v>275</c:v>
                </c:pt>
                <c:pt idx="24">
                  <c:v>275</c:v>
                </c:pt>
                <c:pt idx="25">
                  <c:v>275</c:v>
                </c:pt>
                <c:pt idx="26">
                  <c:v>275</c:v>
                </c:pt>
                <c:pt idx="27">
                  <c:v>275</c:v>
                </c:pt>
                <c:pt idx="28">
                  <c:v>275</c:v>
                </c:pt>
                <c:pt idx="29">
                  <c:v>275</c:v>
                </c:pt>
                <c:pt idx="30">
                  <c:v>275</c:v>
                </c:pt>
                <c:pt idx="31">
                  <c:v>275</c:v>
                </c:pt>
                <c:pt idx="32">
                  <c:v>275</c:v>
                </c:pt>
                <c:pt idx="33">
                  <c:v>275</c:v>
                </c:pt>
                <c:pt idx="34">
                  <c:v>275</c:v>
                </c:pt>
                <c:pt idx="35">
                  <c:v>275</c:v>
                </c:pt>
                <c:pt idx="36">
                  <c:v>275</c:v>
                </c:pt>
                <c:pt idx="37">
                  <c:v>275</c:v>
                </c:pt>
                <c:pt idx="38">
                  <c:v>275</c:v>
                </c:pt>
                <c:pt idx="39">
                  <c:v>275</c:v>
                </c:pt>
                <c:pt idx="40">
                  <c:v>275</c:v>
                </c:pt>
                <c:pt idx="41">
                  <c:v>275</c:v>
                </c:pt>
                <c:pt idx="42">
                  <c:v>275</c:v>
                </c:pt>
                <c:pt idx="43">
                  <c:v>275</c:v>
                </c:pt>
                <c:pt idx="44">
                  <c:v>275</c:v>
                </c:pt>
                <c:pt idx="45">
                  <c:v>275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325</c:v>
                </c:pt>
                <c:pt idx="60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B1-481A-BC9D-4A026DE94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6367711"/>
        <c:axId val="1836355231"/>
      </c:lineChart>
      <c:dateAx>
        <c:axId val="14389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842389842612432"/>
              <c:y val="0.84291661023944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5951"/>
        <c:crossesAt val="0"/>
        <c:auto val="1"/>
        <c:lblOffset val="100"/>
        <c:baseTimeUnit val="days"/>
      </c:dateAx>
      <c:valAx>
        <c:axId val="14389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i="1">
                    <a:solidFill>
                      <a:schemeClr val="tx1"/>
                    </a:solidFill>
                  </a:rPr>
                  <a:t>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93071"/>
        <c:crosses val="autoZero"/>
        <c:crossBetween val="between"/>
      </c:valAx>
      <c:dateAx>
        <c:axId val="1836367711"/>
        <c:scaling>
          <c:orientation val="minMax"/>
        </c:scaling>
        <c:delete val="1"/>
        <c:axPos val="b"/>
        <c:numFmt formatCode="[$-409]d/mmm/yy;@" sourceLinked="1"/>
        <c:majorTickMark val="out"/>
        <c:minorTickMark val="none"/>
        <c:tickLblPos val="nextTo"/>
        <c:crossAx val="183635523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836355231"/>
        <c:scaling>
          <c:orientation val="minMax"/>
        </c:scaling>
        <c:delete val="0"/>
        <c:axPos val="r"/>
        <c:numFmt formatCode="&quot;₹&quot;\ 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367711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581234986969384"/>
          <c:y val="0.91607917867760391"/>
          <c:w val="0.35275776040362439"/>
          <c:h val="7.005616926876769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Purchase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Price Trend (SKU)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987557391061"/>
          <c:y val="0.14856481481481484"/>
          <c:w val="0.63836824071342657"/>
          <c:h val="0.62155315263011468"/>
        </c:manualLayout>
      </c:layout>
      <c:lineChart>
        <c:grouping val="standard"/>
        <c:varyColors val="0"/>
        <c:ser>
          <c:idx val="0"/>
          <c:order val="0"/>
          <c:tx>
            <c:strRef>
              <c:f>Purchase!$Q$2</c:f>
              <c:strCache>
                <c:ptCount val="1"/>
                <c:pt idx="0">
                  <c:v>CHAKKI ATTA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Purchase!$Q$3:$Q$63</c:f>
              <c:numCache>
                <c:formatCode>"₹"\ #,##0</c:formatCode>
                <c:ptCount val="61"/>
                <c:pt idx="0">
                  <c:v>318</c:v>
                </c:pt>
                <c:pt idx="1">
                  <c:v>318</c:v>
                </c:pt>
                <c:pt idx="2">
                  <c:v>318</c:v>
                </c:pt>
                <c:pt idx="3">
                  <c:v>318</c:v>
                </c:pt>
                <c:pt idx="4">
                  <c:v>318</c:v>
                </c:pt>
                <c:pt idx="5">
                  <c:v>318</c:v>
                </c:pt>
                <c:pt idx="6">
                  <c:v>318</c:v>
                </c:pt>
                <c:pt idx="7">
                  <c:v>318</c:v>
                </c:pt>
                <c:pt idx="8">
                  <c:v>318</c:v>
                </c:pt>
                <c:pt idx="9">
                  <c:v>318</c:v>
                </c:pt>
                <c:pt idx="10">
                  <c:v>318</c:v>
                </c:pt>
                <c:pt idx="11">
                  <c:v>318</c:v>
                </c:pt>
                <c:pt idx="12">
                  <c:v>316</c:v>
                </c:pt>
                <c:pt idx="13">
                  <c:v>316</c:v>
                </c:pt>
                <c:pt idx="14">
                  <c:v>316</c:v>
                </c:pt>
                <c:pt idx="15">
                  <c:v>316</c:v>
                </c:pt>
                <c:pt idx="16">
                  <c:v>316</c:v>
                </c:pt>
                <c:pt idx="17">
                  <c:v>316</c:v>
                </c:pt>
                <c:pt idx="18">
                  <c:v>316</c:v>
                </c:pt>
                <c:pt idx="19">
                  <c:v>316</c:v>
                </c:pt>
                <c:pt idx="20">
                  <c:v>316</c:v>
                </c:pt>
                <c:pt idx="21">
                  <c:v>316</c:v>
                </c:pt>
                <c:pt idx="22">
                  <c:v>316</c:v>
                </c:pt>
                <c:pt idx="23">
                  <c:v>316</c:v>
                </c:pt>
                <c:pt idx="24">
                  <c:v>316</c:v>
                </c:pt>
                <c:pt idx="25">
                  <c:v>314</c:v>
                </c:pt>
                <c:pt idx="26">
                  <c:v>314</c:v>
                </c:pt>
                <c:pt idx="27">
                  <c:v>314</c:v>
                </c:pt>
                <c:pt idx="28">
                  <c:v>314</c:v>
                </c:pt>
                <c:pt idx="29">
                  <c:v>314</c:v>
                </c:pt>
                <c:pt idx="30">
                  <c:v>314</c:v>
                </c:pt>
                <c:pt idx="31">
                  <c:v>314</c:v>
                </c:pt>
                <c:pt idx="32">
                  <c:v>314</c:v>
                </c:pt>
                <c:pt idx="33">
                  <c:v>314</c:v>
                </c:pt>
                <c:pt idx="34">
                  <c:v>314</c:v>
                </c:pt>
                <c:pt idx="35">
                  <c:v>314</c:v>
                </c:pt>
                <c:pt idx="36">
                  <c:v>314</c:v>
                </c:pt>
                <c:pt idx="37">
                  <c:v>314</c:v>
                </c:pt>
                <c:pt idx="38">
                  <c:v>312</c:v>
                </c:pt>
                <c:pt idx="39">
                  <c:v>312</c:v>
                </c:pt>
                <c:pt idx="40">
                  <c:v>312</c:v>
                </c:pt>
                <c:pt idx="41">
                  <c:v>312</c:v>
                </c:pt>
                <c:pt idx="42">
                  <c:v>312</c:v>
                </c:pt>
                <c:pt idx="43">
                  <c:v>312</c:v>
                </c:pt>
                <c:pt idx="44">
                  <c:v>312</c:v>
                </c:pt>
                <c:pt idx="45">
                  <c:v>312</c:v>
                </c:pt>
                <c:pt idx="46">
                  <c:v>312</c:v>
                </c:pt>
                <c:pt idx="47">
                  <c:v>312</c:v>
                </c:pt>
                <c:pt idx="48">
                  <c:v>312</c:v>
                </c:pt>
                <c:pt idx="49">
                  <c:v>312</c:v>
                </c:pt>
                <c:pt idx="50">
                  <c:v>311</c:v>
                </c:pt>
                <c:pt idx="51">
                  <c:v>311</c:v>
                </c:pt>
                <c:pt idx="52">
                  <c:v>311</c:v>
                </c:pt>
                <c:pt idx="53">
                  <c:v>311</c:v>
                </c:pt>
                <c:pt idx="54">
                  <c:v>311</c:v>
                </c:pt>
                <c:pt idx="55">
                  <c:v>311</c:v>
                </c:pt>
                <c:pt idx="56">
                  <c:v>311</c:v>
                </c:pt>
                <c:pt idx="57">
                  <c:v>311</c:v>
                </c:pt>
                <c:pt idx="58">
                  <c:v>311</c:v>
                </c:pt>
                <c:pt idx="59">
                  <c:v>311</c:v>
                </c:pt>
                <c:pt idx="60">
                  <c:v>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8F-430E-9CD9-AEB64C938329}"/>
            </c:ext>
          </c:extLst>
        </c:ser>
        <c:ser>
          <c:idx val="1"/>
          <c:order val="1"/>
          <c:tx>
            <c:strRef>
              <c:f>Purchase!$R$2</c:f>
              <c:strCache>
                <c:ptCount val="1"/>
                <c:pt idx="0">
                  <c:v>MILL ATTA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Purchase!$R$3:$R$63</c:f>
              <c:numCache>
                <c:formatCode>"₹"\ #,##0</c:formatCode>
                <c:ptCount val="61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29</c:v>
                </c:pt>
                <c:pt idx="4">
                  <c:v>29</c:v>
                </c:pt>
                <c:pt idx="5">
                  <c:v>29</c:v>
                </c:pt>
                <c:pt idx="6">
                  <c:v>29</c:v>
                </c:pt>
                <c:pt idx="7">
                  <c:v>29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29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29</c:v>
                </c:pt>
                <c:pt idx="18">
                  <c:v>29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29</c:v>
                </c:pt>
                <c:pt idx="55">
                  <c:v>29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F-430E-9CD9-AEB64C938329}"/>
            </c:ext>
          </c:extLst>
        </c:ser>
        <c:ser>
          <c:idx val="2"/>
          <c:order val="2"/>
          <c:tx>
            <c:strRef>
              <c:f>Purchase!$S$2</c:f>
              <c:strCache>
                <c:ptCount val="1"/>
                <c:pt idx="0">
                  <c:v>RAW RICE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Purchase!$S$3:$S$63</c:f>
              <c:numCache>
                <c:formatCode>"₹"\ #,##0.0</c:formatCode>
                <c:ptCount val="61"/>
                <c:pt idx="0">
                  <c:v>46.5</c:v>
                </c:pt>
                <c:pt idx="1">
                  <c:v>46.5</c:v>
                </c:pt>
                <c:pt idx="2">
                  <c:v>46.5</c:v>
                </c:pt>
                <c:pt idx="3">
                  <c:v>46.5</c:v>
                </c:pt>
                <c:pt idx="4">
                  <c:v>46.5</c:v>
                </c:pt>
                <c:pt idx="5">
                  <c:v>46.5</c:v>
                </c:pt>
                <c:pt idx="6">
                  <c:v>46.5</c:v>
                </c:pt>
                <c:pt idx="7">
                  <c:v>46.5</c:v>
                </c:pt>
                <c:pt idx="8">
                  <c:v>46.5</c:v>
                </c:pt>
                <c:pt idx="9">
                  <c:v>46.5</c:v>
                </c:pt>
                <c:pt idx="10">
                  <c:v>46.5</c:v>
                </c:pt>
                <c:pt idx="11">
                  <c:v>46.5</c:v>
                </c:pt>
                <c:pt idx="12">
                  <c:v>46.5</c:v>
                </c:pt>
                <c:pt idx="13">
                  <c:v>46.5</c:v>
                </c:pt>
                <c:pt idx="14">
                  <c:v>46.5</c:v>
                </c:pt>
                <c:pt idx="15">
                  <c:v>46.5</c:v>
                </c:pt>
                <c:pt idx="16">
                  <c:v>46.5</c:v>
                </c:pt>
                <c:pt idx="17">
                  <c:v>46.5</c:v>
                </c:pt>
                <c:pt idx="18">
                  <c:v>46.5</c:v>
                </c:pt>
                <c:pt idx="19">
                  <c:v>46.5</c:v>
                </c:pt>
                <c:pt idx="20">
                  <c:v>46.5</c:v>
                </c:pt>
                <c:pt idx="21">
                  <c:v>46.5</c:v>
                </c:pt>
                <c:pt idx="22">
                  <c:v>46.5</c:v>
                </c:pt>
                <c:pt idx="23">
                  <c:v>46.5</c:v>
                </c:pt>
                <c:pt idx="24">
                  <c:v>46.5</c:v>
                </c:pt>
                <c:pt idx="25">
                  <c:v>46.5</c:v>
                </c:pt>
                <c:pt idx="26">
                  <c:v>46.5</c:v>
                </c:pt>
                <c:pt idx="27">
                  <c:v>46.5</c:v>
                </c:pt>
                <c:pt idx="28">
                  <c:v>46.5</c:v>
                </c:pt>
                <c:pt idx="29">
                  <c:v>46.5</c:v>
                </c:pt>
                <c:pt idx="30">
                  <c:v>46.5</c:v>
                </c:pt>
                <c:pt idx="31">
                  <c:v>46.5</c:v>
                </c:pt>
                <c:pt idx="32">
                  <c:v>46.5</c:v>
                </c:pt>
                <c:pt idx="33">
                  <c:v>46.5</c:v>
                </c:pt>
                <c:pt idx="34">
                  <c:v>46.5</c:v>
                </c:pt>
                <c:pt idx="35">
                  <c:v>46.5</c:v>
                </c:pt>
                <c:pt idx="36">
                  <c:v>46.5</c:v>
                </c:pt>
                <c:pt idx="37">
                  <c:v>46.5</c:v>
                </c:pt>
                <c:pt idx="38">
                  <c:v>46.5</c:v>
                </c:pt>
                <c:pt idx="39">
                  <c:v>46.5</c:v>
                </c:pt>
                <c:pt idx="40">
                  <c:v>46.5</c:v>
                </c:pt>
                <c:pt idx="41">
                  <c:v>46.5</c:v>
                </c:pt>
                <c:pt idx="42">
                  <c:v>46.5</c:v>
                </c:pt>
                <c:pt idx="43">
                  <c:v>46.5</c:v>
                </c:pt>
                <c:pt idx="44">
                  <c:v>46.5</c:v>
                </c:pt>
                <c:pt idx="45">
                  <c:v>46.5</c:v>
                </c:pt>
                <c:pt idx="46">
                  <c:v>46.5</c:v>
                </c:pt>
                <c:pt idx="47">
                  <c:v>46.5</c:v>
                </c:pt>
                <c:pt idx="48">
                  <c:v>46.5</c:v>
                </c:pt>
                <c:pt idx="49">
                  <c:v>46.5</c:v>
                </c:pt>
                <c:pt idx="50">
                  <c:v>46.5</c:v>
                </c:pt>
                <c:pt idx="51">
                  <c:v>46.5</c:v>
                </c:pt>
                <c:pt idx="52">
                  <c:v>46.5</c:v>
                </c:pt>
                <c:pt idx="53">
                  <c:v>46.5</c:v>
                </c:pt>
                <c:pt idx="54">
                  <c:v>46.5</c:v>
                </c:pt>
                <c:pt idx="55">
                  <c:v>46.5</c:v>
                </c:pt>
                <c:pt idx="56">
                  <c:v>46.5</c:v>
                </c:pt>
                <c:pt idx="57">
                  <c:v>46.5</c:v>
                </c:pt>
                <c:pt idx="58">
                  <c:v>46.5</c:v>
                </c:pt>
                <c:pt idx="59">
                  <c:v>46.5</c:v>
                </c:pt>
                <c:pt idx="60">
                  <c:v>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8F-430E-9CD9-AEB64C938329}"/>
            </c:ext>
          </c:extLst>
        </c:ser>
        <c:ser>
          <c:idx val="3"/>
          <c:order val="3"/>
          <c:tx>
            <c:strRef>
              <c:f>Purchase!$T$2</c:f>
              <c:strCache>
                <c:ptCount val="1"/>
                <c:pt idx="0">
                  <c:v>SELA RICE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Purchase!$T$3:$T$63</c:f>
              <c:numCache>
                <c:formatCode>"₹"\ #,##0</c:formatCode>
                <c:ptCount val="61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38</c:v>
                </c:pt>
                <c:pt idx="18">
                  <c:v>38</c:v>
                </c:pt>
                <c:pt idx="19">
                  <c:v>38</c:v>
                </c:pt>
                <c:pt idx="20">
                  <c:v>38</c:v>
                </c:pt>
                <c:pt idx="21">
                  <c:v>38</c:v>
                </c:pt>
                <c:pt idx="22">
                  <c:v>38</c:v>
                </c:pt>
                <c:pt idx="23">
                  <c:v>38</c:v>
                </c:pt>
                <c:pt idx="24">
                  <c:v>38</c:v>
                </c:pt>
                <c:pt idx="25">
                  <c:v>38</c:v>
                </c:pt>
                <c:pt idx="26">
                  <c:v>38</c:v>
                </c:pt>
                <c:pt idx="27">
                  <c:v>38</c:v>
                </c:pt>
                <c:pt idx="28">
                  <c:v>38</c:v>
                </c:pt>
                <c:pt idx="29">
                  <c:v>38</c:v>
                </c:pt>
                <c:pt idx="30">
                  <c:v>38</c:v>
                </c:pt>
                <c:pt idx="31">
                  <c:v>38</c:v>
                </c:pt>
                <c:pt idx="32">
                  <c:v>38</c:v>
                </c:pt>
                <c:pt idx="33">
                  <c:v>38</c:v>
                </c:pt>
                <c:pt idx="34">
                  <c:v>38</c:v>
                </c:pt>
                <c:pt idx="35">
                  <c:v>38</c:v>
                </c:pt>
                <c:pt idx="36">
                  <c:v>38</c:v>
                </c:pt>
                <c:pt idx="37">
                  <c:v>38</c:v>
                </c:pt>
                <c:pt idx="38">
                  <c:v>38</c:v>
                </c:pt>
                <c:pt idx="39">
                  <c:v>38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8F-430E-9CD9-AEB64C938329}"/>
            </c:ext>
          </c:extLst>
        </c:ser>
        <c:ser>
          <c:idx val="4"/>
          <c:order val="4"/>
          <c:tx>
            <c:strRef>
              <c:f>Purchase!$U$2</c:f>
              <c:strCache>
                <c:ptCount val="1"/>
                <c:pt idx="0">
                  <c:v>ARHAR DAL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Purchase!$U$3:$U$63</c:f>
              <c:numCache>
                <c:formatCode>"₹"\ #,##0</c:formatCode>
                <c:ptCount val="61"/>
                <c:pt idx="0">
                  <c:v>155</c:v>
                </c:pt>
                <c:pt idx="1">
                  <c:v>155</c:v>
                </c:pt>
                <c:pt idx="2">
                  <c:v>155</c:v>
                </c:pt>
                <c:pt idx="3">
                  <c:v>155</c:v>
                </c:pt>
                <c:pt idx="4">
                  <c:v>155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155</c:v>
                </c:pt>
                <c:pt idx="10">
                  <c:v>155</c:v>
                </c:pt>
                <c:pt idx="11">
                  <c:v>158</c:v>
                </c:pt>
                <c:pt idx="12">
                  <c:v>158</c:v>
                </c:pt>
                <c:pt idx="13">
                  <c:v>158</c:v>
                </c:pt>
                <c:pt idx="14">
                  <c:v>158</c:v>
                </c:pt>
                <c:pt idx="15">
                  <c:v>158</c:v>
                </c:pt>
                <c:pt idx="16">
                  <c:v>158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168</c:v>
                </c:pt>
                <c:pt idx="26">
                  <c:v>168</c:v>
                </c:pt>
                <c:pt idx="27">
                  <c:v>168</c:v>
                </c:pt>
                <c:pt idx="28">
                  <c:v>168</c:v>
                </c:pt>
                <c:pt idx="29">
                  <c:v>168</c:v>
                </c:pt>
                <c:pt idx="30">
                  <c:v>168</c:v>
                </c:pt>
                <c:pt idx="31">
                  <c:v>168</c:v>
                </c:pt>
                <c:pt idx="32">
                  <c:v>168</c:v>
                </c:pt>
                <c:pt idx="33">
                  <c:v>168</c:v>
                </c:pt>
                <c:pt idx="34">
                  <c:v>168</c:v>
                </c:pt>
                <c:pt idx="35">
                  <c:v>168</c:v>
                </c:pt>
                <c:pt idx="36">
                  <c:v>168</c:v>
                </c:pt>
                <c:pt idx="37">
                  <c:v>168</c:v>
                </c:pt>
                <c:pt idx="38">
                  <c:v>168</c:v>
                </c:pt>
                <c:pt idx="39">
                  <c:v>168</c:v>
                </c:pt>
                <c:pt idx="40">
                  <c:v>168</c:v>
                </c:pt>
                <c:pt idx="41">
                  <c:v>168</c:v>
                </c:pt>
                <c:pt idx="42">
                  <c:v>168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160</c:v>
                </c:pt>
                <c:pt idx="48">
                  <c:v>160</c:v>
                </c:pt>
                <c:pt idx="49">
                  <c:v>175</c:v>
                </c:pt>
                <c:pt idx="50">
                  <c:v>175</c:v>
                </c:pt>
                <c:pt idx="51">
                  <c:v>175</c:v>
                </c:pt>
                <c:pt idx="52">
                  <c:v>175</c:v>
                </c:pt>
                <c:pt idx="53">
                  <c:v>175</c:v>
                </c:pt>
                <c:pt idx="54">
                  <c:v>175</c:v>
                </c:pt>
                <c:pt idx="55">
                  <c:v>175</c:v>
                </c:pt>
                <c:pt idx="56">
                  <c:v>175</c:v>
                </c:pt>
                <c:pt idx="57">
                  <c:v>175</c:v>
                </c:pt>
                <c:pt idx="58">
                  <c:v>175</c:v>
                </c:pt>
                <c:pt idx="59">
                  <c:v>175</c:v>
                </c:pt>
                <c:pt idx="60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8F-430E-9CD9-AEB64C938329}"/>
            </c:ext>
          </c:extLst>
        </c:ser>
        <c:ser>
          <c:idx val="5"/>
          <c:order val="5"/>
          <c:tx>
            <c:strRef>
              <c:f>Purchase!$V$2</c:f>
              <c:strCache>
                <c:ptCount val="1"/>
                <c:pt idx="0">
                  <c:v>URAD DAL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Purchase!$V$3:$V$63</c:f>
              <c:numCache>
                <c:formatCode>"₹"\ #,##0</c:formatCode>
                <c:ptCount val="61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110</c:v>
                </c:pt>
                <c:pt idx="4">
                  <c:v>110</c:v>
                </c:pt>
                <c:pt idx="5">
                  <c:v>110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110</c:v>
                </c:pt>
                <c:pt idx="19">
                  <c:v>110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110</c:v>
                </c:pt>
                <c:pt idx="24">
                  <c:v>110</c:v>
                </c:pt>
                <c:pt idx="25">
                  <c:v>110</c:v>
                </c:pt>
                <c:pt idx="26">
                  <c:v>110</c:v>
                </c:pt>
                <c:pt idx="27">
                  <c:v>110</c:v>
                </c:pt>
                <c:pt idx="28">
                  <c:v>110</c:v>
                </c:pt>
                <c:pt idx="29">
                  <c:v>110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48F-430E-9CD9-AEB64C938329}"/>
            </c:ext>
          </c:extLst>
        </c:ser>
        <c:ser>
          <c:idx val="6"/>
          <c:order val="6"/>
          <c:tx>
            <c:strRef>
              <c:f>Purchase!$W$2</c:f>
              <c:strCache>
                <c:ptCount val="1"/>
                <c:pt idx="0">
                  <c:v>MOONG DAL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Purchase!$W$3:$W$63</c:f>
              <c:numCache>
                <c:formatCode>"₹"\ #,##0</c:formatCode>
                <c:ptCount val="61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110</c:v>
                </c:pt>
                <c:pt idx="4">
                  <c:v>110</c:v>
                </c:pt>
                <c:pt idx="5">
                  <c:v>110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110</c:v>
                </c:pt>
                <c:pt idx="19">
                  <c:v>110</c:v>
                </c:pt>
                <c:pt idx="20">
                  <c:v>110</c:v>
                </c:pt>
                <c:pt idx="21">
                  <c:v>110</c:v>
                </c:pt>
                <c:pt idx="22">
                  <c:v>110</c:v>
                </c:pt>
                <c:pt idx="23">
                  <c:v>110</c:v>
                </c:pt>
                <c:pt idx="24">
                  <c:v>110</c:v>
                </c:pt>
                <c:pt idx="25">
                  <c:v>110</c:v>
                </c:pt>
                <c:pt idx="26">
                  <c:v>110</c:v>
                </c:pt>
                <c:pt idx="27">
                  <c:v>110</c:v>
                </c:pt>
                <c:pt idx="28">
                  <c:v>110</c:v>
                </c:pt>
                <c:pt idx="29">
                  <c:v>110</c:v>
                </c:pt>
                <c:pt idx="30">
                  <c:v>110</c:v>
                </c:pt>
                <c:pt idx="31">
                  <c:v>110</c:v>
                </c:pt>
                <c:pt idx="32">
                  <c:v>110</c:v>
                </c:pt>
                <c:pt idx="33">
                  <c:v>110</c:v>
                </c:pt>
                <c:pt idx="34">
                  <c:v>110</c:v>
                </c:pt>
                <c:pt idx="35">
                  <c:v>110</c:v>
                </c:pt>
                <c:pt idx="36">
                  <c:v>110</c:v>
                </c:pt>
                <c:pt idx="37">
                  <c:v>110</c:v>
                </c:pt>
                <c:pt idx="38">
                  <c:v>110</c:v>
                </c:pt>
                <c:pt idx="39">
                  <c:v>110</c:v>
                </c:pt>
                <c:pt idx="40">
                  <c:v>110</c:v>
                </c:pt>
                <c:pt idx="41">
                  <c:v>110</c:v>
                </c:pt>
                <c:pt idx="42">
                  <c:v>110</c:v>
                </c:pt>
                <c:pt idx="43">
                  <c:v>110</c:v>
                </c:pt>
                <c:pt idx="44">
                  <c:v>110</c:v>
                </c:pt>
                <c:pt idx="45">
                  <c:v>110</c:v>
                </c:pt>
                <c:pt idx="46">
                  <c:v>110</c:v>
                </c:pt>
                <c:pt idx="47">
                  <c:v>110</c:v>
                </c:pt>
                <c:pt idx="48">
                  <c:v>110</c:v>
                </c:pt>
                <c:pt idx="49">
                  <c:v>110</c:v>
                </c:pt>
                <c:pt idx="50">
                  <c:v>110</c:v>
                </c:pt>
                <c:pt idx="51">
                  <c:v>110</c:v>
                </c:pt>
                <c:pt idx="52">
                  <c:v>110</c:v>
                </c:pt>
                <c:pt idx="53">
                  <c:v>110</c:v>
                </c:pt>
                <c:pt idx="54">
                  <c:v>110</c:v>
                </c:pt>
                <c:pt idx="55">
                  <c:v>110</c:v>
                </c:pt>
                <c:pt idx="56">
                  <c:v>110</c:v>
                </c:pt>
                <c:pt idx="57">
                  <c:v>110</c:v>
                </c:pt>
                <c:pt idx="58">
                  <c:v>110</c:v>
                </c:pt>
                <c:pt idx="59">
                  <c:v>110</c:v>
                </c:pt>
                <c:pt idx="60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8F-430E-9CD9-AEB64C938329}"/>
            </c:ext>
          </c:extLst>
        </c:ser>
        <c:ser>
          <c:idx val="7"/>
          <c:order val="7"/>
          <c:tx>
            <c:strRef>
              <c:f>Purchase!$X$2</c:f>
              <c:strCache>
                <c:ptCount val="1"/>
                <c:pt idx="0">
                  <c:v>CHOLE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Purchase!$X$3:$X$63</c:f>
              <c:numCache>
                <c:formatCode>"₹"\ #,##0</c:formatCode>
                <c:ptCount val="61"/>
                <c:pt idx="0">
                  <c:v>138</c:v>
                </c:pt>
                <c:pt idx="1">
                  <c:v>138</c:v>
                </c:pt>
                <c:pt idx="2">
                  <c:v>138</c:v>
                </c:pt>
                <c:pt idx="3">
                  <c:v>138</c:v>
                </c:pt>
                <c:pt idx="4">
                  <c:v>138</c:v>
                </c:pt>
                <c:pt idx="5">
                  <c:v>138</c:v>
                </c:pt>
                <c:pt idx="6">
                  <c:v>138</c:v>
                </c:pt>
                <c:pt idx="7">
                  <c:v>138</c:v>
                </c:pt>
                <c:pt idx="8">
                  <c:v>138</c:v>
                </c:pt>
                <c:pt idx="9">
                  <c:v>138</c:v>
                </c:pt>
                <c:pt idx="10">
                  <c:v>138</c:v>
                </c:pt>
                <c:pt idx="11">
                  <c:v>138</c:v>
                </c:pt>
                <c:pt idx="12">
                  <c:v>138</c:v>
                </c:pt>
                <c:pt idx="13">
                  <c:v>138</c:v>
                </c:pt>
                <c:pt idx="14">
                  <c:v>138</c:v>
                </c:pt>
                <c:pt idx="15">
                  <c:v>138</c:v>
                </c:pt>
                <c:pt idx="16">
                  <c:v>138</c:v>
                </c:pt>
                <c:pt idx="17">
                  <c:v>138</c:v>
                </c:pt>
                <c:pt idx="18">
                  <c:v>138</c:v>
                </c:pt>
                <c:pt idx="19">
                  <c:v>138</c:v>
                </c:pt>
                <c:pt idx="20">
                  <c:v>138</c:v>
                </c:pt>
                <c:pt idx="21">
                  <c:v>138</c:v>
                </c:pt>
                <c:pt idx="22">
                  <c:v>125</c:v>
                </c:pt>
                <c:pt idx="23">
                  <c:v>125</c:v>
                </c:pt>
                <c:pt idx="24">
                  <c:v>125</c:v>
                </c:pt>
                <c:pt idx="25">
                  <c:v>125</c:v>
                </c:pt>
                <c:pt idx="26">
                  <c:v>125</c:v>
                </c:pt>
                <c:pt idx="27">
                  <c:v>125</c:v>
                </c:pt>
                <c:pt idx="28">
                  <c:v>125</c:v>
                </c:pt>
                <c:pt idx="29">
                  <c:v>125</c:v>
                </c:pt>
                <c:pt idx="30">
                  <c:v>125</c:v>
                </c:pt>
                <c:pt idx="31">
                  <c:v>125</c:v>
                </c:pt>
                <c:pt idx="32">
                  <c:v>125</c:v>
                </c:pt>
                <c:pt idx="33">
                  <c:v>125</c:v>
                </c:pt>
                <c:pt idx="34">
                  <c:v>125</c:v>
                </c:pt>
                <c:pt idx="35">
                  <c:v>125</c:v>
                </c:pt>
                <c:pt idx="36">
                  <c:v>125</c:v>
                </c:pt>
                <c:pt idx="37">
                  <c:v>125</c:v>
                </c:pt>
                <c:pt idx="38">
                  <c:v>125</c:v>
                </c:pt>
                <c:pt idx="39">
                  <c:v>125</c:v>
                </c:pt>
                <c:pt idx="40">
                  <c:v>125</c:v>
                </c:pt>
                <c:pt idx="41">
                  <c:v>125</c:v>
                </c:pt>
                <c:pt idx="42">
                  <c:v>125</c:v>
                </c:pt>
                <c:pt idx="43">
                  <c:v>125</c:v>
                </c:pt>
                <c:pt idx="44">
                  <c:v>125</c:v>
                </c:pt>
                <c:pt idx="45">
                  <c:v>125</c:v>
                </c:pt>
                <c:pt idx="46">
                  <c:v>125</c:v>
                </c:pt>
                <c:pt idx="47">
                  <c:v>125</c:v>
                </c:pt>
                <c:pt idx="48">
                  <c:v>125</c:v>
                </c:pt>
                <c:pt idx="49">
                  <c:v>125</c:v>
                </c:pt>
                <c:pt idx="50">
                  <c:v>125</c:v>
                </c:pt>
                <c:pt idx="51">
                  <c:v>125</c:v>
                </c:pt>
                <c:pt idx="52">
                  <c:v>125</c:v>
                </c:pt>
                <c:pt idx="53">
                  <c:v>125</c:v>
                </c:pt>
                <c:pt idx="54">
                  <c:v>125</c:v>
                </c:pt>
                <c:pt idx="55">
                  <c:v>125</c:v>
                </c:pt>
                <c:pt idx="56">
                  <c:v>125</c:v>
                </c:pt>
                <c:pt idx="57">
                  <c:v>125</c:v>
                </c:pt>
                <c:pt idx="58">
                  <c:v>125</c:v>
                </c:pt>
                <c:pt idx="59">
                  <c:v>125</c:v>
                </c:pt>
                <c:pt idx="60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48F-430E-9CD9-AEB64C938329}"/>
            </c:ext>
          </c:extLst>
        </c:ser>
        <c:ser>
          <c:idx val="8"/>
          <c:order val="8"/>
          <c:tx>
            <c:strRef>
              <c:f>Purchase!$Y$2</c:f>
              <c:strCache>
                <c:ptCount val="1"/>
                <c:pt idx="0">
                  <c:v>RAJMA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Purchase!$Y$3:$Y$63</c:f>
              <c:numCache>
                <c:formatCode>"₹"\ #,##0</c:formatCode>
                <c:ptCount val="61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  <c:pt idx="6">
                  <c:v>140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  <c:pt idx="12">
                  <c:v>140</c:v>
                </c:pt>
                <c:pt idx="13">
                  <c:v>140</c:v>
                </c:pt>
                <c:pt idx="14">
                  <c:v>140</c:v>
                </c:pt>
                <c:pt idx="15">
                  <c:v>140</c:v>
                </c:pt>
                <c:pt idx="16">
                  <c:v>140</c:v>
                </c:pt>
                <c:pt idx="17">
                  <c:v>140</c:v>
                </c:pt>
                <c:pt idx="18">
                  <c:v>140</c:v>
                </c:pt>
                <c:pt idx="19">
                  <c:v>140</c:v>
                </c:pt>
                <c:pt idx="20">
                  <c:v>140</c:v>
                </c:pt>
                <c:pt idx="21">
                  <c:v>140</c:v>
                </c:pt>
                <c:pt idx="22">
                  <c:v>140</c:v>
                </c:pt>
                <c:pt idx="23">
                  <c:v>140</c:v>
                </c:pt>
                <c:pt idx="24">
                  <c:v>140</c:v>
                </c:pt>
                <c:pt idx="25">
                  <c:v>140</c:v>
                </c:pt>
                <c:pt idx="26">
                  <c:v>140</c:v>
                </c:pt>
                <c:pt idx="27">
                  <c:v>140</c:v>
                </c:pt>
                <c:pt idx="28">
                  <c:v>140</c:v>
                </c:pt>
                <c:pt idx="29">
                  <c:v>140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140</c:v>
                </c:pt>
                <c:pt idx="50">
                  <c:v>140</c:v>
                </c:pt>
                <c:pt idx="51">
                  <c:v>140</c:v>
                </c:pt>
                <c:pt idx="52">
                  <c:v>140</c:v>
                </c:pt>
                <c:pt idx="53">
                  <c:v>140</c:v>
                </c:pt>
                <c:pt idx="54">
                  <c:v>140</c:v>
                </c:pt>
                <c:pt idx="55">
                  <c:v>140</c:v>
                </c:pt>
                <c:pt idx="56">
                  <c:v>140</c:v>
                </c:pt>
                <c:pt idx="57">
                  <c:v>140</c:v>
                </c:pt>
                <c:pt idx="58">
                  <c:v>140</c:v>
                </c:pt>
                <c:pt idx="59">
                  <c:v>140</c:v>
                </c:pt>
                <c:pt idx="60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48F-430E-9CD9-AEB64C938329}"/>
            </c:ext>
          </c:extLst>
        </c:ser>
        <c:ser>
          <c:idx val="9"/>
          <c:order val="9"/>
          <c:tx>
            <c:strRef>
              <c:f>Purchase!$Z$2</c:f>
              <c:strCache>
                <c:ptCount val="1"/>
                <c:pt idx="0">
                  <c:v>COOKING OIL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Purchase!$Z$3:$Z$63</c:f>
              <c:numCache>
                <c:formatCode>"₹"\ #,##0</c:formatCode>
                <c:ptCount val="61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110</c:v>
                </c:pt>
                <c:pt idx="4">
                  <c:v>110</c:v>
                </c:pt>
                <c:pt idx="5">
                  <c:v>110</c:v>
                </c:pt>
                <c:pt idx="6">
                  <c:v>110</c:v>
                </c:pt>
                <c:pt idx="7">
                  <c:v>110</c:v>
                </c:pt>
                <c:pt idx="8">
                  <c:v>110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110</c:v>
                </c:pt>
                <c:pt idx="13">
                  <c:v>110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110</c:v>
                </c:pt>
                <c:pt idx="19">
                  <c:v>115</c:v>
                </c:pt>
                <c:pt idx="20">
                  <c:v>115</c:v>
                </c:pt>
                <c:pt idx="21">
                  <c:v>115</c:v>
                </c:pt>
                <c:pt idx="22">
                  <c:v>115</c:v>
                </c:pt>
                <c:pt idx="23">
                  <c:v>115</c:v>
                </c:pt>
                <c:pt idx="24">
                  <c:v>115</c:v>
                </c:pt>
                <c:pt idx="25">
                  <c:v>115</c:v>
                </c:pt>
                <c:pt idx="26">
                  <c:v>115</c:v>
                </c:pt>
                <c:pt idx="27">
                  <c:v>115</c:v>
                </c:pt>
                <c:pt idx="28">
                  <c:v>115</c:v>
                </c:pt>
                <c:pt idx="29">
                  <c:v>115</c:v>
                </c:pt>
                <c:pt idx="30">
                  <c:v>115</c:v>
                </c:pt>
                <c:pt idx="31">
                  <c:v>115</c:v>
                </c:pt>
                <c:pt idx="32">
                  <c:v>115</c:v>
                </c:pt>
                <c:pt idx="33">
                  <c:v>115</c:v>
                </c:pt>
                <c:pt idx="34">
                  <c:v>115</c:v>
                </c:pt>
                <c:pt idx="35">
                  <c:v>115</c:v>
                </c:pt>
                <c:pt idx="36">
                  <c:v>115</c:v>
                </c:pt>
                <c:pt idx="37">
                  <c:v>115</c:v>
                </c:pt>
                <c:pt idx="38">
                  <c:v>115</c:v>
                </c:pt>
                <c:pt idx="39">
                  <c:v>115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  <c:pt idx="44">
                  <c:v>115</c:v>
                </c:pt>
                <c:pt idx="45">
                  <c:v>115</c:v>
                </c:pt>
                <c:pt idx="46">
                  <c:v>115</c:v>
                </c:pt>
                <c:pt idx="47">
                  <c:v>115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48F-430E-9CD9-AEB64C938329}"/>
            </c:ext>
          </c:extLst>
        </c:ser>
        <c:ser>
          <c:idx val="10"/>
          <c:order val="10"/>
          <c:tx>
            <c:strRef>
              <c:f>Purchase!$AA$2</c:f>
              <c:strCache>
                <c:ptCount val="1"/>
                <c:pt idx="0">
                  <c:v>REFINED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Purchase!$AA$3:$AA$63</c:f>
              <c:numCache>
                <c:formatCode>"₹"\ #,##0</c:formatCode>
                <c:ptCount val="61"/>
                <c:pt idx="0">
                  <c:v>109</c:v>
                </c:pt>
                <c:pt idx="1">
                  <c:v>109</c:v>
                </c:pt>
                <c:pt idx="2">
                  <c:v>109</c:v>
                </c:pt>
                <c:pt idx="3">
                  <c:v>109</c:v>
                </c:pt>
                <c:pt idx="4">
                  <c:v>109</c:v>
                </c:pt>
                <c:pt idx="5">
                  <c:v>109</c:v>
                </c:pt>
                <c:pt idx="6">
                  <c:v>109</c:v>
                </c:pt>
                <c:pt idx="7">
                  <c:v>109</c:v>
                </c:pt>
                <c:pt idx="8">
                  <c:v>109</c:v>
                </c:pt>
                <c:pt idx="9">
                  <c:v>109</c:v>
                </c:pt>
                <c:pt idx="10">
                  <c:v>109</c:v>
                </c:pt>
                <c:pt idx="11">
                  <c:v>109</c:v>
                </c:pt>
                <c:pt idx="12">
                  <c:v>109</c:v>
                </c:pt>
                <c:pt idx="13">
                  <c:v>109</c:v>
                </c:pt>
                <c:pt idx="14">
                  <c:v>109</c:v>
                </c:pt>
                <c:pt idx="15">
                  <c:v>109</c:v>
                </c:pt>
                <c:pt idx="16">
                  <c:v>109</c:v>
                </c:pt>
                <c:pt idx="17">
                  <c:v>109</c:v>
                </c:pt>
                <c:pt idx="18">
                  <c:v>109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119</c:v>
                </c:pt>
                <c:pt idx="24">
                  <c:v>119</c:v>
                </c:pt>
                <c:pt idx="25">
                  <c:v>119</c:v>
                </c:pt>
                <c:pt idx="26">
                  <c:v>119</c:v>
                </c:pt>
                <c:pt idx="27">
                  <c:v>119</c:v>
                </c:pt>
                <c:pt idx="28">
                  <c:v>119</c:v>
                </c:pt>
                <c:pt idx="29">
                  <c:v>119</c:v>
                </c:pt>
                <c:pt idx="30">
                  <c:v>119</c:v>
                </c:pt>
                <c:pt idx="31">
                  <c:v>119</c:v>
                </c:pt>
                <c:pt idx="32">
                  <c:v>119</c:v>
                </c:pt>
                <c:pt idx="33">
                  <c:v>119</c:v>
                </c:pt>
                <c:pt idx="34">
                  <c:v>119</c:v>
                </c:pt>
                <c:pt idx="35">
                  <c:v>119</c:v>
                </c:pt>
                <c:pt idx="36">
                  <c:v>119</c:v>
                </c:pt>
                <c:pt idx="37">
                  <c:v>119</c:v>
                </c:pt>
                <c:pt idx="38">
                  <c:v>119</c:v>
                </c:pt>
                <c:pt idx="39">
                  <c:v>119</c:v>
                </c:pt>
                <c:pt idx="40">
                  <c:v>119</c:v>
                </c:pt>
                <c:pt idx="41">
                  <c:v>119</c:v>
                </c:pt>
                <c:pt idx="42">
                  <c:v>119</c:v>
                </c:pt>
                <c:pt idx="43">
                  <c:v>119</c:v>
                </c:pt>
                <c:pt idx="44">
                  <c:v>119</c:v>
                </c:pt>
                <c:pt idx="45">
                  <c:v>119</c:v>
                </c:pt>
                <c:pt idx="46">
                  <c:v>119</c:v>
                </c:pt>
                <c:pt idx="47">
                  <c:v>119</c:v>
                </c:pt>
                <c:pt idx="48">
                  <c:v>119</c:v>
                </c:pt>
                <c:pt idx="49">
                  <c:v>119</c:v>
                </c:pt>
                <c:pt idx="50">
                  <c:v>119</c:v>
                </c:pt>
                <c:pt idx="51">
                  <c:v>119</c:v>
                </c:pt>
                <c:pt idx="52">
                  <c:v>119</c:v>
                </c:pt>
                <c:pt idx="53">
                  <c:v>119</c:v>
                </c:pt>
                <c:pt idx="54">
                  <c:v>119</c:v>
                </c:pt>
                <c:pt idx="55">
                  <c:v>119</c:v>
                </c:pt>
                <c:pt idx="56">
                  <c:v>119</c:v>
                </c:pt>
                <c:pt idx="57">
                  <c:v>119</c:v>
                </c:pt>
                <c:pt idx="58">
                  <c:v>119</c:v>
                </c:pt>
                <c:pt idx="59">
                  <c:v>119</c:v>
                </c:pt>
                <c:pt idx="60">
                  <c:v>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48F-430E-9CD9-AEB64C938329}"/>
            </c:ext>
          </c:extLst>
        </c:ser>
        <c:ser>
          <c:idx val="11"/>
          <c:order val="11"/>
          <c:tx>
            <c:strRef>
              <c:f>Purchase!$AB$2</c:f>
              <c:strCache>
                <c:ptCount val="1"/>
                <c:pt idx="0">
                  <c:v>GHEE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Purchase!$AB$3:$AB$63</c:f>
              <c:numCache>
                <c:formatCode>"₹"\ #,##0</c:formatCode>
                <c:ptCount val="61"/>
                <c:pt idx="0">
                  <c:v>430</c:v>
                </c:pt>
                <c:pt idx="1">
                  <c:v>430</c:v>
                </c:pt>
                <c:pt idx="2">
                  <c:v>430</c:v>
                </c:pt>
                <c:pt idx="3">
                  <c:v>430</c:v>
                </c:pt>
                <c:pt idx="4">
                  <c:v>430</c:v>
                </c:pt>
                <c:pt idx="5">
                  <c:v>430</c:v>
                </c:pt>
                <c:pt idx="6">
                  <c:v>430</c:v>
                </c:pt>
                <c:pt idx="7">
                  <c:v>430</c:v>
                </c:pt>
                <c:pt idx="8">
                  <c:v>430</c:v>
                </c:pt>
                <c:pt idx="9">
                  <c:v>430</c:v>
                </c:pt>
                <c:pt idx="10">
                  <c:v>430</c:v>
                </c:pt>
                <c:pt idx="11">
                  <c:v>440</c:v>
                </c:pt>
                <c:pt idx="12">
                  <c:v>440</c:v>
                </c:pt>
                <c:pt idx="13">
                  <c:v>440</c:v>
                </c:pt>
                <c:pt idx="14">
                  <c:v>440</c:v>
                </c:pt>
                <c:pt idx="15">
                  <c:v>440</c:v>
                </c:pt>
                <c:pt idx="16">
                  <c:v>440</c:v>
                </c:pt>
                <c:pt idx="17">
                  <c:v>440</c:v>
                </c:pt>
                <c:pt idx="18">
                  <c:v>440</c:v>
                </c:pt>
                <c:pt idx="19">
                  <c:v>440</c:v>
                </c:pt>
                <c:pt idx="20">
                  <c:v>450</c:v>
                </c:pt>
                <c:pt idx="21">
                  <c:v>450</c:v>
                </c:pt>
                <c:pt idx="22">
                  <c:v>450</c:v>
                </c:pt>
                <c:pt idx="23">
                  <c:v>450</c:v>
                </c:pt>
                <c:pt idx="24">
                  <c:v>450</c:v>
                </c:pt>
                <c:pt idx="25">
                  <c:v>450</c:v>
                </c:pt>
                <c:pt idx="26">
                  <c:v>450</c:v>
                </c:pt>
                <c:pt idx="27">
                  <c:v>450</c:v>
                </c:pt>
                <c:pt idx="28">
                  <c:v>450</c:v>
                </c:pt>
                <c:pt idx="29">
                  <c:v>450</c:v>
                </c:pt>
                <c:pt idx="30">
                  <c:v>450</c:v>
                </c:pt>
                <c:pt idx="31">
                  <c:v>450</c:v>
                </c:pt>
                <c:pt idx="32">
                  <c:v>450</c:v>
                </c:pt>
                <c:pt idx="33">
                  <c:v>460</c:v>
                </c:pt>
                <c:pt idx="34">
                  <c:v>460</c:v>
                </c:pt>
                <c:pt idx="35">
                  <c:v>460</c:v>
                </c:pt>
                <c:pt idx="36">
                  <c:v>460</c:v>
                </c:pt>
                <c:pt idx="37">
                  <c:v>460</c:v>
                </c:pt>
                <c:pt idx="38">
                  <c:v>460</c:v>
                </c:pt>
                <c:pt idx="39">
                  <c:v>460</c:v>
                </c:pt>
                <c:pt idx="40">
                  <c:v>470</c:v>
                </c:pt>
                <c:pt idx="41">
                  <c:v>470</c:v>
                </c:pt>
                <c:pt idx="42">
                  <c:v>470</c:v>
                </c:pt>
                <c:pt idx="43">
                  <c:v>470</c:v>
                </c:pt>
                <c:pt idx="44">
                  <c:v>470</c:v>
                </c:pt>
                <c:pt idx="45">
                  <c:v>470</c:v>
                </c:pt>
                <c:pt idx="46">
                  <c:v>470</c:v>
                </c:pt>
                <c:pt idx="47">
                  <c:v>470</c:v>
                </c:pt>
                <c:pt idx="48">
                  <c:v>470</c:v>
                </c:pt>
                <c:pt idx="49">
                  <c:v>470</c:v>
                </c:pt>
                <c:pt idx="50">
                  <c:v>470</c:v>
                </c:pt>
                <c:pt idx="51">
                  <c:v>470</c:v>
                </c:pt>
                <c:pt idx="52">
                  <c:v>470</c:v>
                </c:pt>
                <c:pt idx="53">
                  <c:v>470</c:v>
                </c:pt>
                <c:pt idx="54">
                  <c:v>470</c:v>
                </c:pt>
                <c:pt idx="55">
                  <c:v>470</c:v>
                </c:pt>
                <c:pt idx="56">
                  <c:v>470</c:v>
                </c:pt>
                <c:pt idx="57">
                  <c:v>470</c:v>
                </c:pt>
                <c:pt idx="58">
                  <c:v>470</c:v>
                </c:pt>
                <c:pt idx="59">
                  <c:v>470</c:v>
                </c:pt>
                <c:pt idx="60">
                  <c:v>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48F-430E-9CD9-AEB64C938329}"/>
            </c:ext>
          </c:extLst>
        </c:ser>
        <c:ser>
          <c:idx val="12"/>
          <c:order val="12"/>
          <c:tx>
            <c:strRef>
              <c:f>Purchase!$AC$2</c:f>
              <c:strCache>
                <c:ptCount val="1"/>
                <c:pt idx="0">
                  <c:v>CASHEW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Purchase!$AC$3:$AC$63</c:f>
              <c:numCache>
                <c:formatCode>"₹"\ #,##0</c:formatCode>
                <c:ptCount val="61"/>
                <c:pt idx="0">
                  <c:v>180</c:v>
                </c:pt>
                <c:pt idx="1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180</c:v>
                </c:pt>
                <c:pt idx="7">
                  <c:v>180</c:v>
                </c:pt>
                <c:pt idx="8">
                  <c:v>180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180</c:v>
                </c:pt>
                <c:pt idx="15">
                  <c:v>180</c:v>
                </c:pt>
                <c:pt idx="16">
                  <c:v>180</c:v>
                </c:pt>
                <c:pt idx="17">
                  <c:v>180</c:v>
                </c:pt>
                <c:pt idx="18">
                  <c:v>180</c:v>
                </c:pt>
                <c:pt idx="19">
                  <c:v>180</c:v>
                </c:pt>
                <c:pt idx="20">
                  <c:v>180</c:v>
                </c:pt>
                <c:pt idx="21">
                  <c:v>180</c:v>
                </c:pt>
                <c:pt idx="22">
                  <c:v>180</c:v>
                </c:pt>
                <c:pt idx="23">
                  <c:v>190</c:v>
                </c:pt>
                <c:pt idx="24">
                  <c:v>190</c:v>
                </c:pt>
                <c:pt idx="25">
                  <c:v>190</c:v>
                </c:pt>
                <c:pt idx="26">
                  <c:v>190</c:v>
                </c:pt>
                <c:pt idx="27">
                  <c:v>190</c:v>
                </c:pt>
                <c:pt idx="28">
                  <c:v>190</c:v>
                </c:pt>
                <c:pt idx="29">
                  <c:v>190</c:v>
                </c:pt>
                <c:pt idx="30">
                  <c:v>190</c:v>
                </c:pt>
                <c:pt idx="31">
                  <c:v>190</c:v>
                </c:pt>
                <c:pt idx="32">
                  <c:v>190</c:v>
                </c:pt>
                <c:pt idx="33">
                  <c:v>190</c:v>
                </c:pt>
                <c:pt idx="34">
                  <c:v>190</c:v>
                </c:pt>
                <c:pt idx="35">
                  <c:v>190</c:v>
                </c:pt>
                <c:pt idx="36">
                  <c:v>190</c:v>
                </c:pt>
                <c:pt idx="37">
                  <c:v>190</c:v>
                </c:pt>
                <c:pt idx="38">
                  <c:v>190</c:v>
                </c:pt>
                <c:pt idx="39">
                  <c:v>190</c:v>
                </c:pt>
                <c:pt idx="40">
                  <c:v>190</c:v>
                </c:pt>
                <c:pt idx="41">
                  <c:v>190</c:v>
                </c:pt>
                <c:pt idx="42">
                  <c:v>190</c:v>
                </c:pt>
                <c:pt idx="43">
                  <c:v>190</c:v>
                </c:pt>
                <c:pt idx="44">
                  <c:v>190</c:v>
                </c:pt>
                <c:pt idx="45">
                  <c:v>190</c:v>
                </c:pt>
                <c:pt idx="46">
                  <c:v>190</c:v>
                </c:pt>
                <c:pt idx="47">
                  <c:v>190</c:v>
                </c:pt>
                <c:pt idx="48">
                  <c:v>190</c:v>
                </c:pt>
                <c:pt idx="49">
                  <c:v>190</c:v>
                </c:pt>
                <c:pt idx="50">
                  <c:v>190</c:v>
                </c:pt>
                <c:pt idx="51">
                  <c:v>190</c:v>
                </c:pt>
                <c:pt idx="52">
                  <c:v>190</c:v>
                </c:pt>
                <c:pt idx="53">
                  <c:v>190</c:v>
                </c:pt>
                <c:pt idx="54">
                  <c:v>190</c:v>
                </c:pt>
                <c:pt idx="55">
                  <c:v>190</c:v>
                </c:pt>
                <c:pt idx="56">
                  <c:v>190</c:v>
                </c:pt>
                <c:pt idx="57">
                  <c:v>190</c:v>
                </c:pt>
                <c:pt idx="58">
                  <c:v>190</c:v>
                </c:pt>
                <c:pt idx="59">
                  <c:v>190</c:v>
                </c:pt>
                <c:pt idx="60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48F-430E-9CD9-AEB64C938329}"/>
            </c:ext>
          </c:extLst>
        </c:ser>
        <c:ser>
          <c:idx val="13"/>
          <c:order val="13"/>
          <c:tx>
            <c:strRef>
              <c:f>Purchase!$AD$2</c:f>
              <c:strCache>
                <c:ptCount val="1"/>
                <c:pt idx="0">
                  <c:v>MAKHANA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Purchase!$AD$3:$AD$63</c:f>
              <c:numCache>
                <c:formatCode>"₹"\ #,##0</c:formatCode>
                <c:ptCount val="61"/>
                <c:pt idx="0">
                  <c:v>225</c:v>
                </c:pt>
                <c:pt idx="1">
                  <c:v>225</c:v>
                </c:pt>
                <c:pt idx="2">
                  <c:v>225</c:v>
                </c:pt>
                <c:pt idx="3">
                  <c:v>225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275</c:v>
                </c:pt>
                <c:pt idx="19">
                  <c:v>275</c:v>
                </c:pt>
                <c:pt idx="20">
                  <c:v>275</c:v>
                </c:pt>
                <c:pt idx="21">
                  <c:v>275</c:v>
                </c:pt>
                <c:pt idx="22">
                  <c:v>275</c:v>
                </c:pt>
                <c:pt idx="23">
                  <c:v>275</c:v>
                </c:pt>
                <c:pt idx="24">
                  <c:v>275</c:v>
                </c:pt>
                <c:pt idx="25">
                  <c:v>275</c:v>
                </c:pt>
                <c:pt idx="26">
                  <c:v>275</c:v>
                </c:pt>
                <c:pt idx="27">
                  <c:v>275</c:v>
                </c:pt>
                <c:pt idx="28">
                  <c:v>275</c:v>
                </c:pt>
                <c:pt idx="29">
                  <c:v>275</c:v>
                </c:pt>
                <c:pt idx="30">
                  <c:v>275</c:v>
                </c:pt>
                <c:pt idx="31">
                  <c:v>275</c:v>
                </c:pt>
                <c:pt idx="32">
                  <c:v>275</c:v>
                </c:pt>
                <c:pt idx="33">
                  <c:v>275</c:v>
                </c:pt>
                <c:pt idx="34">
                  <c:v>275</c:v>
                </c:pt>
                <c:pt idx="35">
                  <c:v>275</c:v>
                </c:pt>
                <c:pt idx="36">
                  <c:v>275</c:v>
                </c:pt>
                <c:pt idx="37">
                  <c:v>275</c:v>
                </c:pt>
                <c:pt idx="38">
                  <c:v>275</c:v>
                </c:pt>
                <c:pt idx="39">
                  <c:v>275</c:v>
                </c:pt>
                <c:pt idx="40">
                  <c:v>275</c:v>
                </c:pt>
                <c:pt idx="41">
                  <c:v>275</c:v>
                </c:pt>
                <c:pt idx="42">
                  <c:v>275</c:v>
                </c:pt>
                <c:pt idx="43">
                  <c:v>275</c:v>
                </c:pt>
                <c:pt idx="44">
                  <c:v>275</c:v>
                </c:pt>
                <c:pt idx="45">
                  <c:v>275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325</c:v>
                </c:pt>
                <c:pt idx="60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48F-430E-9CD9-AEB64C938329}"/>
            </c:ext>
          </c:extLst>
        </c:ser>
        <c:ser>
          <c:idx val="14"/>
          <c:order val="14"/>
          <c:tx>
            <c:strRef>
              <c:f>Purchase!$AE$2</c:f>
              <c:strCache>
                <c:ptCount val="1"/>
                <c:pt idx="0">
                  <c:v>ELAICHI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Purchase!$A$3:$A$63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Purchase!$AE$3:$AE$63</c:f>
              <c:numCache>
                <c:formatCode>"₹"\ #,##0</c:formatCode>
                <c:ptCount val="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48F-430E-9CD9-AEB64C938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9486143"/>
        <c:axId val="1629490463"/>
      </c:lineChart>
      <c:dateAx>
        <c:axId val="1629486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490463"/>
        <c:crosses val="autoZero"/>
        <c:auto val="1"/>
        <c:lblOffset val="100"/>
        <c:baseTimeUnit val="days"/>
      </c:dateAx>
      <c:valAx>
        <c:axId val="162949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PURCHASE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</a:rPr>
                  <a:t> PRICE </a:t>
                </a:r>
                <a:endParaRPr lang="en-IN" sz="900" b="1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48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824865551748389"/>
          <c:y val="0.10415593212138806"/>
          <c:w val="0.21877661545909066"/>
          <c:h val="0.83055988969120809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Average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Inventory Trend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28214385670305064"/>
          <c:y val="2.6809651474530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77994186494949"/>
          <c:y val="0.16014298480786415"/>
          <c:w val="0.83343360417479306"/>
          <c:h val="0.532065328295089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Inventory!$R$1:$R$2</c:f>
              <c:strCache>
                <c:ptCount val="2"/>
                <c:pt idx="0">
                  <c:v>AVERAGE DAILY INVENTORY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Inventory!$S$3:$S$63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Inventory!$R$3:$R$63</c:f>
              <c:numCache>
                <c:formatCode>0</c:formatCode>
                <c:ptCount val="61"/>
                <c:pt idx="0">
                  <c:v>57</c:v>
                </c:pt>
                <c:pt idx="1">
                  <c:v>46.8</c:v>
                </c:pt>
                <c:pt idx="2">
                  <c:v>72.733333333333334</c:v>
                </c:pt>
                <c:pt idx="3">
                  <c:v>67.733333333333334</c:v>
                </c:pt>
                <c:pt idx="4">
                  <c:v>73</c:v>
                </c:pt>
                <c:pt idx="5">
                  <c:v>67.333333333333329</c:v>
                </c:pt>
                <c:pt idx="6">
                  <c:v>143.93333333333334</c:v>
                </c:pt>
                <c:pt idx="7">
                  <c:v>129.80000000000001</c:v>
                </c:pt>
                <c:pt idx="8">
                  <c:v>119.66666666666667</c:v>
                </c:pt>
                <c:pt idx="9">
                  <c:v>145.73333333333332</c:v>
                </c:pt>
                <c:pt idx="10">
                  <c:v>140.19999999999999</c:v>
                </c:pt>
                <c:pt idx="11">
                  <c:v>144.86666666666667</c:v>
                </c:pt>
                <c:pt idx="12">
                  <c:v>137.6</c:v>
                </c:pt>
                <c:pt idx="13">
                  <c:v>148.26666666666668</c:v>
                </c:pt>
                <c:pt idx="14">
                  <c:v>132.93333333333334</c:v>
                </c:pt>
                <c:pt idx="15">
                  <c:v>122.53333333333333</c:v>
                </c:pt>
                <c:pt idx="16">
                  <c:v>147.93333333333334</c:v>
                </c:pt>
                <c:pt idx="17">
                  <c:v>142.33333333333334</c:v>
                </c:pt>
                <c:pt idx="18">
                  <c:v>148</c:v>
                </c:pt>
                <c:pt idx="19">
                  <c:v>141.80000000000001</c:v>
                </c:pt>
                <c:pt idx="20">
                  <c:v>153.06666666666666</c:v>
                </c:pt>
                <c:pt idx="21">
                  <c:v>138.93333333333334</c:v>
                </c:pt>
                <c:pt idx="22">
                  <c:v>129</c:v>
                </c:pt>
                <c:pt idx="23">
                  <c:v>154.93333333333334</c:v>
                </c:pt>
                <c:pt idx="24">
                  <c:v>149.46666666666667</c:v>
                </c:pt>
                <c:pt idx="25">
                  <c:v>155.80000000000001</c:v>
                </c:pt>
                <c:pt idx="26">
                  <c:v>150.33333333333334</c:v>
                </c:pt>
                <c:pt idx="27">
                  <c:v>160.80000000000001</c:v>
                </c:pt>
                <c:pt idx="28">
                  <c:v>147.26666666666668</c:v>
                </c:pt>
                <c:pt idx="29">
                  <c:v>137.46666666666667</c:v>
                </c:pt>
                <c:pt idx="30">
                  <c:v>163.4</c:v>
                </c:pt>
                <c:pt idx="31">
                  <c:v>158.13333333333333</c:v>
                </c:pt>
                <c:pt idx="32">
                  <c:v>164.13333333333333</c:v>
                </c:pt>
                <c:pt idx="33">
                  <c:v>158.80000000000001</c:v>
                </c:pt>
                <c:pt idx="34">
                  <c:v>167.93333333333334</c:v>
                </c:pt>
                <c:pt idx="35">
                  <c:v>154.86666666666667</c:v>
                </c:pt>
                <c:pt idx="36">
                  <c:v>145.06666666666666</c:v>
                </c:pt>
                <c:pt idx="37">
                  <c:v>171.13333333333333</c:v>
                </c:pt>
                <c:pt idx="38">
                  <c:v>165.86666666666667</c:v>
                </c:pt>
                <c:pt idx="39">
                  <c:v>172.06666666666666</c:v>
                </c:pt>
                <c:pt idx="40">
                  <c:v>166.66666666666666</c:v>
                </c:pt>
                <c:pt idx="41">
                  <c:v>235.73333333333332</c:v>
                </c:pt>
                <c:pt idx="42">
                  <c:v>222</c:v>
                </c:pt>
                <c:pt idx="43">
                  <c:v>212.53333333333333</c:v>
                </c:pt>
                <c:pt idx="44">
                  <c:v>238.93333333333334</c:v>
                </c:pt>
                <c:pt idx="45">
                  <c:v>234.93333333333334</c:v>
                </c:pt>
                <c:pt idx="46">
                  <c:v>241.4</c:v>
                </c:pt>
                <c:pt idx="47">
                  <c:v>236.13333333333333</c:v>
                </c:pt>
                <c:pt idx="48">
                  <c:v>246</c:v>
                </c:pt>
                <c:pt idx="49">
                  <c:v>232.33333333333334</c:v>
                </c:pt>
                <c:pt idx="50">
                  <c:v>223.06666666666666</c:v>
                </c:pt>
                <c:pt idx="51">
                  <c:v>249.66666666666666</c:v>
                </c:pt>
                <c:pt idx="52">
                  <c:v>245.46666666666667</c:v>
                </c:pt>
                <c:pt idx="53">
                  <c:v>252.4</c:v>
                </c:pt>
                <c:pt idx="54">
                  <c:v>247.33333333333334</c:v>
                </c:pt>
                <c:pt idx="55">
                  <c:v>257.39999999999998</c:v>
                </c:pt>
                <c:pt idx="56">
                  <c:v>244.53333333333333</c:v>
                </c:pt>
                <c:pt idx="57">
                  <c:v>235</c:v>
                </c:pt>
                <c:pt idx="58">
                  <c:v>261.46666666666664</c:v>
                </c:pt>
                <c:pt idx="59">
                  <c:v>256.33333333333331</c:v>
                </c:pt>
                <c:pt idx="60">
                  <c:v>262.73333333333335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F-4EEE-B63E-F56AE7E58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193983"/>
        <c:axId val="360197823"/>
        <c:extLst/>
      </c:barChart>
      <c:dateAx>
        <c:axId val="360193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1614757223357155"/>
              <c:y val="0.81367081125583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F800]dddd\,\ mmmm\ dd\,\ 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97823"/>
        <c:crosses val="autoZero"/>
        <c:auto val="1"/>
        <c:lblOffset val="100"/>
        <c:baseTimeUnit val="days"/>
      </c:dateAx>
      <c:valAx>
        <c:axId val="360197823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INVENTORY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9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968292376551168"/>
          <c:y val="0.89121860772765349"/>
          <c:w val="0.50034885437808896"/>
          <c:h val="8.197174079781580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Average</a:t>
            </a:r>
            <a:r>
              <a:rPr lang="en-US" sz="11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Stock in Store</a:t>
            </a:r>
            <a:endParaRPr lang="en-US" sz="11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31714785651793"/>
          <c:y val="0.15981481481481483"/>
          <c:w val="0.85412729658792663"/>
          <c:h val="0.51827391367745701"/>
        </c:manualLayout>
      </c:layout>
      <c:barChart>
        <c:barDir val="col"/>
        <c:grouping val="clustered"/>
        <c:varyColors val="0"/>
        <c:ser>
          <c:idx val="0"/>
          <c:order val="0"/>
          <c:tx>
            <c:v>Inventory</c:v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Inventory!$B$65:$P$65</c:f>
              <c:strCache>
                <c:ptCount val="15"/>
                <c:pt idx="0">
                  <c:v>CHAKKI ATTA</c:v>
                </c:pt>
                <c:pt idx="1">
                  <c:v>MILL ATTA</c:v>
                </c:pt>
                <c:pt idx="2">
                  <c:v>RAW RICE</c:v>
                </c:pt>
                <c:pt idx="3">
                  <c:v>SELA RICE</c:v>
                </c:pt>
                <c:pt idx="4">
                  <c:v>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CHOLE</c:v>
                </c:pt>
                <c:pt idx="8">
                  <c:v>RAJMA</c:v>
                </c:pt>
                <c:pt idx="9">
                  <c:v>COOKING OIL</c:v>
                </c:pt>
                <c:pt idx="10">
                  <c:v>REFINED</c:v>
                </c:pt>
                <c:pt idx="11">
                  <c:v>GHEE</c:v>
                </c:pt>
                <c:pt idx="12">
                  <c:v>CASHEW</c:v>
                </c:pt>
                <c:pt idx="13">
                  <c:v>MAKHANA</c:v>
                </c:pt>
                <c:pt idx="14">
                  <c:v>ELAICHI</c:v>
                </c:pt>
              </c:strCache>
            </c:strRef>
          </c:cat>
          <c:val>
            <c:numRef>
              <c:f>Inventory!$B$64:$P$64</c:f>
              <c:numCache>
                <c:formatCode>0</c:formatCode>
                <c:ptCount val="15"/>
                <c:pt idx="0">
                  <c:v>166.13114754098362</c:v>
                </c:pt>
                <c:pt idx="1">
                  <c:v>23.065573770491802</c:v>
                </c:pt>
                <c:pt idx="2">
                  <c:v>480.09836065573768</c:v>
                </c:pt>
                <c:pt idx="3">
                  <c:v>272.70491803278691</c:v>
                </c:pt>
                <c:pt idx="4">
                  <c:v>166.86885245901638</c:v>
                </c:pt>
                <c:pt idx="5">
                  <c:v>138.1639344262295</c:v>
                </c:pt>
                <c:pt idx="6">
                  <c:v>181.24590163934425</c:v>
                </c:pt>
                <c:pt idx="7">
                  <c:v>138.09836065573771</c:v>
                </c:pt>
                <c:pt idx="8">
                  <c:v>59</c:v>
                </c:pt>
                <c:pt idx="9">
                  <c:v>190.96721311475409</c:v>
                </c:pt>
                <c:pt idx="10">
                  <c:v>135.62295081967213</c:v>
                </c:pt>
                <c:pt idx="11">
                  <c:v>108.1311475409836</c:v>
                </c:pt>
                <c:pt idx="12">
                  <c:v>152.42622950819671</c:v>
                </c:pt>
                <c:pt idx="13">
                  <c:v>143.65573770491804</c:v>
                </c:pt>
                <c:pt idx="14">
                  <c:v>208.75409836065575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F-41C8-8909-A80A293264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60187743"/>
        <c:axId val="360202143"/>
      </c:barChart>
      <c:catAx>
        <c:axId val="36018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4970013123359581"/>
              <c:y val="0.902847039953339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202143"/>
        <c:crosses val="autoZero"/>
        <c:auto val="0"/>
        <c:lblAlgn val="ctr"/>
        <c:lblOffset val="100"/>
        <c:noMultiLvlLbl val="0"/>
      </c:catAx>
      <c:valAx>
        <c:axId val="360202143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UNITS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5282881306503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87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100">
                <a:solidFill>
                  <a:schemeClr val="bg2">
                    <a:lumMod val="90000"/>
                  </a:schemeClr>
                </a:solidFill>
                <a:latin typeface="Algerian" panose="04020705040A02060702" pitchFamily="82" charset="0"/>
              </a:rPr>
              <a:t>Inventory</a:t>
            </a:r>
            <a:r>
              <a:rPr lang="en-IN" sz="1100" baseline="0">
                <a:solidFill>
                  <a:schemeClr val="bg2">
                    <a:lumMod val="90000"/>
                  </a:schemeClr>
                </a:solidFill>
                <a:latin typeface="Algerian" panose="04020705040A02060702" pitchFamily="82" charset="0"/>
              </a:rPr>
              <a:t> Fluctuation</a:t>
            </a:r>
            <a:endParaRPr lang="en-IN" sz="1100">
              <a:solidFill>
                <a:schemeClr val="bg2">
                  <a:lumMod val="90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98381452318461"/>
          <c:y val="0.15981481481481483"/>
          <c:w val="0.8111863517060367"/>
          <c:h val="0.41673170278493948"/>
        </c:manualLayout>
      </c:layout>
      <c:lineChart>
        <c:grouping val="standard"/>
        <c:varyColors val="0"/>
        <c:ser>
          <c:idx val="0"/>
          <c:order val="0"/>
          <c:tx>
            <c:strRef>
              <c:f>Inventory!$B$2</c:f>
              <c:strCache>
                <c:ptCount val="1"/>
                <c:pt idx="0">
                  <c:v>CHAKKI ATTA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Inventory!$B$3:$B$63</c:f>
              <c:numCache>
                <c:formatCode>General</c:formatCode>
                <c:ptCount val="61"/>
                <c:pt idx="0">
                  <c:v>69</c:v>
                </c:pt>
                <c:pt idx="1">
                  <c:v>59</c:v>
                </c:pt>
                <c:pt idx="2">
                  <c:v>49</c:v>
                </c:pt>
                <c:pt idx="3">
                  <c:v>38</c:v>
                </c:pt>
                <c:pt idx="4">
                  <c:v>28</c:v>
                </c:pt>
                <c:pt idx="5">
                  <c:v>118</c:v>
                </c:pt>
                <c:pt idx="6">
                  <c:v>107</c:v>
                </c:pt>
                <c:pt idx="7">
                  <c:v>97</c:v>
                </c:pt>
                <c:pt idx="8">
                  <c:v>85</c:v>
                </c:pt>
                <c:pt idx="9">
                  <c:v>75</c:v>
                </c:pt>
                <c:pt idx="10">
                  <c:v>65</c:v>
                </c:pt>
                <c:pt idx="11">
                  <c:v>55</c:v>
                </c:pt>
                <c:pt idx="12">
                  <c:v>145</c:v>
                </c:pt>
                <c:pt idx="13">
                  <c:v>133</c:v>
                </c:pt>
                <c:pt idx="14">
                  <c:v>122</c:v>
                </c:pt>
                <c:pt idx="15">
                  <c:v>112</c:v>
                </c:pt>
                <c:pt idx="16">
                  <c:v>102</c:v>
                </c:pt>
                <c:pt idx="17">
                  <c:v>92</c:v>
                </c:pt>
                <c:pt idx="18">
                  <c:v>83</c:v>
                </c:pt>
                <c:pt idx="19">
                  <c:v>172</c:v>
                </c:pt>
                <c:pt idx="20">
                  <c:v>161</c:v>
                </c:pt>
                <c:pt idx="21">
                  <c:v>150</c:v>
                </c:pt>
                <c:pt idx="22">
                  <c:v>139</c:v>
                </c:pt>
                <c:pt idx="23">
                  <c:v>129</c:v>
                </c:pt>
                <c:pt idx="24">
                  <c:v>119</c:v>
                </c:pt>
                <c:pt idx="25">
                  <c:v>108</c:v>
                </c:pt>
                <c:pt idx="26">
                  <c:v>197</c:v>
                </c:pt>
                <c:pt idx="27">
                  <c:v>186</c:v>
                </c:pt>
                <c:pt idx="28">
                  <c:v>175</c:v>
                </c:pt>
                <c:pt idx="29">
                  <c:v>165</c:v>
                </c:pt>
                <c:pt idx="30">
                  <c:v>155</c:v>
                </c:pt>
                <c:pt idx="31">
                  <c:v>145</c:v>
                </c:pt>
                <c:pt idx="32">
                  <c:v>135</c:v>
                </c:pt>
                <c:pt idx="33">
                  <c:v>223</c:v>
                </c:pt>
                <c:pt idx="34">
                  <c:v>211</c:v>
                </c:pt>
                <c:pt idx="35">
                  <c:v>200</c:v>
                </c:pt>
                <c:pt idx="36">
                  <c:v>189</c:v>
                </c:pt>
                <c:pt idx="37">
                  <c:v>179</c:v>
                </c:pt>
                <c:pt idx="38">
                  <c:v>168</c:v>
                </c:pt>
                <c:pt idx="39">
                  <c:v>157</c:v>
                </c:pt>
                <c:pt idx="40">
                  <c:v>245</c:v>
                </c:pt>
                <c:pt idx="41">
                  <c:v>235</c:v>
                </c:pt>
                <c:pt idx="42">
                  <c:v>225</c:v>
                </c:pt>
                <c:pt idx="43">
                  <c:v>213</c:v>
                </c:pt>
                <c:pt idx="44">
                  <c:v>203</c:v>
                </c:pt>
                <c:pt idx="45">
                  <c:v>193</c:v>
                </c:pt>
                <c:pt idx="46">
                  <c:v>183</c:v>
                </c:pt>
                <c:pt idx="47">
                  <c:v>271</c:v>
                </c:pt>
                <c:pt idx="48">
                  <c:v>260</c:v>
                </c:pt>
                <c:pt idx="49">
                  <c:v>250</c:v>
                </c:pt>
                <c:pt idx="50">
                  <c:v>240</c:v>
                </c:pt>
                <c:pt idx="51">
                  <c:v>230</c:v>
                </c:pt>
                <c:pt idx="52">
                  <c:v>219</c:v>
                </c:pt>
                <c:pt idx="53">
                  <c:v>208</c:v>
                </c:pt>
                <c:pt idx="54">
                  <c:v>298</c:v>
                </c:pt>
                <c:pt idx="55">
                  <c:v>288</c:v>
                </c:pt>
                <c:pt idx="56">
                  <c:v>278</c:v>
                </c:pt>
                <c:pt idx="57">
                  <c:v>266</c:v>
                </c:pt>
                <c:pt idx="58">
                  <c:v>254</c:v>
                </c:pt>
                <c:pt idx="59">
                  <c:v>244</c:v>
                </c:pt>
                <c:pt idx="60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E-44AF-9EFA-610EDD28A5F9}"/>
            </c:ext>
          </c:extLst>
        </c:ser>
        <c:ser>
          <c:idx val="1"/>
          <c:order val="1"/>
          <c:tx>
            <c:strRef>
              <c:f>Inventory!$C$2</c:f>
              <c:strCache>
                <c:ptCount val="1"/>
                <c:pt idx="0">
                  <c:v>MILL ATTA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Inventory!$C$3:$C$63</c:f>
              <c:numCache>
                <c:formatCode>General</c:formatCode>
                <c:ptCount val="61"/>
                <c:pt idx="0">
                  <c:v>18</c:v>
                </c:pt>
                <c:pt idx="1">
                  <c:v>15</c:v>
                </c:pt>
                <c:pt idx="2">
                  <c:v>11</c:v>
                </c:pt>
                <c:pt idx="3">
                  <c:v>7</c:v>
                </c:pt>
                <c:pt idx="4">
                  <c:v>5</c:v>
                </c:pt>
                <c:pt idx="5">
                  <c:v>27</c:v>
                </c:pt>
                <c:pt idx="6">
                  <c:v>23</c:v>
                </c:pt>
                <c:pt idx="7">
                  <c:v>20</c:v>
                </c:pt>
                <c:pt idx="8">
                  <c:v>17</c:v>
                </c:pt>
                <c:pt idx="9">
                  <c:v>14</c:v>
                </c:pt>
                <c:pt idx="10">
                  <c:v>10</c:v>
                </c:pt>
                <c:pt idx="11">
                  <c:v>7</c:v>
                </c:pt>
                <c:pt idx="12">
                  <c:v>29</c:v>
                </c:pt>
                <c:pt idx="13">
                  <c:v>25</c:v>
                </c:pt>
                <c:pt idx="14">
                  <c:v>21</c:v>
                </c:pt>
                <c:pt idx="15">
                  <c:v>19</c:v>
                </c:pt>
                <c:pt idx="16">
                  <c:v>16</c:v>
                </c:pt>
                <c:pt idx="17">
                  <c:v>12</c:v>
                </c:pt>
                <c:pt idx="18">
                  <c:v>9</c:v>
                </c:pt>
                <c:pt idx="19">
                  <c:v>31</c:v>
                </c:pt>
                <c:pt idx="20">
                  <c:v>28</c:v>
                </c:pt>
                <c:pt idx="21">
                  <c:v>24</c:v>
                </c:pt>
                <c:pt idx="22">
                  <c:v>21</c:v>
                </c:pt>
                <c:pt idx="23">
                  <c:v>18</c:v>
                </c:pt>
                <c:pt idx="24">
                  <c:v>14</c:v>
                </c:pt>
                <c:pt idx="25">
                  <c:v>10</c:v>
                </c:pt>
                <c:pt idx="26">
                  <c:v>33</c:v>
                </c:pt>
                <c:pt idx="27">
                  <c:v>30</c:v>
                </c:pt>
                <c:pt idx="28">
                  <c:v>26</c:v>
                </c:pt>
                <c:pt idx="29">
                  <c:v>23</c:v>
                </c:pt>
                <c:pt idx="30">
                  <c:v>20</c:v>
                </c:pt>
                <c:pt idx="31">
                  <c:v>16</c:v>
                </c:pt>
                <c:pt idx="32">
                  <c:v>13</c:v>
                </c:pt>
                <c:pt idx="33">
                  <c:v>35</c:v>
                </c:pt>
                <c:pt idx="34">
                  <c:v>32</c:v>
                </c:pt>
                <c:pt idx="35">
                  <c:v>28</c:v>
                </c:pt>
                <c:pt idx="36">
                  <c:v>25</c:v>
                </c:pt>
                <c:pt idx="37">
                  <c:v>22</c:v>
                </c:pt>
                <c:pt idx="38">
                  <c:v>18</c:v>
                </c:pt>
                <c:pt idx="39">
                  <c:v>14</c:v>
                </c:pt>
                <c:pt idx="40">
                  <c:v>37</c:v>
                </c:pt>
                <c:pt idx="41">
                  <c:v>34</c:v>
                </c:pt>
                <c:pt idx="42">
                  <c:v>30</c:v>
                </c:pt>
                <c:pt idx="43">
                  <c:v>27</c:v>
                </c:pt>
                <c:pt idx="44">
                  <c:v>24</c:v>
                </c:pt>
                <c:pt idx="45">
                  <c:v>20</c:v>
                </c:pt>
                <c:pt idx="46">
                  <c:v>17</c:v>
                </c:pt>
                <c:pt idx="47">
                  <c:v>39</c:v>
                </c:pt>
                <c:pt idx="48">
                  <c:v>36</c:v>
                </c:pt>
                <c:pt idx="49">
                  <c:v>32</c:v>
                </c:pt>
                <c:pt idx="50">
                  <c:v>29</c:v>
                </c:pt>
                <c:pt idx="51">
                  <c:v>27</c:v>
                </c:pt>
                <c:pt idx="52">
                  <c:v>24</c:v>
                </c:pt>
                <c:pt idx="53">
                  <c:v>20</c:v>
                </c:pt>
                <c:pt idx="54">
                  <c:v>42</c:v>
                </c:pt>
                <c:pt idx="55">
                  <c:v>39</c:v>
                </c:pt>
                <c:pt idx="56">
                  <c:v>35</c:v>
                </c:pt>
                <c:pt idx="57">
                  <c:v>32</c:v>
                </c:pt>
                <c:pt idx="58">
                  <c:v>29</c:v>
                </c:pt>
                <c:pt idx="59">
                  <c:v>26</c:v>
                </c:pt>
                <c:pt idx="6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E-44AF-9EFA-610EDD28A5F9}"/>
            </c:ext>
          </c:extLst>
        </c:ser>
        <c:ser>
          <c:idx val="2"/>
          <c:order val="2"/>
          <c:tx>
            <c:strRef>
              <c:f>Inventory!$D$2</c:f>
              <c:strCache>
                <c:ptCount val="1"/>
                <c:pt idx="0">
                  <c:v>RAW RICE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Inventory!$D$3:$D$63</c:f>
              <c:numCache>
                <c:formatCode>General</c:formatCode>
                <c:ptCount val="61"/>
                <c:pt idx="0">
                  <c:v>86</c:v>
                </c:pt>
                <c:pt idx="1">
                  <c:v>46</c:v>
                </c:pt>
                <c:pt idx="2">
                  <c:v>357</c:v>
                </c:pt>
                <c:pt idx="3">
                  <c:v>316</c:v>
                </c:pt>
                <c:pt idx="4">
                  <c:v>276</c:v>
                </c:pt>
                <c:pt idx="5">
                  <c:v>234</c:v>
                </c:pt>
                <c:pt idx="6">
                  <c:v>196</c:v>
                </c:pt>
                <c:pt idx="7">
                  <c:v>157</c:v>
                </c:pt>
                <c:pt idx="8">
                  <c:v>118</c:v>
                </c:pt>
                <c:pt idx="9">
                  <c:v>428</c:v>
                </c:pt>
                <c:pt idx="10">
                  <c:v>386</c:v>
                </c:pt>
                <c:pt idx="11">
                  <c:v>346</c:v>
                </c:pt>
                <c:pt idx="12">
                  <c:v>304</c:v>
                </c:pt>
                <c:pt idx="13">
                  <c:v>262</c:v>
                </c:pt>
                <c:pt idx="14">
                  <c:v>221</c:v>
                </c:pt>
                <c:pt idx="15">
                  <c:v>183</c:v>
                </c:pt>
                <c:pt idx="16">
                  <c:v>494</c:v>
                </c:pt>
                <c:pt idx="17">
                  <c:v>452</c:v>
                </c:pt>
                <c:pt idx="18">
                  <c:v>411</c:v>
                </c:pt>
                <c:pt idx="19">
                  <c:v>371</c:v>
                </c:pt>
                <c:pt idx="20">
                  <c:v>331</c:v>
                </c:pt>
                <c:pt idx="21">
                  <c:v>292</c:v>
                </c:pt>
                <c:pt idx="22">
                  <c:v>251</c:v>
                </c:pt>
                <c:pt idx="23">
                  <c:v>561</c:v>
                </c:pt>
                <c:pt idx="24">
                  <c:v>519</c:v>
                </c:pt>
                <c:pt idx="25">
                  <c:v>481</c:v>
                </c:pt>
                <c:pt idx="26">
                  <c:v>442</c:v>
                </c:pt>
                <c:pt idx="27">
                  <c:v>403</c:v>
                </c:pt>
                <c:pt idx="28">
                  <c:v>363</c:v>
                </c:pt>
                <c:pt idx="29">
                  <c:v>321</c:v>
                </c:pt>
                <c:pt idx="30">
                  <c:v>631</c:v>
                </c:pt>
                <c:pt idx="31">
                  <c:v>589</c:v>
                </c:pt>
                <c:pt idx="32">
                  <c:v>547</c:v>
                </c:pt>
                <c:pt idx="33">
                  <c:v>506</c:v>
                </c:pt>
                <c:pt idx="34">
                  <c:v>468</c:v>
                </c:pt>
                <c:pt idx="35">
                  <c:v>429</c:v>
                </c:pt>
                <c:pt idx="36">
                  <c:v>387</c:v>
                </c:pt>
                <c:pt idx="37">
                  <c:v>696</c:v>
                </c:pt>
                <c:pt idx="38">
                  <c:v>656</c:v>
                </c:pt>
                <c:pt idx="39">
                  <c:v>616</c:v>
                </c:pt>
                <c:pt idx="40">
                  <c:v>577</c:v>
                </c:pt>
                <c:pt idx="41">
                  <c:v>536</c:v>
                </c:pt>
                <c:pt idx="42">
                  <c:v>496</c:v>
                </c:pt>
                <c:pt idx="43">
                  <c:v>454</c:v>
                </c:pt>
                <c:pt idx="44">
                  <c:v>766</c:v>
                </c:pt>
                <c:pt idx="45">
                  <c:v>727</c:v>
                </c:pt>
                <c:pt idx="46">
                  <c:v>688</c:v>
                </c:pt>
                <c:pt idx="47">
                  <c:v>648</c:v>
                </c:pt>
                <c:pt idx="48">
                  <c:v>606</c:v>
                </c:pt>
                <c:pt idx="49">
                  <c:v>566</c:v>
                </c:pt>
                <c:pt idx="50">
                  <c:v>524</c:v>
                </c:pt>
                <c:pt idx="51">
                  <c:v>832</c:v>
                </c:pt>
                <c:pt idx="52">
                  <c:v>791</c:v>
                </c:pt>
                <c:pt idx="53">
                  <c:v>753</c:v>
                </c:pt>
                <c:pt idx="54">
                  <c:v>714</c:v>
                </c:pt>
                <c:pt idx="55">
                  <c:v>672</c:v>
                </c:pt>
                <c:pt idx="56">
                  <c:v>631</c:v>
                </c:pt>
                <c:pt idx="57">
                  <c:v>591</c:v>
                </c:pt>
                <c:pt idx="58">
                  <c:v>902</c:v>
                </c:pt>
                <c:pt idx="59">
                  <c:v>860</c:v>
                </c:pt>
                <c:pt idx="60">
                  <c:v>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BE-44AF-9EFA-610EDD28A5F9}"/>
            </c:ext>
          </c:extLst>
        </c:ser>
        <c:ser>
          <c:idx val="3"/>
          <c:order val="3"/>
          <c:tx>
            <c:strRef>
              <c:f>Inventory!$E$2</c:f>
              <c:strCache>
                <c:ptCount val="1"/>
                <c:pt idx="0">
                  <c:v>SELA RICE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Inventory!$E$3:$E$63</c:f>
              <c:numCache>
                <c:formatCode>General</c:formatCode>
                <c:ptCount val="61"/>
                <c:pt idx="0">
                  <c:v>34</c:v>
                </c:pt>
                <c:pt idx="1">
                  <c:v>3</c:v>
                </c:pt>
                <c:pt idx="2">
                  <c:v>222</c:v>
                </c:pt>
                <c:pt idx="3">
                  <c:v>193</c:v>
                </c:pt>
                <c:pt idx="4">
                  <c:v>163</c:v>
                </c:pt>
                <c:pt idx="5">
                  <c:v>134</c:v>
                </c:pt>
                <c:pt idx="6">
                  <c:v>102</c:v>
                </c:pt>
                <c:pt idx="7">
                  <c:v>72</c:v>
                </c:pt>
                <c:pt idx="8">
                  <c:v>42</c:v>
                </c:pt>
                <c:pt idx="9">
                  <c:v>263</c:v>
                </c:pt>
                <c:pt idx="10">
                  <c:v>235</c:v>
                </c:pt>
                <c:pt idx="11">
                  <c:v>202</c:v>
                </c:pt>
                <c:pt idx="12">
                  <c:v>170</c:v>
                </c:pt>
                <c:pt idx="13">
                  <c:v>138</c:v>
                </c:pt>
                <c:pt idx="14">
                  <c:v>107</c:v>
                </c:pt>
                <c:pt idx="15">
                  <c:v>77</c:v>
                </c:pt>
                <c:pt idx="16">
                  <c:v>298</c:v>
                </c:pt>
                <c:pt idx="17">
                  <c:v>270</c:v>
                </c:pt>
                <c:pt idx="18">
                  <c:v>242</c:v>
                </c:pt>
                <c:pt idx="19">
                  <c:v>211</c:v>
                </c:pt>
                <c:pt idx="20">
                  <c:v>180</c:v>
                </c:pt>
                <c:pt idx="21">
                  <c:v>151</c:v>
                </c:pt>
                <c:pt idx="22">
                  <c:v>121</c:v>
                </c:pt>
                <c:pt idx="23">
                  <c:v>342</c:v>
                </c:pt>
                <c:pt idx="24">
                  <c:v>310</c:v>
                </c:pt>
                <c:pt idx="25">
                  <c:v>280</c:v>
                </c:pt>
                <c:pt idx="26">
                  <c:v>250</c:v>
                </c:pt>
                <c:pt idx="27">
                  <c:v>221</c:v>
                </c:pt>
                <c:pt idx="28">
                  <c:v>193</c:v>
                </c:pt>
                <c:pt idx="29">
                  <c:v>160</c:v>
                </c:pt>
                <c:pt idx="30">
                  <c:v>378</c:v>
                </c:pt>
                <c:pt idx="31">
                  <c:v>346</c:v>
                </c:pt>
                <c:pt idx="32">
                  <c:v>315</c:v>
                </c:pt>
                <c:pt idx="33">
                  <c:v>285</c:v>
                </c:pt>
                <c:pt idx="34">
                  <c:v>256</c:v>
                </c:pt>
                <c:pt idx="35">
                  <c:v>228</c:v>
                </c:pt>
                <c:pt idx="36">
                  <c:v>200</c:v>
                </c:pt>
                <c:pt idx="37">
                  <c:v>419</c:v>
                </c:pt>
                <c:pt idx="38">
                  <c:v>388</c:v>
                </c:pt>
                <c:pt idx="39">
                  <c:v>359</c:v>
                </c:pt>
                <c:pt idx="40">
                  <c:v>329</c:v>
                </c:pt>
                <c:pt idx="41">
                  <c:v>300</c:v>
                </c:pt>
                <c:pt idx="42">
                  <c:v>268</c:v>
                </c:pt>
                <c:pt idx="43">
                  <c:v>238</c:v>
                </c:pt>
                <c:pt idx="44">
                  <c:v>458</c:v>
                </c:pt>
                <c:pt idx="45">
                  <c:v>429</c:v>
                </c:pt>
                <c:pt idx="46">
                  <c:v>401</c:v>
                </c:pt>
                <c:pt idx="47">
                  <c:v>368</c:v>
                </c:pt>
                <c:pt idx="48">
                  <c:v>336</c:v>
                </c:pt>
                <c:pt idx="49">
                  <c:v>304</c:v>
                </c:pt>
                <c:pt idx="50">
                  <c:v>273</c:v>
                </c:pt>
                <c:pt idx="51">
                  <c:v>493</c:v>
                </c:pt>
                <c:pt idx="52">
                  <c:v>464</c:v>
                </c:pt>
                <c:pt idx="53">
                  <c:v>436</c:v>
                </c:pt>
                <c:pt idx="54">
                  <c:v>408</c:v>
                </c:pt>
                <c:pt idx="55">
                  <c:v>378</c:v>
                </c:pt>
                <c:pt idx="56">
                  <c:v>348</c:v>
                </c:pt>
                <c:pt idx="57">
                  <c:v>319</c:v>
                </c:pt>
                <c:pt idx="58">
                  <c:v>541</c:v>
                </c:pt>
                <c:pt idx="59">
                  <c:v>508</c:v>
                </c:pt>
                <c:pt idx="60">
                  <c:v>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BE-44AF-9EFA-610EDD28A5F9}"/>
            </c:ext>
          </c:extLst>
        </c:ser>
        <c:ser>
          <c:idx val="4"/>
          <c:order val="4"/>
          <c:tx>
            <c:strRef>
              <c:f>Inventory!$F$2</c:f>
              <c:strCache>
                <c:ptCount val="1"/>
                <c:pt idx="0">
                  <c:v>ARHAR DAL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Inventory!$F$3:$F$63</c:f>
              <c:numCache>
                <c:formatCode>General</c:formatCode>
                <c:ptCount val="61"/>
                <c:pt idx="0">
                  <c:v>60</c:v>
                </c:pt>
                <c:pt idx="1">
                  <c:v>46</c:v>
                </c:pt>
                <c:pt idx="2">
                  <c:v>33</c:v>
                </c:pt>
                <c:pt idx="3">
                  <c:v>23</c:v>
                </c:pt>
                <c:pt idx="4">
                  <c:v>116</c:v>
                </c:pt>
                <c:pt idx="5">
                  <c:v>103</c:v>
                </c:pt>
                <c:pt idx="6">
                  <c:v>89</c:v>
                </c:pt>
                <c:pt idx="7">
                  <c:v>80</c:v>
                </c:pt>
                <c:pt idx="8">
                  <c:v>70</c:v>
                </c:pt>
                <c:pt idx="9">
                  <c:v>59</c:v>
                </c:pt>
                <c:pt idx="10">
                  <c:v>47</c:v>
                </c:pt>
                <c:pt idx="11">
                  <c:v>141</c:v>
                </c:pt>
                <c:pt idx="12">
                  <c:v>128</c:v>
                </c:pt>
                <c:pt idx="13">
                  <c:v>117</c:v>
                </c:pt>
                <c:pt idx="14">
                  <c:v>103</c:v>
                </c:pt>
                <c:pt idx="15">
                  <c:v>88</c:v>
                </c:pt>
                <c:pt idx="16">
                  <c:v>73</c:v>
                </c:pt>
                <c:pt idx="17">
                  <c:v>60</c:v>
                </c:pt>
                <c:pt idx="18">
                  <c:v>151</c:v>
                </c:pt>
                <c:pt idx="19">
                  <c:v>139</c:v>
                </c:pt>
                <c:pt idx="20">
                  <c:v>128</c:v>
                </c:pt>
                <c:pt idx="21">
                  <c:v>119</c:v>
                </c:pt>
                <c:pt idx="22">
                  <c:v>109</c:v>
                </c:pt>
                <c:pt idx="23">
                  <c:v>95</c:v>
                </c:pt>
                <c:pt idx="24">
                  <c:v>82</c:v>
                </c:pt>
                <c:pt idx="25">
                  <c:v>177</c:v>
                </c:pt>
                <c:pt idx="26">
                  <c:v>165</c:v>
                </c:pt>
                <c:pt idx="27">
                  <c:v>157</c:v>
                </c:pt>
                <c:pt idx="28">
                  <c:v>149</c:v>
                </c:pt>
                <c:pt idx="29">
                  <c:v>140</c:v>
                </c:pt>
                <c:pt idx="30">
                  <c:v>130</c:v>
                </c:pt>
                <c:pt idx="31">
                  <c:v>119</c:v>
                </c:pt>
                <c:pt idx="32">
                  <c:v>212</c:v>
                </c:pt>
                <c:pt idx="33">
                  <c:v>201</c:v>
                </c:pt>
                <c:pt idx="34">
                  <c:v>188</c:v>
                </c:pt>
                <c:pt idx="35">
                  <c:v>177</c:v>
                </c:pt>
                <c:pt idx="36">
                  <c:v>165</c:v>
                </c:pt>
                <c:pt idx="37">
                  <c:v>157</c:v>
                </c:pt>
                <c:pt idx="38">
                  <c:v>148</c:v>
                </c:pt>
                <c:pt idx="39">
                  <c:v>244</c:v>
                </c:pt>
                <c:pt idx="40">
                  <c:v>234</c:v>
                </c:pt>
                <c:pt idx="41">
                  <c:v>222</c:v>
                </c:pt>
                <c:pt idx="42">
                  <c:v>211</c:v>
                </c:pt>
                <c:pt idx="43">
                  <c:v>202</c:v>
                </c:pt>
                <c:pt idx="44">
                  <c:v>192</c:v>
                </c:pt>
                <c:pt idx="45">
                  <c:v>184</c:v>
                </c:pt>
                <c:pt idx="46">
                  <c:v>281</c:v>
                </c:pt>
                <c:pt idx="47">
                  <c:v>272</c:v>
                </c:pt>
                <c:pt idx="48">
                  <c:v>262</c:v>
                </c:pt>
                <c:pt idx="49">
                  <c:v>251</c:v>
                </c:pt>
                <c:pt idx="50">
                  <c:v>241</c:v>
                </c:pt>
                <c:pt idx="51">
                  <c:v>232</c:v>
                </c:pt>
                <c:pt idx="52">
                  <c:v>224</c:v>
                </c:pt>
                <c:pt idx="53">
                  <c:v>320</c:v>
                </c:pt>
                <c:pt idx="54">
                  <c:v>310</c:v>
                </c:pt>
                <c:pt idx="55">
                  <c:v>300</c:v>
                </c:pt>
                <c:pt idx="56">
                  <c:v>289</c:v>
                </c:pt>
                <c:pt idx="57">
                  <c:v>278</c:v>
                </c:pt>
                <c:pt idx="58">
                  <c:v>270</c:v>
                </c:pt>
                <c:pt idx="59">
                  <c:v>260</c:v>
                </c:pt>
                <c:pt idx="60">
                  <c:v>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BE-44AF-9EFA-610EDD28A5F9}"/>
            </c:ext>
          </c:extLst>
        </c:ser>
        <c:ser>
          <c:idx val="5"/>
          <c:order val="5"/>
          <c:tx>
            <c:strRef>
              <c:f>Inventory!$G$2</c:f>
              <c:strCache>
                <c:ptCount val="1"/>
                <c:pt idx="0">
                  <c:v>URAD DAL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Inventory!$G$3:$G$63</c:f>
              <c:numCache>
                <c:formatCode>General</c:formatCode>
                <c:ptCount val="61"/>
                <c:pt idx="0">
                  <c:v>60</c:v>
                </c:pt>
                <c:pt idx="1">
                  <c:v>47</c:v>
                </c:pt>
                <c:pt idx="2">
                  <c:v>33</c:v>
                </c:pt>
                <c:pt idx="3">
                  <c:v>18</c:v>
                </c:pt>
                <c:pt idx="4">
                  <c:v>108</c:v>
                </c:pt>
                <c:pt idx="5">
                  <c:v>93</c:v>
                </c:pt>
                <c:pt idx="6">
                  <c:v>78</c:v>
                </c:pt>
                <c:pt idx="7">
                  <c:v>62</c:v>
                </c:pt>
                <c:pt idx="8">
                  <c:v>46</c:v>
                </c:pt>
                <c:pt idx="9">
                  <c:v>35</c:v>
                </c:pt>
                <c:pt idx="10">
                  <c:v>22</c:v>
                </c:pt>
                <c:pt idx="11">
                  <c:v>115</c:v>
                </c:pt>
                <c:pt idx="12">
                  <c:v>101</c:v>
                </c:pt>
                <c:pt idx="13">
                  <c:v>88</c:v>
                </c:pt>
                <c:pt idx="14">
                  <c:v>78</c:v>
                </c:pt>
                <c:pt idx="15">
                  <c:v>66</c:v>
                </c:pt>
                <c:pt idx="16">
                  <c:v>52</c:v>
                </c:pt>
                <c:pt idx="17">
                  <c:v>39</c:v>
                </c:pt>
                <c:pt idx="18">
                  <c:v>130</c:v>
                </c:pt>
                <c:pt idx="19">
                  <c:v>118</c:v>
                </c:pt>
                <c:pt idx="20">
                  <c:v>107</c:v>
                </c:pt>
                <c:pt idx="21">
                  <c:v>98</c:v>
                </c:pt>
                <c:pt idx="22">
                  <c:v>88</c:v>
                </c:pt>
                <c:pt idx="23">
                  <c:v>74</c:v>
                </c:pt>
                <c:pt idx="24">
                  <c:v>61</c:v>
                </c:pt>
                <c:pt idx="25">
                  <c:v>156</c:v>
                </c:pt>
                <c:pt idx="26">
                  <c:v>144</c:v>
                </c:pt>
                <c:pt idx="27">
                  <c:v>136</c:v>
                </c:pt>
                <c:pt idx="28">
                  <c:v>128</c:v>
                </c:pt>
                <c:pt idx="29">
                  <c:v>119</c:v>
                </c:pt>
                <c:pt idx="30">
                  <c:v>109</c:v>
                </c:pt>
                <c:pt idx="31">
                  <c:v>98</c:v>
                </c:pt>
                <c:pt idx="32">
                  <c:v>191</c:v>
                </c:pt>
                <c:pt idx="33">
                  <c:v>180</c:v>
                </c:pt>
                <c:pt idx="34">
                  <c:v>167</c:v>
                </c:pt>
                <c:pt idx="35">
                  <c:v>156</c:v>
                </c:pt>
                <c:pt idx="36">
                  <c:v>142</c:v>
                </c:pt>
                <c:pt idx="37">
                  <c:v>127</c:v>
                </c:pt>
                <c:pt idx="38">
                  <c:v>112</c:v>
                </c:pt>
                <c:pt idx="39">
                  <c:v>204</c:v>
                </c:pt>
                <c:pt idx="40">
                  <c:v>190</c:v>
                </c:pt>
                <c:pt idx="41">
                  <c:v>178</c:v>
                </c:pt>
                <c:pt idx="42">
                  <c:v>167</c:v>
                </c:pt>
                <c:pt idx="43">
                  <c:v>158</c:v>
                </c:pt>
                <c:pt idx="44">
                  <c:v>148</c:v>
                </c:pt>
                <c:pt idx="45">
                  <c:v>140</c:v>
                </c:pt>
                <c:pt idx="46">
                  <c:v>237</c:v>
                </c:pt>
                <c:pt idx="47">
                  <c:v>228</c:v>
                </c:pt>
                <c:pt idx="48">
                  <c:v>218</c:v>
                </c:pt>
                <c:pt idx="49">
                  <c:v>207</c:v>
                </c:pt>
                <c:pt idx="50">
                  <c:v>197</c:v>
                </c:pt>
                <c:pt idx="51">
                  <c:v>188</c:v>
                </c:pt>
                <c:pt idx="52">
                  <c:v>180</c:v>
                </c:pt>
                <c:pt idx="53">
                  <c:v>276</c:v>
                </c:pt>
                <c:pt idx="54">
                  <c:v>266</c:v>
                </c:pt>
                <c:pt idx="55">
                  <c:v>256</c:v>
                </c:pt>
                <c:pt idx="56">
                  <c:v>245</c:v>
                </c:pt>
                <c:pt idx="57">
                  <c:v>234</c:v>
                </c:pt>
                <c:pt idx="58">
                  <c:v>220</c:v>
                </c:pt>
                <c:pt idx="59">
                  <c:v>207</c:v>
                </c:pt>
                <c:pt idx="60">
                  <c:v>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BE-44AF-9EFA-610EDD28A5F9}"/>
            </c:ext>
          </c:extLst>
        </c:ser>
        <c:ser>
          <c:idx val="6"/>
          <c:order val="6"/>
          <c:tx>
            <c:strRef>
              <c:f>Inventory!$H$2</c:f>
              <c:strCache>
                <c:ptCount val="1"/>
                <c:pt idx="0">
                  <c:v>MOONG DAL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Inventory!$H$3:$H$63</c:f>
              <c:numCache>
                <c:formatCode>General</c:formatCode>
                <c:ptCount val="61"/>
                <c:pt idx="0">
                  <c:v>38</c:v>
                </c:pt>
                <c:pt idx="1">
                  <c:v>31</c:v>
                </c:pt>
                <c:pt idx="2">
                  <c:v>24</c:v>
                </c:pt>
                <c:pt idx="3">
                  <c:v>16</c:v>
                </c:pt>
                <c:pt idx="4">
                  <c:v>97</c:v>
                </c:pt>
                <c:pt idx="5">
                  <c:v>89</c:v>
                </c:pt>
                <c:pt idx="6">
                  <c:v>82</c:v>
                </c:pt>
                <c:pt idx="7">
                  <c:v>72</c:v>
                </c:pt>
                <c:pt idx="8">
                  <c:v>62</c:v>
                </c:pt>
                <c:pt idx="9">
                  <c:v>53</c:v>
                </c:pt>
                <c:pt idx="10">
                  <c:v>47</c:v>
                </c:pt>
                <c:pt idx="11">
                  <c:v>128</c:v>
                </c:pt>
                <c:pt idx="12">
                  <c:v>120</c:v>
                </c:pt>
                <c:pt idx="13">
                  <c:v>113</c:v>
                </c:pt>
                <c:pt idx="14">
                  <c:v>103</c:v>
                </c:pt>
                <c:pt idx="15">
                  <c:v>94</c:v>
                </c:pt>
                <c:pt idx="16">
                  <c:v>87</c:v>
                </c:pt>
                <c:pt idx="17">
                  <c:v>80</c:v>
                </c:pt>
                <c:pt idx="18">
                  <c:v>163</c:v>
                </c:pt>
                <c:pt idx="19">
                  <c:v>155</c:v>
                </c:pt>
                <c:pt idx="20">
                  <c:v>146</c:v>
                </c:pt>
                <c:pt idx="21">
                  <c:v>139</c:v>
                </c:pt>
                <c:pt idx="22">
                  <c:v>133</c:v>
                </c:pt>
                <c:pt idx="23">
                  <c:v>125</c:v>
                </c:pt>
                <c:pt idx="24">
                  <c:v>115</c:v>
                </c:pt>
                <c:pt idx="25">
                  <c:v>196</c:v>
                </c:pt>
                <c:pt idx="26">
                  <c:v>190</c:v>
                </c:pt>
                <c:pt idx="27">
                  <c:v>181</c:v>
                </c:pt>
                <c:pt idx="28">
                  <c:v>173</c:v>
                </c:pt>
                <c:pt idx="29">
                  <c:v>166</c:v>
                </c:pt>
                <c:pt idx="30">
                  <c:v>156</c:v>
                </c:pt>
                <c:pt idx="31">
                  <c:v>147</c:v>
                </c:pt>
                <c:pt idx="32">
                  <c:v>230</c:v>
                </c:pt>
                <c:pt idx="33">
                  <c:v>223</c:v>
                </c:pt>
                <c:pt idx="34">
                  <c:v>216</c:v>
                </c:pt>
                <c:pt idx="35">
                  <c:v>208</c:v>
                </c:pt>
                <c:pt idx="36">
                  <c:v>199</c:v>
                </c:pt>
                <c:pt idx="37">
                  <c:v>191</c:v>
                </c:pt>
                <c:pt idx="38">
                  <c:v>181</c:v>
                </c:pt>
                <c:pt idx="39">
                  <c:v>264</c:v>
                </c:pt>
                <c:pt idx="40">
                  <c:v>258</c:v>
                </c:pt>
                <c:pt idx="41">
                  <c:v>249</c:v>
                </c:pt>
                <c:pt idx="42">
                  <c:v>243</c:v>
                </c:pt>
                <c:pt idx="43">
                  <c:v>234</c:v>
                </c:pt>
                <c:pt idx="44">
                  <c:v>226</c:v>
                </c:pt>
                <c:pt idx="45">
                  <c:v>219</c:v>
                </c:pt>
                <c:pt idx="46">
                  <c:v>299</c:v>
                </c:pt>
                <c:pt idx="47">
                  <c:v>290</c:v>
                </c:pt>
                <c:pt idx="48">
                  <c:v>283</c:v>
                </c:pt>
                <c:pt idx="49">
                  <c:v>273</c:v>
                </c:pt>
                <c:pt idx="50">
                  <c:v>264</c:v>
                </c:pt>
                <c:pt idx="51">
                  <c:v>254</c:v>
                </c:pt>
                <c:pt idx="52">
                  <c:v>245</c:v>
                </c:pt>
                <c:pt idx="53">
                  <c:v>329</c:v>
                </c:pt>
                <c:pt idx="54">
                  <c:v>320</c:v>
                </c:pt>
                <c:pt idx="55">
                  <c:v>312</c:v>
                </c:pt>
                <c:pt idx="56">
                  <c:v>305</c:v>
                </c:pt>
                <c:pt idx="57">
                  <c:v>295</c:v>
                </c:pt>
                <c:pt idx="58">
                  <c:v>286</c:v>
                </c:pt>
                <c:pt idx="59">
                  <c:v>279</c:v>
                </c:pt>
                <c:pt idx="60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BE-44AF-9EFA-610EDD28A5F9}"/>
            </c:ext>
          </c:extLst>
        </c:ser>
        <c:ser>
          <c:idx val="7"/>
          <c:order val="7"/>
          <c:tx>
            <c:strRef>
              <c:f>Inventory!$I$2</c:f>
              <c:strCache>
                <c:ptCount val="1"/>
                <c:pt idx="0">
                  <c:v>CHOLE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Inventory!$I$3:$I$63</c:f>
              <c:numCache>
                <c:formatCode>General</c:formatCode>
                <c:ptCount val="61"/>
                <c:pt idx="0">
                  <c:v>72</c:v>
                </c:pt>
                <c:pt idx="1">
                  <c:v>62</c:v>
                </c:pt>
                <c:pt idx="2">
                  <c:v>52</c:v>
                </c:pt>
                <c:pt idx="3">
                  <c:v>140</c:v>
                </c:pt>
                <c:pt idx="4">
                  <c:v>126</c:v>
                </c:pt>
                <c:pt idx="5">
                  <c:v>111</c:v>
                </c:pt>
                <c:pt idx="6">
                  <c:v>98</c:v>
                </c:pt>
                <c:pt idx="7">
                  <c:v>86</c:v>
                </c:pt>
                <c:pt idx="8">
                  <c:v>75</c:v>
                </c:pt>
                <c:pt idx="9">
                  <c:v>65</c:v>
                </c:pt>
                <c:pt idx="10">
                  <c:v>151</c:v>
                </c:pt>
                <c:pt idx="11">
                  <c:v>136</c:v>
                </c:pt>
                <c:pt idx="12">
                  <c:v>122</c:v>
                </c:pt>
                <c:pt idx="13">
                  <c:v>108</c:v>
                </c:pt>
                <c:pt idx="14">
                  <c:v>95</c:v>
                </c:pt>
                <c:pt idx="15">
                  <c:v>82</c:v>
                </c:pt>
                <c:pt idx="16">
                  <c:v>67</c:v>
                </c:pt>
                <c:pt idx="17">
                  <c:v>155</c:v>
                </c:pt>
                <c:pt idx="18">
                  <c:v>145</c:v>
                </c:pt>
                <c:pt idx="19">
                  <c:v>134</c:v>
                </c:pt>
                <c:pt idx="20">
                  <c:v>121</c:v>
                </c:pt>
                <c:pt idx="21">
                  <c:v>108</c:v>
                </c:pt>
                <c:pt idx="22">
                  <c:v>98</c:v>
                </c:pt>
                <c:pt idx="23">
                  <c:v>88</c:v>
                </c:pt>
                <c:pt idx="24">
                  <c:v>176</c:v>
                </c:pt>
                <c:pt idx="25">
                  <c:v>162</c:v>
                </c:pt>
                <c:pt idx="26">
                  <c:v>147</c:v>
                </c:pt>
                <c:pt idx="27">
                  <c:v>134</c:v>
                </c:pt>
                <c:pt idx="28">
                  <c:v>122</c:v>
                </c:pt>
                <c:pt idx="29">
                  <c:v>111</c:v>
                </c:pt>
                <c:pt idx="30">
                  <c:v>101</c:v>
                </c:pt>
                <c:pt idx="31">
                  <c:v>187</c:v>
                </c:pt>
                <c:pt idx="32">
                  <c:v>172</c:v>
                </c:pt>
                <c:pt idx="33">
                  <c:v>158</c:v>
                </c:pt>
                <c:pt idx="34">
                  <c:v>144</c:v>
                </c:pt>
                <c:pt idx="35">
                  <c:v>131</c:v>
                </c:pt>
                <c:pt idx="36">
                  <c:v>118</c:v>
                </c:pt>
                <c:pt idx="37">
                  <c:v>103</c:v>
                </c:pt>
                <c:pt idx="38">
                  <c:v>191</c:v>
                </c:pt>
                <c:pt idx="39">
                  <c:v>181</c:v>
                </c:pt>
                <c:pt idx="40">
                  <c:v>170</c:v>
                </c:pt>
                <c:pt idx="41">
                  <c:v>157</c:v>
                </c:pt>
                <c:pt idx="42">
                  <c:v>144</c:v>
                </c:pt>
                <c:pt idx="43">
                  <c:v>134</c:v>
                </c:pt>
                <c:pt idx="44">
                  <c:v>122</c:v>
                </c:pt>
                <c:pt idx="45">
                  <c:v>208</c:v>
                </c:pt>
                <c:pt idx="46">
                  <c:v>193</c:v>
                </c:pt>
                <c:pt idx="47">
                  <c:v>180</c:v>
                </c:pt>
                <c:pt idx="48">
                  <c:v>168</c:v>
                </c:pt>
                <c:pt idx="49">
                  <c:v>157</c:v>
                </c:pt>
                <c:pt idx="50">
                  <c:v>147</c:v>
                </c:pt>
                <c:pt idx="51">
                  <c:v>133</c:v>
                </c:pt>
                <c:pt idx="52">
                  <c:v>218</c:v>
                </c:pt>
                <c:pt idx="53">
                  <c:v>204</c:v>
                </c:pt>
                <c:pt idx="54">
                  <c:v>190</c:v>
                </c:pt>
                <c:pt idx="55">
                  <c:v>177</c:v>
                </c:pt>
                <c:pt idx="56">
                  <c:v>164</c:v>
                </c:pt>
                <c:pt idx="57">
                  <c:v>149</c:v>
                </c:pt>
                <c:pt idx="58">
                  <c:v>139</c:v>
                </c:pt>
                <c:pt idx="59">
                  <c:v>225</c:v>
                </c:pt>
                <c:pt idx="60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BE-44AF-9EFA-610EDD28A5F9}"/>
            </c:ext>
          </c:extLst>
        </c:ser>
        <c:ser>
          <c:idx val="8"/>
          <c:order val="8"/>
          <c:tx>
            <c:strRef>
              <c:f>Inventory!$J$2</c:f>
              <c:strCache>
                <c:ptCount val="1"/>
                <c:pt idx="0">
                  <c:v>RAJMA</c:v>
                </c:pt>
              </c:strCache>
            </c:strRef>
          </c:tx>
          <c:spPr>
            <a:ln w="34925" cap="rnd">
              <a:solidFill>
                <a:schemeClr val="accent3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Inventory!$A$3:$A$91</c:f>
              <c:numCache>
                <c:formatCode>[$-409]d/mmm/yy;@</c:formatCode>
                <c:ptCount val="89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Inventory!$J$3:$J$63</c:f>
              <c:numCache>
                <c:formatCode>General</c:formatCode>
                <c:ptCount val="61"/>
                <c:pt idx="0">
                  <c:v>25</c:v>
                </c:pt>
                <c:pt idx="1">
                  <c:v>22</c:v>
                </c:pt>
                <c:pt idx="2">
                  <c:v>19</c:v>
                </c:pt>
                <c:pt idx="3">
                  <c:v>50</c:v>
                </c:pt>
                <c:pt idx="4">
                  <c:v>47</c:v>
                </c:pt>
                <c:pt idx="5">
                  <c:v>44</c:v>
                </c:pt>
                <c:pt idx="6">
                  <c:v>40</c:v>
                </c:pt>
                <c:pt idx="7">
                  <c:v>35</c:v>
                </c:pt>
                <c:pt idx="8">
                  <c:v>31</c:v>
                </c:pt>
                <c:pt idx="9">
                  <c:v>28</c:v>
                </c:pt>
                <c:pt idx="10">
                  <c:v>58</c:v>
                </c:pt>
                <c:pt idx="11">
                  <c:v>54</c:v>
                </c:pt>
                <c:pt idx="12">
                  <c:v>50</c:v>
                </c:pt>
                <c:pt idx="13">
                  <c:v>46</c:v>
                </c:pt>
                <c:pt idx="14">
                  <c:v>41</c:v>
                </c:pt>
                <c:pt idx="15">
                  <c:v>38</c:v>
                </c:pt>
                <c:pt idx="16">
                  <c:v>33</c:v>
                </c:pt>
                <c:pt idx="17">
                  <c:v>62</c:v>
                </c:pt>
                <c:pt idx="18">
                  <c:v>57</c:v>
                </c:pt>
                <c:pt idx="19">
                  <c:v>53</c:v>
                </c:pt>
                <c:pt idx="20">
                  <c:v>48</c:v>
                </c:pt>
                <c:pt idx="21">
                  <c:v>45</c:v>
                </c:pt>
                <c:pt idx="22">
                  <c:v>42</c:v>
                </c:pt>
                <c:pt idx="23">
                  <c:v>36</c:v>
                </c:pt>
                <c:pt idx="24">
                  <c:v>67</c:v>
                </c:pt>
                <c:pt idx="25">
                  <c:v>64</c:v>
                </c:pt>
                <c:pt idx="26">
                  <c:v>61</c:v>
                </c:pt>
                <c:pt idx="27">
                  <c:v>57</c:v>
                </c:pt>
                <c:pt idx="28">
                  <c:v>54</c:v>
                </c:pt>
                <c:pt idx="29">
                  <c:v>51</c:v>
                </c:pt>
                <c:pt idx="30">
                  <c:v>47</c:v>
                </c:pt>
                <c:pt idx="31">
                  <c:v>77</c:v>
                </c:pt>
                <c:pt idx="32">
                  <c:v>73</c:v>
                </c:pt>
                <c:pt idx="33">
                  <c:v>70</c:v>
                </c:pt>
                <c:pt idx="34">
                  <c:v>65</c:v>
                </c:pt>
                <c:pt idx="35">
                  <c:v>61</c:v>
                </c:pt>
                <c:pt idx="36">
                  <c:v>57</c:v>
                </c:pt>
                <c:pt idx="37">
                  <c:v>53</c:v>
                </c:pt>
                <c:pt idx="38">
                  <c:v>83</c:v>
                </c:pt>
                <c:pt idx="39">
                  <c:v>80</c:v>
                </c:pt>
                <c:pt idx="40">
                  <c:v>75</c:v>
                </c:pt>
                <c:pt idx="41">
                  <c:v>69</c:v>
                </c:pt>
                <c:pt idx="42">
                  <c:v>64</c:v>
                </c:pt>
                <c:pt idx="43">
                  <c:v>60</c:v>
                </c:pt>
                <c:pt idx="44">
                  <c:v>55</c:v>
                </c:pt>
                <c:pt idx="45">
                  <c:v>87</c:v>
                </c:pt>
                <c:pt idx="46">
                  <c:v>84</c:v>
                </c:pt>
                <c:pt idx="47">
                  <c:v>78</c:v>
                </c:pt>
                <c:pt idx="48">
                  <c:v>74</c:v>
                </c:pt>
                <c:pt idx="49">
                  <c:v>71</c:v>
                </c:pt>
                <c:pt idx="50">
                  <c:v>66</c:v>
                </c:pt>
                <c:pt idx="51">
                  <c:v>60</c:v>
                </c:pt>
                <c:pt idx="52">
                  <c:v>90</c:v>
                </c:pt>
                <c:pt idx="53">
                  <c:v>86</c:v>
                </c:pt>
                <c:pt idx="54">
                  <c:v>81</c:v>
                </c:pt>
                <c:pt idx="55">
                  <c:v>78</c:v>
                </c:pt>
                <c:pt idx="56">
                  <c:v>75</c:v>
                </c:pt>
                <c:pt idx="57">
                  <c:v>69</c:v>
                </c:pt>
                <c:pt idx="58">
                  <c:v>65</c:v>
                </c:pt>
                <c:pt idx="59">
                  <c:v>97</c:v>
                </c:pt>
                <c:pt idx="6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9BE-44AF-9EFA-610EDD28A5F9}"/>
            </c:ext>
          </c:extLst>
        </c:ser>
        <c:ser>
          <c:idx val="9"/>
          <c:order val="9"/>
          <c:tx>
            <c:strRef>
              <c:f>Inventory!$K$2</c:f>
              <c:strCache>
                <c:ptCount val="1"/>
                <c:pt idx="0">
                  <c:v>COOKING OIL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Inventory!$K$3:$K$63</c:f>
              <c:numCache>
                <c:formatCode>General</c:formatCode>
                <c:ptCount val="61"/>
                <c:pt idx="0">
                  <c:v>143</c:v>
                </c:pt>
                <c:pt idx="1">
                  <c:v>115</c:v>
                </c:pt>
                <c:pt idx="2">
                  <c:v>87</c:v>
                </c:pt>
                <c:pt idx="3">
                  <c:v>60</c:v>
                </c:pt>
                <c:pt idx="4">
                  <c:v>25</c:v>
                </c:pt>
                <c:pt idx="5">
                  <c:v>1</c:v>
                </c:pt>
                <c:pt idx="6">
                  <c:v>221</c:v>
                </c:pt>
                <c:pt idx="7">
                  <c:v>196</c:v>
                </c:pt>
                <c:pt idx="8">
                  <c:v>170</c:v>
                </c:pt>
                <c:pt idx="9">
                  <c:v>141</c:v>
                </c:pt>
                <c:pt idx="10">
                  <c:v>111</c:v>
                </c:pt>
                <c:pt idx="11">
                  <c:v>79</c:v>
                </c:pt>
                <c:pt idx="12">
                  <c:v>44</c:v>
                </c:pt>
                <c:pt idx="13">
                  <c:v>254</c:v>
                </c:pt>
                <c:pt idx="14">
                  <c:v>220</c:v>
                </c:pt>
                <c:pt idx="15">
                  <c:v>186</c:v>
                </c:pt>
                <c:pt idx="16">
                  <c:v>154</c:v>
                </c:pt>
                <c:pt idx="17">
                  <c:v>121</c:v>
                </c:pt>
                <c:pt idx="18">
                  <c:v>87</c:v>
                </c:pt>
                <c:pt idx="19">
                  <c:v>54</c:v>
                </c:pt>
                <c:pt idx="20">
                  <c:v>265</c:v>
                </c:pt>
                <c:pt idx="21">
                  <c:v>233</c:v>
                </c:pt>
                <c:pt idx="22">
                  <c:v>202</c:v>
                </c:pt>
                <c:pt idx="23">
                  <c:v>176</c:v>
                </c:pt>
                <c:pt idx="24">
                  <c:v>149</c:v>
                </c:pt>
                <c:pt idx="25">
                  <c:v>120</c:v>
                </c:pt>
                <c:pt idx="26">
                  <c:v>91</c:v>
                </c:pt>
                <c:pt idx="27">
                  <c:v>275</c:v>
                </c:pt>
                <c:pt idx="28">
                  <c:v>244</c:v>
                </c:pt>
                <c:pt idx="29">
                  <c:v>214</c:v>
                </c:pt>
                <c:pt idx="30">
                  <c:v>183</c:v>
                </c:pt>
                <c:pt idx="31">
                  <c:v>152</c:v>
                </c:pt>
                <c:pt idx="32">
                  <c:v>123</c:v>
                </c:pt>
                <c:pt idx="33">
                  <c:v>94</c:v>
                </c:pt>
                <c:pt idx="34">
                  <c:v>278</c:v>
                </c:pt>
                <c:pt idx="35">
                  <c:v>254</c:v>
                </c:pt>
                <c:pt idx="36">
                  <c:v>229</c:v>
                </c:pt>
                <c:pt idx="37">
                  <c:v>205</c:v>
                </c:pt>
                <c:pt idx="38">
                  <c:v>180</c:v>
                </c:pt>
                <c:pt idx="39">
                  <c:v>151</c:v>
                </c:pt>
                <c:pt idx="40">
                  <c:v>122</c:v>
                </c:pt>
                <c:pt idx="41">
                  <c:v>311</c:v>
                </c:pt>
                <c:pt idx="42">
                  <c:v>281</c:v>
                </c:pt>
                <c:pt idx="43">
                  <c:v>256</c:v>
                </c:pt>
                <c:pt idx="44">
                  <c:v>225</c:v>
                </c:pt>
                <c:pt idx="45">
                  <c:v>200</c:v>
                </c:pt>
                <c:pt idx="46">
                  <c:v>170</c:v>
                </c:pt>
                <c:pt idx="47">
                  <c:v>142</c:v>
                </c:pt>
                <c:pt idx="48">
                  <c:v>330</c:v>
                </c:pt>
                <c:pt idx="49">
                  <c:v>304</c:v>
                </c:pt>
                <c:pt idx="50">
                  <c:v>280</c:v>
                </c:pt>
                <c:pt idx="51">
                  <c:v>256</c:v>
                </c:pt>
                <c:pt idx="52">
                  <c:v>232</c:v>
                </c:pt>
                <c:pt idx="53">
                  <c:v>207</c:v>
                </c:pt>
                <c:pt idx="54">
                  <c:v>183</c:v>
                </c:pt>
                <c:pt idx="55">
                  <c:v>373</c:v>
                </c:pt>
                <c:pt idx="56">
                  <c:v>349</c:v>
                </c:pt>
                <c:pt idx="57">
                  <c:v>323</c:v>
                </c:pt>
                <c:pt idx="58">
                  <c:v>298</c:v>
                </c:pt>
                <c:pt idx="59">
                  <c:v>272</c:v>
                </c:pt>
                <c:pt idx="60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C-47EE-8666-2F064F914A65}"/>
            </c:ext>
          </c:extLst>
        </c:ser>
        <c:ser>
          <c:idx val="10"/>
          <c:order val="10"/>
          <c:tx>
            <c:strRef>
              <c:f>Inventory!$L$2</c:f>
              <c:strCache>
                <c:ptCount val="1"/>
                <c:pt idx="0">
                  <c:v>REFINED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Inventory!$L$3:$L$63</c:f>
              <c:numCache>
                <c:formatCode>General</c:formatCode>
                <c:ptCount val="61"/>
                <c:pt idx="0">
                  <c:v>87</c:v>
                </c:pt>
                <c:pt idx="1">
                  <c:v>70</c:v>
                </c:pt>
                <c:pt idx="2">
                  <c:v>53</c:v>
                </c:pt>
                <c:pt idx="3">
                  <c:v>35</c:v>
                </c:pt>
                <c:pt idx="4">
                  <c:v>16</c:v>
                </c:pt>
                <c:pt idx="5">
                  <c:v>0</c:v>
                </c:pt>
                <c:pt idx="6">
                  <c:v>128</c:v>
                </c:pt>
                <c:pt idx="7">
                  <c:v>112</c:v>
                </c:pt>
                <c:pt idx="8">
                  <c:v>93</c:v>
                </c:pt>
                <c:pt idx="9">
                  <c:v>74</c:v>
                </c:pt>
                <c:pt idx="10">
                  <c:v>54</c:v>
                </c:pt>
                <c:pt idx="11">
                  <c:v>34</c:v>
                </c:pt>
                <c:pt idx="12">
                  <c:v>17</c:v>
                </c:pt>
                <c:pt idx="13">
                  <c:v>145</c:v>
                </c:pt>
                <c:pt idx="14">
                  <c:v>127</c:v>
                </c:pt>
                <c:pt idx="15">
                  <c:v>108</c:v>
                </c:pt>
                <c:pt idx="16">
                  <c:v>92</c:v>
                </c:pt>
                <c:pt idx="17">
                  <c:v>75</c:v>
                </c:pt>
                <c:pt idx="18">
                  <c:v>59</c:v>
                </c:pt>
                <c:pt idx="19">
                  <c:v>40</c:v>
                </c:pt>
                <c:pt idx="20">
                  <c:v>166</c:v>
                </c:pt>
                <c:pt idx="21">
                  <c:v>146</c:v>
                </c:pt>
                <c:pt idx="22">
                  <c:v>126</c:v>
                </c:pt>
                <c:pt idx="23">
                  <c:v>109</c:v>
                </c:pt>
                <c:pt idx="24">
                  <c:v>92</c:v>
                </c:pt>
                <c:pt idx="25">
                  <c:v>74</c:v>
                </c:pt>
                <c:pt idx="26">
                  <c:v>55</c:v>
                </c:pt>
                <c:pt idx="27">
                  <c:v>184</c:v>
                </c:pt>
                <c:pt idx="28">
                  <c:v>167</c:v>
                </c:pt>
                <c:pt idx="29">
                  <c:v>151</c:v>
                </c:pt>
                <c:pt idx="30">
                  <c:v>134</c:v>
                </c:pt>
                <c:pt idx="31">
                  <c:v>118</c:v>
                </c:pt>
                <c:pt idx="32">
                  <c:v>103</c:v>
                </c:pt>
                <c:pt idx="33">
                  <c:v>89</c:v>
                </c:pt>
                <c:pt idx="34">
                  <c:v>205</c:v>
                </c:pt>
                <c:pt idx="35">
                  <c:v>190</c:v>
                </c:pt>
                <c:pt idx="36">
                  <c:v>174</c:v>
                </c:pt>
                <c:pt idx="37">
                  <c:v>157</c:v>
                </c:pt>
                <c:pt idx="38">
                  <c:v>141</c:v>
                </c:pt>
                <c:pt idx="39">
                  <c:v>124</c:v>
                </c:pt>
                <c:pt idx="40">
                  <c:v>108</c:v>
                </c:pt>
                <c:pt idx="41">
                  <c:v>221</c:v>
                </c:pt>
                <c:pt idx="42">
                  <c:v>205</c:v>
                </c:pt>
                <c:pt idx="43">
                  <c:v>190</c:v>
                </c:pt>
                <c:pt idx="44">
                  <c:v>176</c:v>
                </c:pt>
                <c:pt idx="45">
                  <c:v>162</c:v>
                </c:pt>
                <c:pt idx="46">
                  <c:v>147</c:v>
                </c:pt>
                <c:pt idx="47">
                  <c:v>131</c:v>
                </c:pt>
                <c:pt idx="48">
                  <c:v>249</c:v>
                </c:pt>
                <c:pt idx="49">
                  <c:v>233</c:v>
                </c:pt>
                <c:pt idx="50">
                  <c:v>216</c:v>
                </c:pt>
                <c:pt idx="51">
                  <c:v>200</c:v>
                </c:pt>
                <c:pt idx="52">
                  <c:v>183</c:v>
                </c:pt>
                <c:pt idx="53">
                  <c:v>167</c:v>
                </c:pt>
                <c:pt idx="54">
                  <c:v>152</c:v>
                </c:pt>
                <c:pt idx="55">
                  <c:v>273</c:v>
                </c:pt>
                <c:pt idx="56">
                  <c:v>259</c:v>
                </c:pt>
                <c:pt idx="57">
                  <c:v>244</c:v>
                </c:pt>
                <c:pt idx="58">
                  <c:v>228</c:v>
                </c:pt>
                <c:pt idx="59">
                  <c:v>211</c:v>
                </c:pt>
                <c:pt idx="60">
                  <c:v>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AC-47EE-8666-2F064F914A65}"/>
            </c:ext>
          </c:extLst>
        </c:ser>
        <c:ser>
          <c:idx val="11"/>
          <c:order val="11"/>
          <c:tx>
            <c:strRef>
              <c:f>Inventory!$M$2</c:f>
              <c:strCache>
                <c:ptCount val="1"/>
                <c:pt idx="0">
                  <c:v>GHEE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Inventory!$M$3:$M$63</c:f>
              <c:numCache>
                <c:formatCode>General</c:formatCode>
                <c:ptCount val="61"/>
                <c:pt idx="0">
                  <c:v>3</c:v>
                </c:pt>
                <c:pt idx="1">
                  <c:v>55</c:v>
                </c:pt>
                <c:pt idx="2">
                  <c:v>49</c:v>
                </c:pt>
                <c:pt idx="3">
                  <c:v>42</c:v>
                </c:pt>
                <c:pt idx="4">
                  <c:v>38</c:v>
                </c:pt>
                <c:pt idx="5">
                  <c:v>32</c:v>
                </c:pt>
                <c:pt idx="6">
                  <c:v>25</c:v>
                </c:pt>
                <c:pt idx="7">
                  <c:v>17</c:v>
                </c:pt>
                <c:pt idx="8">
                  <c:v>72</c:v>
                </c:pt>
                <c:pt idx="9">
                  <c:v>65</c:v>
                </c:pt>
                <c:pt idx="10">
                  <c:v>57</c:v>
                </c:pt>
                <c:pt idx="11">
                  <c:v>48</c:v>
                </c:pt>
                <c:pt idx="12">
                  <c:v>41</c:v>
                </c:pt>
                <c:pt idx="13">
                  <c:v>35</c:v>
                </c:pt>
                <c:pt idx="14">
                  <c:v>29</c:v>
                </c:pt>
                <c:pt idx="15">
                  <c:v>83</c:v>
                </c:pt>
                <c:pt idx="16">
                  <c:v>76</c:v>
                </c:pt>
                <c:pt idx="17">
                  <c:v>68</c:v>
                </c:pt>
                <c:pt idx="18">
                  <c:v>62</c:v>
                </c:pt>
                <c:pt idx="19">
                  <c:v>56</c:v>
                </c:pt>
                <c:pt idx="20">
                  <c:v>50</c:v>
                </c:pt>
                <c:pt idx="21">
                  <c:v>43</c:v>
                </c:pt>
                <c:pt idx="22">
                  <c:v>95</c:v>
                </c:pt>
                <c:pt idx="23">
                  <c:v>89</c:v>
                </c:pt>
                <c:pt idx="24">
                  <c:v>83</c:v>
                </c:pt>
                <c:pt idx="25">
                  <c:v>79</c:v>
                </c:pt>
                <c:pt idx="26">
                  <c:v>75</c:v>
                </c:pt>
                <c:pt idx="27">
                  <c:v>71</c:v>
                </c:pt>
                <c:pt idx="28">
                  <c:v>67</c:v>
                </c:pt>
                <c:pt idx="29">
                  <c:v>123</c:v>
                </c:pt>
                <c:pt idx="30">
                  <c:v>118</c:v>
                </c:pt>
                <c:pt idx="31">
                  <c:v>113</c:v>
                </c:pt>
                <c:pt idx="32">
                  <c:v>108</c:v>
                </c:pt>
                <c:pt idx="33">
                  <c:v>103</c:v>
                </c:pt>
                <c:pt idx="34">
                  <c:v>99</c:v>
                </c:pt>
                <c:pt idx="35">
                  <c:v>95</c:v>
                </c:pt>
                <c:pt idx="36">
                  <c:v>151</c:v>
                </c:pt>
                <c:pt idx="37">
                  <c:v>146</c:v>
                </c:pt>
                <c:pt idx="38">
                  <c:v>140</c:v>
                </c:pt>
                <c:pt idx="39">
                  <c:v>136</c:v>
                </c:pt>
                <c:pt idx="40">
                  <c:v>131</c:v>
                </c:pt>
                <c:pt idx="41">
                  <c:v>125</c:v>
                </c:pt>
                <c:pt idx="42">
                  <c:v>121</c:v>
                </c:pt>
                <c:pt idx="43">
                  <c:v>176</c:v>
                </c:pt>
                <c:pt idx="44">
                  <c:v>170</c:v>
                </c:pt>
                <c:pt idx="45">
                  <c:v>164</c:v>
                </c:pt>
                <c:pt idx="46">
                  <c:v>159</c:v>
                </c:pt>
                <c:pt idx="47">
                  <c:v>155</c:v>
                </c:pt>
                <c:pt idx="48">
                  <c:v>150</c:v>
                </c:pt>
                <c:pt idx="49">
                  <c:v>145</c:v>
                </c:pt>
                <c:pt idx="50">
                  <c:v>201</c:v>
                </c:pt>
                <c:pt idx="51">
                  <c:v>195</c:v>
                </c:pt>
                <c:pt idx="52">
                  <c:v>190</c:v>
                </c:pt>
                <c:pt idx="53">
                  <c:v>186</c:v>
                </c:pt>
                <c:pt idx="54">
                  <c:v>180</c:v>
                </c:pt>
                <c:pt idx="55">
                  <c:v>174</c:v>
                </c:pt>
                <c:pt idx="56">
                  <c:v>169</c:v>
                </c:pt>
                <c:pt idx="57">
                  <c:v>225</c:v>
                </c:pt>
                <c:pt idx="58">
                  <c:v>219</c:v>
                </c:pt>
                <c:pt idx="59">
                  <c:v>214</c:v>
                </c:pt>
                <c:pt idx="60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AC-47EE-8666-2F064F914A65}"/>
            </c:ext>
          </c:extLst>
        </c:ser>
        <c:ser>
          <c:idx val="12"/>
          <c:order val="12"/>
          <c:tx>
            <c:strRef>
              <c:f>Inventory!$N$2</c:f>
              <c:strCache>
                <c:ptCount val="1"/>
                <c:pt idx="0">
                  <c:v>CASHEW</c:v>
                </c:pt>
              </c:strCache>
            </c:strRef>
          </c:tx>
          <c:spPr>
            <a:ln w="349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Inventory!$N$3:$N$63</c:f>
              <c:numCache>
                <c:formatCode>General</c:formatCode>
                <c:ptCount val="61"/>
                <c:pt idx="0">
                  <c:v>50</c:v>
                </c:pt>
                <c:pt idx="1">
                  <c:v>41</c:v>
                </c:pt>
                <c:pt idx="2">
                  <c:v>33</c:v>
                </c:pt>
                <c:pt idx="3">
                  <c:v>25</c:v>
                </c:pt>
                <c:pt idx="4">
                  <c:v>16</c:v>
                </c:pt>
                <c:pt idx="5">
                  <c:v>8</c:v>
                </c:pt>
                <c:pt idx="6">
                  <c:v>298</c:v>
                </c:pt>
                <c:pt idx="7">
                  <c:v>290</c:v>
                </c:pt>
                <c:pt idx="8">
                  <c:v>282</c:v>
                </c:pt>
                <c:pt idx="9">
                  <c:v>272</c:v>
                </c:pt>
                <c:pt idx="10">
                  <c:v>263</c:v>
                </c:pt>
                <c:pt idx="11">
                  <c:v>254</c:v>
                </c:pt>
                <c:pt idx="12">
                  <c:v>244</c:v>
                </c:pt>
                <c:pt idx="13">
                  <c:v>236</c:v>
                </c:pt>
                <c:pt idx="14">
                  <c:v>226</c:v>
                </c:pt>
                <c:pt idx="15">
                  <c:v>219</c:v>
                </c:pt>
                <c:pt idx="16">
                  <c:v>211</c:v>
                </c:pt>
                <c:pt idx="17">
                  <c:v>202</c:v>
                </c:pt>
                <c:pt idx="18">
                  <c:v>195</c:v>
                </c:pt>
                <c:pt idx="19">
                  <c:v>187</c:v>
                </c:pt>
                <c:pt idx="20">
                  <c:v>178</c:v>
                </c:pt>
                <c:pt idx="21">
                  <c:v>168</c:v>
                </c:pt>
                <c:pt idx="22">
                  <c:v>161</c:v>
                </c:pt>
                <c:pt idx="23">
                  <c:v>155</c:v>
                </c:pt>
                <c:pt idx="24">
                  <c:v>148</c:v>
                </c:pt>
                <c:pt idx="25">
                  <c:v>140</c:v>
                </c:pt>
                <c:pt idx="26">
                  <c:v>134</c:v>
                </c:pt>
                <c:pt idx="27">
                  <c:v>128</c:v>
                </c:pt>
                <c:pt idx="28">
                  <c:v>121</c:v>
                </c:pt>
                <c:pt idx="29">
                  <c:v>113</c:v>
                </c:pt>
                <c:pt idx="30">
                  <c:v>104</c:v>
                </c:pt>
                <c:pt idx="31">
                  <c:v>96</c:v>
                </c:pt>
                <c:pt idx="32">
                  <c:v>88</c:v>
                </c:pt>
                <c:pt idx="33">
                  <c:v>79</c:v>
                </c:pt>
                <c:pt idx="34">
                  <c:v>71</c:v>
                </c:pt>
                <c:pt idx="35">
                  <c:v>61</c:v>
                </c:pt>
                <c:pt idx="36">
                  <c:v>53</c:v>
                </c:pt>
                <c:pt idx="37">
                  <c:v>45</c:v>
                </c:pt>
                <c:pt idx="38">
                  <c:v>35</c:v>
                </c:pt>
                <c:pt idx="39">
                  <c:v>26</c:v>
                </c:pt>
                <c:pt idx="40">
                  <c:v>17</c:v>
                </c:pt>
                <c:pt idx="41">
                  <c:v>257</c:v>
                </c:pt>
                <c:pt idx="42">
                  <c:v>249</c:v>
                </c:pt>
                <c:pt idx="43">
                  <c:v>239</c:v>
                </c:pt>
                <c:pt idx="44">
                  <c:v>232</c:v>
                </c:pt>
                <c:pt idx="45">
                  <c:v>224</c:v>
                </c:pt>
                <c:pt idx="46">
                  <c:v>215</c:v>
                </c:pt>
                <c:pt idx="47">
                  <c:v>208</c:v>
                </c:pt>
                <c:pt idx="48">
                  <c:v>200</c:v>
                </c:pt>
                <c:pt idx="49">
                  <c:v>191</c:v>
                </c:pt>
                <c:pt idx="50">
                  <c:v>181</c:v>
                </c:pt>
                <c:pt idx="51">
                  <c:v>174</c:v>
                </c:pt>
                <c:pt idx="52">
                  <c:v>168</c:v>
                </c:pt>
                <c:pt idx="53">
                  <c:v>161</c:v>
                </c:pt>
                <c:pt idx="54">
                  <c:v>153</c:v>
                </c:pt>
                <c:pt idx="55">
                  <c:v>147</c:v>
                </c:pt>
                <c:pt idx="56">
                  <c:v>141</c:v>
                </c:pt>
                <c:pt idx="57">
                  <c:v>134</c:v>
                </c:pt>
                <c:pt idx="58">
                  <c:v>126</c:v>
                </c:pt>
                <c:pt idx="59">
                  <c:v>117</c:v>
                </c:pt>
                <c:pt idx="60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AC-47EE-8666-2F064F914A65}"/>
            </c:ext>
          </c:extLst>
        </c:ser>
        <c:ser>
          <c:idx val="13"/>
          <c:order val="13"/>
          <c:tx>
            <c:strRef>
              <c:f>Inventory!$O$2</c:f>
              <c:strCache>
                <c:ptCount val="1"/>
                <c:pt idx="0">
                  <c:v>MAKHANA</c:v>
                </c:pt>
              </c:strCache>
            </c:strRef>
          </c:tx>
          <c:spPr>
            <a:ln w="349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Inventory!$O$3:$O$63</c:f>
              <c:numCache>
                <c:formatCode>General</c:formatCode>
                <c:ptCount val="61"/>
                <c:pt idx="0">
                  <c:v>45</c:v>
                </c:pt>
                <c:pt idx="1">
                  <c:v>35</c:v>
                </c:pt>
                <c:pt idx="2">
                  <c:v>25</c:v>
                </c:pt>
                <c:pt idx="3">
                  <c:v>16</c:v>
                </c:pt>
                <c:pt idx="4">
                  <c:v>8</c:v>
                </c:pt>
                <c:pt idx="5">
                  <c:v>0</c:v>
                </c:pt>
                <c:pt idx="6">
                  <c:v>268</c:v>
                </c:pt>
                <c:pt idx="7">
                  <c:v>260</c:v>
                </c:pt>
                <c:pt idx="8">
                  <c:v>253</c:v>
                </c:pt>
                <c:pt idx="9">
                  <c:v>245</c:v>
                </c:pt>
                <c:pt idx="10">
                  <c:v>238</c:v>
                </c:pt>
                <c:pt idx="11">
                  <c:v>229</c:v>
                </c:pt>
                <c:pt idx="12">
                  <c:v>219</c:v>
                </c:pt>
                <c:pt idx="13">
                  <c:v>209</c:v>
                </c:pt>
                <c:pt idx="14">
                  <c:v>200</c:v>
                </c:pt>
                <c:pt idx="15">
                  <c:v>192</c:v>
                </c:pt>
                <c:pt idx="16">
                  <c:v>183</c:v>
                </c:pt>
                <c:pt idx="17">
                  <c:v>176</c:v>
                </c:pt>
                <c:pt idx="18">
                  <c:v>166</c:v>
                </c:pt>
                <c:pt idx="19">
                  <c:v>157</c:v>
                </c:pt>
                <c:pt idx="20">
                  <c:v>149</c:v>
                </c:pt>
                <c:pt idx="21">
                  <c:v>142</c:v>
                </c:pt>
                <c:pt idx="22">
                  <c:v>135</c:v>
                </c:pt>
                <c:pt idx="23">
                  <c:v>126</c:v>
                </c:pt>
                <c:pt idx="24">
                  <c:v>118</c:v>
                </c:pt>
                <c:pt idx="25">
                  <c:v>111</c:v>
                </c:pt>
                <c:pt idx="26">
                  <c:v>102</c:v>
                </c:pt>
                <c:pt idx="27">
                  <c:v>94</c:v>
                </c:pt>
                <c:pt idx="28">
                  <c:v>87</c:v>
                </c:pt>
                <c:pt idx="29">
                  <c:v>80</c:v>
                </c:pt>
                <c:pt idx="30">
                  <c:v>74</c:v>
                </c:pt>
                <c:pt idx="31">
                  <c:v>68</c:v>
                </c:pt>
                <c:pt idx="32">
                  <c:v>61</c:v>
                </c:pt>
                <c:pt idx="33">
                  <c:v>55</c:v>
                </c:pt>
                <c:pt idx="34">
                  <c:v>49</c:v>
                </c:pt>
                <c:pt idx="35">
                  <c:v>43</c:v>
                </c:pt>
                <c:pt idx="36">
                  <c:v>36</c:v>
                </c:pt>
                <c:pt idx="37">
                  <c:v>28</c:v>
                </c:pt>
                <c:pt idx="38">
                  <c:v>20</c:v>
                </c:pt>
                <c:pt idx="39">
                  <c:v>11</c:v>
                </c:pt>
                <c:pt idx="40">
                  <c:v>5</c:v>
                </c:pt>
                <c:pt idx="41">
                  <c:v>250</c:v>
                </c:pt>
                <c:pt idx="42">
                  <c:v>244</c:v>
                </c:pt>
                <c:pt idx="43">
                  <c:v>239</c:v>
                </c:pt>
                <c:pt idx="44">
                  <c:v>234</c:v>
                </c:pt>
                <c:pt idx="45">
                  <c:v>229</c:v>
                </c:pt>
                <c:pt idx="46">
                  <c:v>223</c:v>
                </c:pt>
                <c:pt idx="47">
                  <c:v>218</c:v>
                </c:pt>
                <c:pt idx="48">
                  <c:v>214</c:v>
                </c:pt>
                <c:pt idx="49">
                  <c:v>209</c:v>
                </c:pt>
                <c:pt idx="50">
                  <c:v>205</c:v>
                </c:pt>
                <c:pt idx="51">
                  <c:v>199</c:v>
                </c:pt>
                <c:pt idx="52">
                  <c:v>196</c:v>
                </c:pt>
                <c:pt idx="53">
                  <c:v>190</c:v>
                </c:pt>
                <c:pt idx="54">
                  <c:v>185</c:v>
                </c:pt>
                <c:pt idx="55">
                  <c:v>180</c:v>
                </c:pt>
                <c:pt idx="56">
                  <c:v>176</c:v>
                </c:pt>
                <c:pt idx="57">
                  <c:v>172</c:v>
                </c:pt>
                <c:pt idx="58">
                  <c:v>166</c:v>
                </c:pt>
                <c:pt idx="59">
                  <c:v>160</c:v>
                </c:pt>
                <c:pt idx="60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AC-47EE-8666-2F064F914A65}"/>
            </c:ext>
          </c:extLst>
        </c:ser>
        <c:ser>
          <c:idx val="14"/>
          <c:order val="14"/>
          <c:tx>
            <c:strRef>
              <c:f>Inventory!$P$2</c:f>
              <c:strCache>
                <c:ptCount val="1"/>
                <c:pt idx="0">
                  <c:v>ELAICHI</c:v>
                </c:pt>
              </c:strCache>
            </c:strRef>
          </c:tx>
          <c:spPr>
            <a:ln w="349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Inventory!$P$3:$P$63</c:f>
              <c:numCache>
                <c:formatCode>General</c:formatCode>
                <c:ptCount val="61"/>
                <c:pt idx="0">
                  <c:v>65</c:v>
                </c:pt>
                <c:pt idx="1">
                  <c:v>55</c:v>
                </c:pt>
                <c:pt idx="2">
                  <c:v>44</c:v>
                </c:pt>
                <c:pt idx="3">
                  <c:v>37</c:v>
                </c:pt>
                <c:pt idx="4">
                  <c:v>26</c:v>
                </c:pt>
                <c:pt idx="5">
                  <c:v>16</c:v>
                </c:pt>
                <c:pt idx="6">
                  <c:v>404</c:v>
                </c:pt>
                <c:pt idx="7">
                  <c:v>391</c:v>
                </c:pt>
                <c:pt idx="8">
                  <c:v>379</c:v>
                </c:pt>
                <c:pt idx="9">
                  <c:v>369</c:v>
                </c:pt>
                <c:pt idx="10">
                  <c:v>359</c:v>
                </c:pt>
                <c:pt idx="11">
                  <c:v>345</c:v>
                </c:pt>
                <c:pt idx="12">
                  <c:v>330</c:v>
                </c:pt>
                <c:pt idx="13">
                  <c:v>315</c:v>
                </c:pt>
                <c:pt idx="14">
                  <c:v>301</c:v>
                </c:pt>
                <c:pt idx="15">
                  <c:v>291</c:v>
                </c:pt>
                <c:pt idx="16">
                  <c:v>281</c:v>
                </c:pt>
                <c:pt idx="17">
                  <c:v>271</c:v>
                </c:pt>
                <c:pt idx="18">
                  <c:v>260</c:v>
                </c:pt>
                <c:pt idx="19">
                  <c:v>249</c:v>
                </c:pt>
                <c:pt idx="20">
                  <c:v>238</c:v>
                </c:pt>
                <c:pt idx="21">
                  <c:v>226</c:v>
                </c:pt>
                <c:pt idx="22">
                  <c:v>214</c:v>
                </c:pt>
                <c:pt idx="23">
                  <c:v>201</c:v>
                </c:pt>
                <c:pt idx="24">
                  <c:v>189</c:v>
                </c:pt>
                <c:pt idx="25">
                  <c:v>179</c:v>
                </c:pt>
                <c:pt idx="26">
                  <c:v>169</c:v>
                </c:pt>
                <c:pt idx="27">
                  <c:v>155</c:v>
                </c:pt>
                <c:pt idx="28">
                  <c:v>140</c:v>
                </c:pt>
                <c:pt idx="29">
                  <c:v>125</c:v>
                </c:pt>
                <c:pt idx="30">
                  <c:v>111</c:v>
                </c:pt>
                <c:pt idx="31">
                  <c:v>101</c:v>
                </c:pt>
                <c:pt idx="32">
                  <c:v>91</c:v>
                </c:pt>
                <c:pt idx="33">
                  <c:v>81</c:v>
                </c:pt>
                <c:pt idx="34">
                  <c:v>70</c:v>
                </c:pt>
                <c:pt idx="35">
                  <c:v>62</c:v>
                </c:pt>
                <c:pt idx="36">
                  <c:v>51</c:v>
                </c:pt>
                <c:pt idx="37">
                  <c:v>39</c:v>
                </c:pt>
                <c:pt idx="38">
                  <c:v>27</c:v>
                </c:pt>
                <c:pt idx="39">
                  <c:v>14</c:v>
                </c:pt>
                <c:pt idx="40">
                  <c:v>2</c:v>
                </c:pt>
                <c:pt idx="41">
                  <c:v>392</c:v>
                </c:pt>
                <c:pt idx="42">
                  <c:v>382</c:v>
                </c:pt>
                <c:pt idx="43">
                  <c:v>368</c:v>
                </c:pt>
                <c:pt idx="44">
                  <c:v>353</c:v>
                </c:pt>
                <c:pt idx="45">
                  <c:v>338</c:v>
                </c:pt>
                <c:pt idx="46">
                  <c:v>324</c:v>
                </c:pt>
                <c:pt idx="47">
                  <c:v>314</c:v>
                </c:pt>
                <c:pt idx="48">
                  <c:v>304</c:v>
                </c:pt>
                <c:pt idx="49">
                  <c:v>292</c:v>
                </c:pt>
                <c:pt idx="50">
                  <c:v>282</c:v>
                </c:pt>
                <c:pt idx="51">
                  <c:v>272</c:v>
                </c:pt>
                <c:pt idx="52">
                  <c:v>258</c:v>
                </c:pt>
                <c:pt idx="53">
                  <c:v>243</c:v>
                </c:pt>
                <c:pt idx="54">
                  <c:v>228</c:v>
                </c:pt>
                <c:pt idx="55">
                  <c:v>214</c:v>
                </c:pt>
                <c:pt idx="56">
                  <c:v>204</c:v>
                </c:pt>
                <c:pt idx="57">
                  <c:v>194</c:v>
                </c:pt>
                <c:pt idx="58">
                  <c:v>179</c:v>
                </c:pt>
                <c:pt idx="59">
                  <c:v>165</c:v>
                </c:pt>
                <c:pt idx="60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AC-47EE-8666-2F064F914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841711"/>
        <c:axId val="143832111"/>
      </c:lineChart>
      <c:dateAx>
        <c:axId val="14384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i="1">
                    <a:solidFill>
                      <a:schemeClr val="bg2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574868766404199"/>
              <c:y val="0.740282616774673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32111"/>
        <c:crosses val="autoZero"/>
        <c:auto val="1"/>
        <c:lblOffset val="100"/>
        <c:baseTimeUnit val="days"/>
      </c:dateAx>
      <c:valAx>
        <c:axId val="14383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i="1">
                    <a:solidFill>
                      <a:schemeClr val="bg2"/>
                    </a:solidFill>
                  </a:rPr>
                  <a:t>Units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1176253687315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4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727909011373577E-2"/>
          <c:y val="0.80612849278795906"/>
          <c:w val="0.93749431321084864"/>
          <c:h val="0.16609382621420113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Profit Contribution of eacH</a:t>
            </a:r>
            <a:r>
              <a:rPr lang="en-IN" sz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</a:t>
            </a: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SKU’s</a:t>
            </a:r>
          </a:p>
        </c:rich>
      </c:tx>
      <c:layout>
        <c:manualLayout>
          <c:xMode val="edge"/>
          <c:yMode val="edge"/>
          <c:x val="0.14021798869101093"/>
          <c:y val="1.3863216266173753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298155683559691E-2"/>
          <c:y val="0.11992446184522683"/>
          <c:w val="0.62528087512550867"/>
          <c:h val="0.86106146389741944"/>
        </c:manualLayout>
      </c:layout>
      <c:pieChart>
        <c:varyColors val="1"/>
        <c:ser>
          <c:idx val="0"/>
          <c:order val="0"/>
          <c:tx>
            <c:strRef>
              <c:f>'Profit-Loss'!$B$7</c:f>
              <c:strCache>
                <c:ptCount val="1"/>
                <c:pt idx="0">
                  <c:v>Profit/Loss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AE-4FBA-92F1-88D2D00648C2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AE-4FBA-92F1-88D2D00648C2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AE-4FBA-92F1-88D2D00648C2}"/>
              </c:ext>
            </c:extLst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AE-4FBA-92F1-88D2D00648C2}"/>
              </c:ext>
            </c:extLst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9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/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AE-4FBA-92F1-88D2D00648C2}"/>
              </c:ext>
            </c:extLst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lumMod val="40000"/>
                      <a:lumOff val="60000"/>
                    </a:schemeClr>
                  </a:gs>
                  <a:gs pos="9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/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CAE-4FBA-92F1-88D2D00648C2}"/>
              </c:ext>
            </c:extLst>
          </c:dPt>
          <c:dPt>
            <c:idx val="6"/>
            <c:bubble3D val="0"/>
            <c:spPr>
              <a:gradFill>
                <a:gsLst>
                  <a:gs pos="0">
                    <a:schemeClr val="accent1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60000"/>
                      </a:schemeClr>
                    </a:gs>
                    <a:gs pos="100000">
                      <a:schemeClr val="accent1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CAE-4FBA-92F1-88D2D00648C2}"/>
              </c:ext>
            </c:extLst>
          </c:dPt>
          <c:dPt>
            <c:idx val="7"/>
            <c:bubble3D val="0"/>
            <c:spPr>
              <a:gradFill>
                <a:gsLst>
                  <a:gs pos="0">
                    <a:schemeClr val="accent2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60000"/>
                      </a:schemeClr>
                    </a:gs>
                    <a:gs pos="100000">
                      <a:schemeClr val="accent2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CAE-4FBA-92F1-88D2D00648C2}"/>
              </c:ext>
            </c:extLst>
          </c:dPt>
          <c:dPt>
            <c:idx val="8"/>
            <c:bubble3D val="0"/>
            <c:spPr>
              <a:gradFill>
                <a:gsLst>
                  <a:gs pos="0">
                    <a:schemeClr val="accent3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60000"/>
                      </a:schemeClr>
                    </a:gs>
                    <a:gs pos="100000">
                      <a:schemeClr val="accent3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CAE-4FBA-92F1-88D2D00648C2}"/>
              </c:ext>
            </c:extLst>
          </c:dPt>
          <c:dPt>
            <c:idx val="9"/>
            <c:bubble3D val="0"/>
            <c:spPr>
              <a:gradFill>
                <a:gsLst>
                  <a:gs pos="0">
                    <a:schemeClr val="accent4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>
                        <a:lumMod val="60000"/>
                      </a:schemeClr>
                    </a:gs>
                    <a:gs pos="100000">
                      <a:schemeClr val="accent4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6-46A4-A649-CADF72F6DC83}"/>
              </c:ext>
            </c:extLst>
          </c:dPt>
          <c:dPt>
            <c:idx val="10"/>
            <c:bubble3D val="0"/>
            <c:spPr>
              <a:gradFill>
                <a:gsLst>
                  <a:gs pos="0">
                    <a:schemeClr val="accent5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>
                        <a:lumMod val="60000"/>
                      </a:schemeClr>
                    </a:gs>
                    <a:gs pos="100000">
                      <a:schemeClr val="accent5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6-46A4-A649-CADF72F6DC83}"/>
              </c:ext>
            </c:extLst>
          </c:dPt>
          <c:dPt>
            <c:idx val="11"/>
            <c:bubble3D val="0"/>
            <c:spPr>
              <a:gradFill>
                <a:gsLst>
                  <a:gs pos="0">
                    <a:schemeClr val="accent6">
                      <a:lumMod val="60000"/>
                      <a:lumMod val="40000"/>
                      <a:lumOff val="60000"/>
                    </a:schemeClr>
                  </a:gs>
                  <a:gs pos="9000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>
                        <a:lumMod val="60000"/>
                      </a:schemeClr>
                    </a:gs>
                    <a:gs pos="100000">
                      <a:schemeClr val="accent6">
                        <a:lumMod val="6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6-46A4-A649-CADF72F6DC83}"/>
              </c:ext>
            </c:extLst>
          </c:dPt>
          <c:dPt>
            <c:idx val="12"/>
            <c:bubble3D val="0"/>
            <c:spPr>
              <a:gradFill>
                <a:gsLst>
                  <a:gs pos="0">
                    <a:schemeClr val="accent1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>
                        <a:lumMod val="80000"/>
                        <a:lumOff val="20000"/>
                      </a:schemeClr>
                    </a:gs>
                    <a:gs pos="100000">
                      <a:schemeClr val="accent1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6-46A4-A649-CADF72F6DC83}"/>
              </c:ext>
            </c:extLst>
          </c:dPt>
          <c:dPt>
            <c:idx val="13"/>
            <c:bubble3D val="0"/>
            <c:spPr>
              <a:gradFill>
                <a:gsLst>
                  <a:gs pos="0">
                    <a:schemeClr val="accent2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>
                        <a:lumMod val="80000"/>
                        <a:lumOff val="20000"/>
                      </a:schemeClr>
                    </a:gs>
                    <a:gs pos="100000">
                      <a:schemeClr val="accent2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6-46A4-A649-CADF72F6DC83}"/>
              </c:ext>
            </c:extLst>
          </c:dPt>
          <c:dPt>
            <c:idx val="14"/>
            <c:bubble3D val="0"/>
            <c:spPr>
              <a:gradFill>
                <a:gsLst>
                  <a:gs pos="0">
                    <a:schemeClr val="accent3">
                      <a:lumMod val="80000"/>
                      <a:lumOff val="20000"/>
                      <a:lumMod val="40000"/>
                      <a:lumOff val="60000"/>
                    </a:schemeClr>
                  </a:gs>
                  <a:gs pos="9000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>
                        <a:lumMod val="80000"/>
                        <a:lumOff val="20000"/>
                      </a:schemeClr>
                    </a:gs>
                    <a:gs pos="100000">
                      <a:schemeClr val="accent3">
                        <a:lumMod val="80000"/>
                        <a:lumOff val="20000"/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6-46A4-A649-CADF72F6DC83}"/>
              </c:ext>
            </c:extLst>
          </c:dPt>
          <c:dLbls>
            <c:numFmt formatCode="0%" sourceLinked="0"/>
            <c:spPr>
              <a:solidFill>
                <a:srgbClr val="CCFFFF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'Profit-Loss'!$A$8:$A$22</c:f>
              <c:strCache>
                <c:ptCount val="15"/>
                <c:pt idx="0">
                  <c:v>CHAKKI ATTA</c:v>
                </c:pt>
                <c:pt idx="1">
                  <c:v>MILL ATTA</c:v>
                </c:pt>
                <c:pt idx="2">
                  <c:v>RAW RICE</c:v>
                </c:pt>
                <c:pt idx="3">
                  <c:v>SELA RICE</c:v>
                </c:pt>
                <c:pt idx="4">
                  <c:v>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CHOLE</c:v>
                </c:pt>
                <c:pt idx="8">
                  <c:v>RAJMA</c:v>
                </c:pt>
                <c:pt idx="9">
                  <c:v>COOKING OIL</c:v>
                </c:pt>
                <c:pt idx="10">
                  <c:v>REFINED</c:v>
                </c:pt>
                <c:pt idx="11">
                  <c:v>GHEE</c:v>
                </c:pt>
                <c:pt idx="12">
                  <c:v>CASHEW</c:v>
                </c:pt>
                <c:pt idx="13">
                  <c:v>MAKHANA</c:v>
                </c:pt>
                <c:pt idx="14">
                  <c:v>ELAICHI</c:v>
                </c:pt>
              </c:strCache>
            </c:strRef>
          </c:cat>
          <c:val>
            <c:numRef>
              <c:f>'Profit-Loss'!$B$8:$B$22</c:f>
              <c:numCache>
                <c:formatCode>"₹"\ #,##0</c:formatCode>
                <c:ptCount val="15"/>
                <c:pt idx="0">
                  <c:v>-22622</c:v>
                </c:pt>
                <c:pt idx="1">
                  <c:v>-41</c:v>
                </c:pt>
                <c:pt idx="2">
                  <c:v>10459.5</c:v>
                </c:pt>
                <c:pt idx="3">
                  <c:v>5846</c:v>
                </c:pt>
                <c:pt idx="4">
                  <c:v>11138</c:v>
                </c:pt>
                <c:pt idx="5">
                  <c:v>11535</c:v>
                </c:pt>
                <c:pt idx="6">
                  <c:v>8320</c:v>
                </c:pt>
                <c:pt idx="7">
                  <c:v>11294</c:v>
                </c:pt>
                <c:pt idx="8">
                  <c:v>5620</c:v>
                </c:pt>
                <c:pt idx="9">
                  <c:v>13520</c:v>
                </c:pt>
                <c:pt idx="10">
                  <c:v>8418</c:v>
                </c:pt>
                <c:pt idx="11">
                  <c:v>15310</c:v>
                </c:pt>
                <c:pt idx="12">
                  <c:v>13490</c:v>
                </c:pt>
                <c:pt idx="13">
                  <c:v>25325</c:v>
                </c:pt>
                <c:pt idx="14">
                  <c:v>7620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CAE-4FBA-92F1-88D2D00648C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977197061776677"/>
          <c:y val="0.13131449488407296"/>
          <c:w val="0.25453337208687843"/>
          <c:h val="0.82496797997292848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Profitability Analysis (in %)</a:t>
            </a:r>
          </a:p>
        </c:rich>
      </c:tx>
      <c:layout>
        <c:manualLayout>
          <c:xMode val="edge"/>
          <c:yMode val="edge"/>
          <c:x val="0.20451941438574159"/>
          <c:y val="2.4366471734892786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28947368421101"/>
          <c:y val="0.133333333333333"/>
          <c:w val="0.84925545191637808"/>
          <c:h val="0.723533023284370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'Profit-Loss'!$D$7</c:f>
              <c:strCache>
                <c:ptCount val="1"/>
                <c:pt idx="0">
                  <c:v>% of Total Profit/Loss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1.949317738791414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489-42BF-B35A-276FD0BC8227}"/>
                </c:ext>
              </c:extLst>
            </c:dLbl>
            <c:dLbl>
              <c:idx val="5"/>
              <c:layout>
                <c:manualLayout>
                  <c:x val="-9.5480585614258432E-3"/>
                  <c:y val="2.436647173489278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48E-4214-B4C3-C8CDB3DDA4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1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'Profit-Loss'!$A$8:$A$22</c:f>
              <c:strCache>
                <c:ptCount val="15"/>
                <c:pt idx="0">
                  <c:v>CHAKKI ATTA</c:v>
                </c:pt>
                <c:pt idx="1">
                  <c:v>MILL ATTA</c:v>
                </c:pt>
                <c:pt idx="2">
                  <c:v>RAW RICE</c:v>
                </c:pt>
                <c:pt idx="3">
                  <c:v>SELA RICE</c:v>
                </c:pt>
                <c:pt idx="4">
                  <c:v>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CHOLE</c:v>
                </c:pt>
                <c:pt idx="8">
                  <c:v>RAJMA</c:v>
                </c:pt>
                <c:pt idx="9">
                  <c:v>COOKING OIL</c:v>
                </c:pt>
                <c:pt idx="10">
                  <c:v>REFINED</c:v>
                </c:pt>
                <c:pt idx="11">
                  <c:v>GHEE</c:v>
                </c:pt>
                <c:pt idx="12">
                  <c:v>CASHEW</c:v>
                </c:pt>
                <c:pt idx="13">
                  <c:v>MAKHANA</c:v>
                </c:pt>
                <c:pt idx="14">
                  <c:v>ELAICHI</c:v>
                </c:pt>
              </c:strCache>
            </c:strRef>
          </c:cat>
          <c:val>
            <c:numRef>
              <c:f>'Profit-Loss'!$D$8:$D$22</c:f>
              <c:numCache>
                <c:formatCode>0.00%</c:formatCode>
                <c:ptCount val="15"/>
                <c:pt idx="0" formatCode="0%">
                  <c:v>-0.18064000958217716</c:v>
                </c:pt>
                <c:pt idx="1">
                  <c:v>-3.2739105264208574E-4</c:v>
                </c:pt>
                <c:pt idx="2" formatCode="0%">
                  <c:v>8.3520651588046238E-2</c:v>
                </c:pt>
                <c:pt idx="3" formatCode="0%">
                  <c:v>4.6681173018186174E-2</c:v>
                </c:pt>
                <c:pt idx="4" formatCode="0%">
                  <c:v>8.8938574251891486E-2</c:v>
                </c:pt>
                <c:pt idx="5" formatCode="0%">
                  <c:v>9.210867785918192E-2</c:v>
                </c:pt>
                <c:pt idx="6" formatCode="0%">
                  <c:v>6.6436428243467155E-2</c:v>
                </c:pt>
                <c:pt idx="7" formatCode="0%">
                  <c:v>9.0184257281456487E-2</c:v>
                </c:pt>
                <c:pt idx="8" formatCode="0%">
                  <c:v>4.4876529654841991E-2</c:v>
                </c:pt>
                <c:pt idx="9" formatCode="0%">
                  <c:v>0.10795919589563412</c:v>
                </c:pt>
                <c:pt idx="10" formatCode="0%">
                  <c:v>6.7218972710757996E-2</c:v>
                </c:pt>
                <c:pt idx="11" formatCode="0%">
                  <c:v>0.12225261014513006</c:v>
                </c:pt>
                <c:pt idx="12" formatCode="0%">
                  <c:v>0.10771964146687162</c:v>
                </c:pt>
                <c:pt idx="13" formatCode="0%">
                  <c:v>0.20222386361367856</c:v>
                </c:pt>
                <c:pt idx="14" formatCode="0%">
                  <c:v>6.0846824905675445E-2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A-41AB-BFA3-56E00BB8792A}"/>
            </c:ext>
          </c:extLst>
        </c:ser>
        <c:ser>
          <c:idx val="1"/>
          <c:order val="1"/>
          <c:tx>
            <c:strRef>
              <c:f>'Profit-Loss'!$E$7</c:f>
              <c:strCache>
                <c:ptCount val="1"/>
                <c:pt idx="0">
                  <c:v>% of Total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-3.898635477582841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645-4B4A-97DD-9FA5D876834D}"/>
                </c:ext>
              </c:extLst>
            </c:dLbl>
            <c:dLbl>
              <c:idx val="2"/>
              <c:layout>
                <c:manualLayout>
                  <c:x val="-1.5913430935709769E-2"/>
                  <c:y val="-0.151072124756335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645-4B4A-97DD-9FA5D876834D}"/>
                </c:ext>
              </c:extLst>
            </c:dLbl>
            <c:dLbl>
              <c:idx val="3"/>
              <c:layout>
                <c:manualLayout>
                  <c:x val="-2.2278803309993635E-2"/>
                  <c:y val="-0.1218323586744639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645-4B4A-97DD-9FA5D876834D}"/>
                </c:ext>
              </c:extLst>
            </c:dLbl>
            <c:dLbl>
              <c:idx val="4"/>
              <c:layout>
                <c:manualLayout>
                  <c:x val="-1.5913430935709738E-2"/>
                  <c:y val="-0.1656920077972709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489-42BF-B35A-276FD0BC8227}"/>
                </c:ext>
              </c:extLst>
            </c:dLbl>
            <c:dLbl>
              <c:idx val="5"/>
              <c:layout>
                <c:manualLayout>
                  <c:x val="-2.8644050381671796E-2"/>
                  <c:y val="-0.1559454191033138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0267345639719906E-2"/>
                      <c:h val="7.897192675476968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489-42BF-B35A-276FD0BC8227}"/>
                </c:ext>
              </c:extLst>
            </c:dLbl>
            <c:dLbl>
              <c:idx val="6"/>
              <c:layout>
                <c:manualLayout>
                  <c:x val="-1.9096117122851686E-2"/>
                  <c:y val="-0.19493177387914229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489-42BF-B35A-276FD0BC8227}"/>
                </c:ext>
              </c:extLst>
            </c:dLbl>
            <c:dLbl>
              <c:idx val="7"/>
              <c:layout>
                <c:manualLayout>
                  <c:x val="-1.5913430935709797E-2"/>
                  <c:y val="-0.170565302144249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489-42BF-B35A-276FD0BC8227}"/>
                </c:ext>
              </c:extLst>
            </c:dLbl>
            <c:dLbl>
              <c:idx val="8"/>
              <c:layout>
                <c:manualLayout>
                  <c:x val="-2.2278803309993635E-2"/>
                  <c:y val="-0.1120857699805068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645-4B4A-97DD-9FA5D876834D}"/>
                </c:ext>
              </c:extLst>
            </c:dLbl>
            <c:dLbl>
              <c:idx val="9"/>
              <c:layout>
                <c:manualLayout>
                  <c:x val="-4.7740292807129214E-2"/>
                  <c:y val="-0.1120857699805068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645-4B4A-97DD-9FA5D876834D}"/>
                </c:ext>
              </c:extLst>
            </c:dLbl>
            <c:dLbl>
              <c:idx val="10"/>
              <c:layout>
                <c:manualLayout>
                  <c:x val="-2.5461489497135583E-2"/>
                  <c:y val="-0.136452241715399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645-4B4A-97DD-9FA5D876834D}"/>
                </c:ext>
              </c:extLst>
            </c:dLbl>
            <c:dLbl>
              <c:idx val="11"/>
              <c:layout>
                <c:manualLayout>
                  <c:x val="-1.9096117122851686E-2"/>
                  <c:y val="-0.1461988304093567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645-4B4A-97DD-9FA5D876834D}"/>
                </c:ext>
              </c:extLst>
            </c:dLbl>
            <c:dLbl>
              <c:idx val="12"/>
              <c:layout>
                <c:manualLayout>
                  <c:x val="-9.5480585614258432E-3"/>
                  <c:y val="-0.1461988304093567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645-4B4A-97DD-9FA5D876834D}"/>
                </c:ext>
              </c:extLst>
            </c:dLbl>
            <c:dLbl>
              <c:idx val="13"/>
              <c:layout>
                <c:manualLayout>
                  <c:x val="1.2730744748567792E-2"/>
                  <c:y val="-0.1072124756335283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645-4B4A-97DD-9FA5D87683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1" u="none" strike="noStrike" kern="1200" baseline="0">
                    <a:solidFill>
                      <a:schemeClr val="accent6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'Profit-Loss'!$A$8:$A$22</c:f>
              <c:strCache>
                <c:ptCount val="15"/>
                <c:pt idx="0">
                  <c:v>CHAKKI ATTA</c:v>
                </c:pt>
                <c:pt idx="1">
                  <c:v>MILL ATTA</c:v>
                </c:pt>
                <c:pt idx="2">
                  <c:v>RAW RICE</c:v>
                </c:pt>
                <c:pt idx="3">
                  <c:v>SELA RICE</c:v>
                </c:pt>
                <c:pt idx="4">
                  <c:v>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CHOLE</c:v>
                </c:pt>
                <c:pt idx="8">
                  <c:v>RAJMA</c:v>
                </c:pt>
                <c:pt idx="9">
                  <c:v>COOKING OIL</c:v>
                </c:pt>
                <c:pt idx="10">
                  <c:v>REFINED</c:v>
                </c:pt>
                <c:pt idx="11">
                  <c:v>GHEE</c:v>
                </c:pt>
                <c:pt idx="12">
                  <c:v>CASHEW</c:v>
                </c:pt>
                <c:pt idx="13">
                  <c:v>MAKHANA</c:v>
                </c:pt>
                <c:pt idx="14">
                  <c:v>ELAICHI</c:v>
                </c:pt>
              </c:strCache>
            </c:strRef>
          </c:cat>
          <c:val>
            <c:numRef>
              <c:f>'Profit-Loss'!$E$8:$E$22</c:f>
              <c:numCache>
                <c:formatCode>0.00%</c:formatCode>
                <c:ptCount val="15"/>
                <c:pt idx="0" formatCode="0%">
                  <c:v>0.13265542356358037</c:v>
                </c:pt>
                <c:pt idx="1">
                  <c:v>4.0390432389473367E-3</c:v>
                </c:pt>
                <c:pt idx="2" formatCode="0%">
                  <c:v>7.7920298665935986E-2</c:v>
                </c:pt>
                <c:pt idx="3" formatCode="0%">
                  <c:v>4.713527940627079E-2</c:v>
                </c:pt>
                <c:pt idx="4" formatCode="0%">
                  <c:v>7.1747564871740721E-2</c:v>
                </c:pt>
                <c:pt idx="5" formatCode="0%">
                  <c:v>5.7778995579759372E-2</c:v>
                </c:pt>
                <c:pt idx="6" formatCode="0%">
                  <c:v>3.9324855655580228E-2</c:v>
                </c:pt>
                <c:pt idx="7" formatCode="0%">
                  <c:v>7.0645200369653646E-2</c:v>
                </c:pt>
                <c:pt idx="8" formatCode="0%">
                  <c:v>2.5675325111901414E-2</c:v>
                </c:pt>
                <c:pt idx="9" formatCode="0%">
                  <c:v>0.13009867367410224</c:v>
                </c:pt>
                <c:pt idx="10" formatCode="0%">
                  <c:v>7.865288267048752E-2</c:v>
                </c:pt>
                <c:pt idx="11" formatCode="0%">
                  <c:v>0.10281546938337992</c:v>
                </c:pt>
                <c:pt idx="12" formatCode="0%">
                  <c:v>6.5628109914240104E-2</c:v>
                </c:pt>
                <c:pt idx="13" formatCode="0%">
                  <c:v>7.7539735546688429E-2</c:v>
                </c:pt>
                <c:pt idx="14" formatCode="0%">
                  <c:v>1.834314234773194E-2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CA-41AB-BFA3-56E00BB879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922291628"/>
        <c:axId val="765375414"/>
      </c:barChart>
      <c:catAx>
        <c:axId val="92229162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7641403990637388"/>
              <c:y val="0.79199897161977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900" b="1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375414"/>
        <c:crosses val="autoZero"/>
        <c:auto val="1"/>
        <c:lblAlgn val="ctr"/>
        <c:lblOffset val="100"/>
        <c:noMultiLvlLbl val="0"/>
      </c:catAx>
      <c:valAx>
        <c:axId val="76537541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900" b="1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2916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2677340777978819"/>
          <c:y val="0.87304185661002898"/>
          <c:w val="0.6145631700556845"/>
          <c:h val="8.65965219259873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Average Purchasing v/s Selling Price</a:t>
            </a:r>
          </a:p>
        </c:rich>
      </c:tx>
      <c:layout>
        <c:manualLayout>
          <c:xMode val="edge"/>
          <c:yMode val="edge"/>
          <c:x val="0.10868633429771253"/>
          <c:y val="1.488095238095238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46811763871592"/>
          <c:y val="0.140848670756646"/>
          <c:w val="0.82886724401984124"/>
          <c:h val="0.481697341513292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'Profit-Loss'!$A$2</c:f>
              <c:strCache>
                <c:ptCount val="1"/>
                <c:pt idx="0">
                  <c:v>Avg. Purchase Price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2.3200291620997212E-3"/>
                  <c:y val="1.923900137482814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36-40AE-A5C4-E1FCE09C5F25}"/>
                </c:ext>
              </c:extLst>
            </c:dLbl>
            <c:dLbl>
              <c:idx val="1"/>
              <c:layout>
                <c:manualLayout>
                  <c:x val="-6.9598840019333003E-3"/>
                  <c:y val="2.729599090133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36-40AE-A5C4-E1FCE09C5F25}"/>
                </c:ext>
              </c:extLst>
            </c:dLbl>
            <c:dLbl>
              <c:idx val="2"/>
              <c:layout>
                <c:manualLayout>
                  <c:x val="-6.9598840019333003E-3"/>
                  <c:y val="2.729599090133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36-40AE-A5C4-E1FCE09C5F25}"/>
                </c:ext>
              </c:extLst>
            </c:dLbl>
            <c:dLbl>
              <c:idx val="3"/>
              <c:layout>
                <c:manualLayout>
                  <c:x val="-2.8043935498948398E-3"/>
                  <c:y val="2.3026315789473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36-40AE-A5C4-E1FCE09C5F25}"/>
                </c:ext>
              </c:extLst>
            </c:dLbl>
            <c:dLbl>
              <c:idx val="5"/>
              <c:layout>
                <c:manualLayout>
                  <c:x val="-1.29130869552891E-2"/>
                  <c:y val="1.92467413914370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36-40AE-A5C4-E1FCE09C5F25}"/>
                </c:ext>
              </c:extLst>
            </c:dLbl>
            <c:dLbl>
              <c:idx val="6"/>
              <c:layout>
                <c:manualLayout>
                  <c:x val="-4.6398095008229837E-3"/>
                  <c:y val="2.574756280464941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36-40AE-A5C4-E1FCE09C5F25}"/>
                </c:ext>
              </c:extLst>
            </c:dLbl>
            <c:dLbl>
              <c:idx val="7"/>
              <c:layout>
                <c:manualLayout>
                  <c:x val="-3.4800437431495813E-3"/>
                  <c:y val="1.27304399450068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A36-40AE-A5C4-E1FCE09C5F25}"/>
                </c:ext>
              </c:extLst>
            </c:dLbl>
            <c:dLbl>
              <c:idx val="8"/>
              <c:layout>
                <c:manualLayout>
                  <c:x val="-4.6398095008229837E-3"/>
                  <c:y val="1.76907574053243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A36-40AE-A5C4-E1FCE09C5F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0" i="1" u="none" strike="noStrike" kern="1200" cap="none" spc="0" normalizeH="0" baseline="0">
                    <a:solidFill>
                      <a:schemeClr val="accent1">
                        <a:lumMod val="75000"/>
                      </a:schemeClr>
                    </a:solidFill>
                    <a:uFill>
                      <a:solidFill>
                        <a:schemeClr val="tx1"/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'Profit-Loss'!$B$1:$P$1</c:f>
              <c:strCache>
                <c:ptCount val="15"/>
                <c:pt idx="0">
                  <c:v>CHAKKI ATTA</c:v>
                </c:pt>
                <c:pt idx="1">
                  <c:v>MILL ATTA</c:v>
                </c:pt>
                <c:pt idx="2">
                  <c:v>RAW RICE</c:v>
                </c:pt>
                <c:pt idx="3">
                  <c:v>SELA RICE</c:v>
                </c:pt>
                <c:pt idx="4">
                  <c:v>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CHOLE</c:v>
                </c:pt>
                <c:pt idx="8">
                  <c:v>RAJMA</c:v>
                </c:pt>
                <c:pt idx="9">
                  <c:v>COOKING OIL</c:v>
                </c:pt>
                <c:pt idx="10">
                  <c:v>REFINED</c:v>
                </c:pt>
                <c:pt idx="11">
                  <c:v>GHEE</c:v>
                </c:pt>
                <c:pt idx="12">
                  <c:v>CASHEW</c:v>
                </c:pt>
                <c:pt idx="13">
                  <c:v>MAKHANA</c:v>
                </c:pt>
                <c:pt idx="14">
                  <c:v>ELAICHI</c:v>
                </c:pt>
              </c:strCache>
            </c:strRef>
          </c:cat>
          <c:val>
            <c:numRef>
              <c:f>'Profit-Loss'!$B$2:$P$2</c:f>
              <c:numCache>
                <c:formatCode>"₹"\ #,##0</c:formatCode>
                <c:ptCount val="15"/>
                <c:pt idx="0">
                  <c:v>314.27868852459017</c:v>
                </c:pt>
                <c:pt idx="1">
                  <c:v>29</c:v>
                </c:pt>
                <c:pt idx="2">
                  <c:v>46.5</c:v>
                </c:pt>
                <c:pt idx="3">
                  <c:v>38.409836065573771</c:v>
                </c:pt>
                <c:pt idx="4">
                  <c:v>164.21311475409837</c:v>
                </c:pt>
                <c:pt idx="5">
                  <c:v>115.08196721311475</c:v>
                </c:pt>
                <c:pt idx="6">
                  <c:v>110</c:v>
                </c:pt>
                <c:pt idx="7">
                  <c:v>129.68852459016392</c:v>
                </c:pt>
                <c:pt idx="8">
                  <c:v>140</c:v>
                </c:pt>
                <c:pt idx="9">
                  <c:v>114.50819672131148</c:v>
                </c:pt>
                <c:pt idx="10">
                  <c:v>115.88524590163935</c:v>
                </c:pt>
                <c:pt idx="11">
                  <c:v>452.95081967213116</c:v>
                </c:pt>
                <c:pt idx="12">
                  <c:v>186.2295081967213</c:v>
                </c:pt>
                <c:pt idx="13">
                  <c:v>272.95081967213116</c:v>
                </c:pt>
                <c:pt idx="1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A36-40AE-A5C4-E1FCE09C5F25}"/>
            </c:ext>
          </c:extLst>
        </c:ser>
        <c:ser>
          <c:idx val="1"/>
          <c:order val="1"/>
          <c:tx>
            <c:strRef>
              <c:f>'Profit-Loss'!$A$3</c:f>
              <c:strCache>
                <c:ptCount val="1"/>
                <c:pt idx="0">
                  <c:v>Avg. Selling Price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2.8966853448489158E-17"/>
                  <c:y val="-2.976190476190480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D4-48DC-A8E9-1535AA326DCD}"/>
                </c:ext>
              </c:extLst>
            </c:dLbl>
            <c:dLbl>
              <c:idx val="1"/>
              <c:layout>
                <c:manualLayout>
                  <c:x val="-2.8966853448489158E-17"/>
                  <c:y val="-1.98412698412698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D4-48DC-A8E9-1535AA326DCD}"/>
                </c:ext>
              </c:extLst>
            </c:dLbl>
            <c:dLbl>
              <c:idx val="2"/>
              <c:layout>
                <c:manualLayout>
                  <c:x val="-3.1600568810238585E-3"/>
                  <c:y val="-5.952380952380961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D4-48DC-A8E9-1535AA326DCD}"/>
                </c:ext>
              </c:extLst>
            </c:dLbl>
            <c:dLbl>
              <c:idx val="3"/>
              <c:layout>
                <c:manualLayout>
                  <c:x val="-1.2640227524095434E-2"/>
                  <c:y val="-0.1240079365079365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D4-48DC-A8E9-1535AA326DCD}"/>
                </c:ext>
              </c:extLst>
            </c:dLbl>
            <c:dLbl>
              <c:idx val="4"/>
              <c:layout>
                <c:manualLayout>
                  <c:x val="0"/>
                  <c:y val="-8.92857142857142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4D4-48DC-A8E9-1535AA326DCD}"/>
                </c:ext>
              </c:extLst>
            </c:dLbl>
            <c:dLbl>
              <c:idx val="5"/>
              <c:layout>
                <c:manualLayout>
                  <c:x val="3.1600568810239162E-3"/>
                  <c:y val="-5.952380952380956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4D4-48DC-A8E9-1535AA326DCD}"/>
                </c:ext>
              </c:extLst>
            </c:dLbl>
            <c:dLbl>
              <c:idx val="6"/>
              <c:layout>
                <c:manualLayout>
                  <c:x val="-5.7933706896978315E-17"/>
                  <c:y val="-0.1240079365079365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4D4-48DC-A8E9-1535AA326DCD}"/>
                </c:ext>
              </c:extLst>
            </c:dLbl>
            <c:dLbl>
              <c:idx val="7"/>
              <c:layout>
                <c:manualLayout>
                  <c:x val="3.1600568810238585E-3"/>
                  <c:y val="-6.94444444444444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4D4-48DC-A8E9-1535AA326DCD}"/>
                </c:ext>
              </c:extLst>
            </c:dLbl>
            <c:dLbl>
              <c:idx val="8"/>
              <c:layout>
                <c:manualLayout>
                  <c:x val="-3.1600568810238585E-3"/>
                  <c:y val="-0.1140873015873016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4D4-48DC-A8E9-1535AA326DCD}"/>
                </c:ext>
              </c:extLst>
            </c:dLbl>
            <c:dLbl>
              <c:idx val="9"/>
              <c:layout>
                <c:manualLayout>
                  <c:x val="0"/>
                  <c:y val="-6.44841269841269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4D4-48DC-A8E9-1535AA326DCD}"/>
                </c:ext>
              </c:extLst>
            </c:dLbl>
            <c:dLbl>
              <c:idx val="10"/>
              <c:layout>
                <c:manualLayout>
                  <c:x val="-9.4801706430715747E-3"/>
                  <c:y val="-0.1140873015873015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4D4-48DC-A8E9-1535AA326DCD}"/>
                </c:ext>
              </c:extLst>
            </c:dLbl>
            <c:dLbl>
              <c:idx val="11"/>
              <c:layout>
                <c:manualLayout>
                  <c:x val="3.1600568810238585E-3"/>
                  <c:y val="-2.976190476190478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4D4-48DC-A8E9-1535AA326DCD}"/>
                </c:ext>
              </c:extLst>
            </c:dLbl>
            <c:dLbl>
              <c:idx val="12"/>
              <c:layout>
                <c:manualLayout>
                  <c:x val="0"/>
                  <c:y val="-0.1041666666666666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4D4-48DC-A8E9-1535AA326DCD}"/>
                </c:ext>
              </c:extLst>
            </c:dLbl>
            <c:dLbl>
              <c:idx val="13"/>
              <c:layout>
                <c:manualLayout>
                  <c:x val="0"/>
                  <c:y val="-8.432539682539683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4D4-48DC-A8E9-1535AA326DCD}"/>
                </c:ext>
              </c:extLst>
            </c:dLbl>
            <c:dLbl>
              <c:idx val="14"/>
              <c:layout>
                <c:manualLayout>
                  <c:x val="-3.1600568810240901E-3"/>
                  <c:y val="-8.432539682539683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4D4-48DC-A8E9-1535AA326D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800" b="0" i="1" u="none" strike="noStrike" kern="1200" cap="none" spc="0" normalizeH="0" baseline="0">
                    <a:solidFill>
                      <a:schemeClr val="accent2">
                        <a:lumMod val="75000"/>
                      </a:schemeClr>
                    </a:solidFill>
                    <a:uFill>
                      <a:solidFill>
                        <a:schemeClr val="tx1"/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'Profit-Loss'!$B$1:$P$1</c:f>
              <c:strCache>
                <c:ptCount val="15"/>
                <c:pt idx="0">
                  <c:v>CHAKKI ATTA</c:v>
                </c:pt>
                <c:pt idx="1">
                  <c:v>MILL ATTA</c:v>
                </c:pt>
                <c:pt idx="2">
                  <c:v>RAW RICE</c:v>
                </c:pt>
                <c:pt idx="3">
                  <c:v>SELA RICE</c:v>
                </c:pt>
                <c:pt idx="4">
                  <c:v>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CHOLE</c:v>
                </c:pt>
                <c:pt idx="8">
                  <c:v>RAJMA</c:v>
                </c:pt>
                <c:pt idx="9">
                  <c:v>COOKING OIL</c:v>
                </c:pt>
                <c:pt idx="10">
                  <c:v>REFINED</c:v>
                </c:pt>
                <c:pt idx="11">
                  <c:v>GHEE</c:v>
                </c:pt>
                <c:pt idx="12">
                  <c:v>CASHEW</c:v>
                </c:pt>
                <c:pt idx="13">
                  <c:v>MAKHANA</c:v>
                </c:pt>
                <c:pt idx="14">
                  <c:v>ELAICHI</c:v>
                </c:pt>
              </c:strCache>
            </c:strRef>
          </c:cat>
          <c:val>
            <c:numRef>
              <c:f>'Profit-Loss'!$B$3:$P$3</c:f>
              <c:numCache>
                <c:formatCode>"₹"\ #,##0</c:formatCode>
                <c:ptCount val="15"/>
                <c:pt idx="0">
                  <c:v>324.27868852459017</c:v>
                </c:pt>
                <c:pt idx="1">
                  <c:v>32</c:v>
                </c:pt>
                <c:pt idx="2">
                  <c:v>50</c:v>
                </c:pt>
                <c:pt idx="3">
                  <c:v>40.409836065573771</c:v>
                </c:pt>
                <c:pt idx="4">
                  <c:v>172.34426229508196</c:v>
                </c:pt>
                <c:pt idx="5">
                  <c:v>127.54098360655738</c:v>
                </c:pt>
                <c:pt idx="6">
                  <c:v>125</c:v>
                </c:pt>
                <c:pt idx="7">
                  <c:v>143.60655737704917</c:v>
                </c:pt>
                <c:pt idx="8">
                  <c:v>160</c:v>
                </c:pt>
                <c:pt idx="9">
                  <c:v>119.50819672131148</c:v>
                </c:pt>
                <c:pt idx="10">
                  <c:v>121.88524590163935</c:v>
                </c:pt>
                <c:pt idx="11">
                  <c:v>482.95081967213116</c:v>
                </c:pt>
                <c:pt idx="12">
                  <c:v>206.2295081967213</c:v>
                </c:pt>
                <c:pt idx="13">
                  <c:v>297.95081967213116</c:v>
                </c:pt>
                <c:pt idx="1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36-40AE-A5C4-E1FCE09C5F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247586293"/>
        <c:axId val="623919526"/>
      </c:barChart>
      <c:catAx>
        <c:axId val="24758629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/>
                  <a:t>Products</a:t>
                </a:r>
              </a:p>
            </c:rich>
          </c:tx>
          <c:layout>
            <c:manualLayout>
              <c:xMode val="edge"/>
              <c:yMode val="edge"/>
              <c:x val="0.44064909655886703"/>
              <c:y val="0.80956032719836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919526"/>
        <c:crosses val="autoZero"/>
        <c:auto val="1"/>
        <c:lblAlgn val="ctr"/>
        <c:lblOffset val="100"/>
        <c:noMultiLvlLbl val="0"/>
      </c:catAx>
      <c:valAx>
        <c:axId val="623919526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/>
                  <a:t>Average Price</a:t>
                </a:r>
              </a:p>
            </c:rich>
          </c:tx>
          <c:layout>
            <c:manualLayout>
              <c:xMode val="edge"/>
              <c:yMode val="edge"/>
              <c:x val="0"/>
              <c:y val="0.24057617797775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5862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200" b="1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PROFIT Margin (%)</a:t>
            </a:r>
          </a:p>
        </c:rich>
      </c:tx>
      <c:layout>
        <c:manualLayout>
          <c:xMode val="edge"/>
          <c:yMode val="edge"/>
          <c:x val="0.3115022618867353"/>
          <c:y val="2.3408239700374533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en-US" sz="1200" b="1" i="0" u="none" strike="noStrike" kern="120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23620422898399"/>
          <c:y val="0.190251181298185"/>
          <c:w val="0.85990201134605504"/>
          <c:h val="0.508480049544368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'Profit-Loss'!$F$7</c:f>
              <c:strCache>
                <c:ptCount val="1"/>
                <c:pt idx="0">
                  <c:v>Profit Margin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'Profit-Loss'!$A$8:$A$22</c:f>
              <c:strCache>
                <c:ptCount val="15"/>
                <c:pt idx="0">
                  <c:v>CHAKKI ATTA</c:v>
                </c:pt>
                <c:pt idx="1">
                  <c:v>MILL ATTA</c:v>
                </c:pt>
                <c:pt idx="2">
                  <c:v>RAW RICE</c:v>
                </c:pt>
                <c:pt idx="3">
                  <c:v>SELA RICE</c:v>
                </c:pt>
                <c:pt idx="4">
                  <c:v>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CHOLE</c:v>
                </c:pt>
                <c:pt idx="8">
                  <c:v>RAJMA</c:v>
                </c:pt>
                <c:pt idx="9">
                  <c:v>COOKING OIL</c:v>
                </c:pt>
                <c:pt idx="10">
                  <c:v>REFINED</c:v>
                </c:pt>
                <c:pt idx="11">
                  <c:v>GHEE</c:v>
                </c:pt>
                <c:pt idx="12">
                  <c:v>CASHEW</c:v>
                </c:pt>
                <c:pt idx="13">
                  <c:v>MAKHANA</c:v>
                </c:pt>
                <c:pt idx="14">
                  <c:v>ELAICHI</c:v>
                </c:pt>
              </c:strCache>
            </c:strRef>
          </c:cat>
          <c:val>
            <c:numRef>
              <c:f>'Profit-Loss'!$F$8:$F$22</c:f>
              <c:numCache>
                <c:formatCode>0%</c:formatCode>
                <c:ptCount val="15"/>
                <c:pt idx="0">
                  <c:v>3.0837672514028615E-2</c:v>
                </c:pt>
                <c:pt idx="1">
                  <c:v>9.375E-2</c:v>
                </c:pt>
                <c:pt idx="2">
                  <c:v>7.0000000000000007E-2</c:v>
                </c:pt>
                <c:pt idx="3">
                  <c:v>4.9492900608519269E-2</c:v>
                </c:pt>
                <c:pt idx="4">
                  <c:v>4.7179682298107012E-2</c:v>
                </c:pt>
                <c:pt idx="5">
                  <c:v>9.7686375321336769E-2</c:v>
                </c:pt>
                <c:pt idx="6">
                  <c:v>0.12</c:v>
                </c:pt>
                <c:pt idx="7">
                  <c:v>9.6917808219178114E-2</c:v>
                </c:pt>
                <c:pt idx="8">
                  <c:v>9.6917808219178114E-2</c:v>
                </c:pt>
                <c:pt idx="9">
                  <c:v>0.125</c:v>
                </c:pt>
                <c:pt idx="10">
                  <c:v>4.1838134430727023E-2</c:v>
                </c:pt>
                <c:pt idx="11">
                  <c:v>4.9226630800268997E-2</c:v>
                </c:pt>
                <c:pt idx="12">
                  <c:v>6.2118126272912425E-2</c:v>
                </c:pt>
                <c:pt idx="13">
                  <c:v>9.6979332273449931E-2</c:v>
                </c:pt>
                <c:pt idx="14">
                  <c:v>8.3906464924346627E-2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B-43B1-AF3F-0AC5F3803A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243351074"/>
        <c:axId val="914210801"/>
      </c:barChart>
      <c:catAx>
        <c:axId val="24335107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>
                    <a:solidFill>
                      <a:schemeClr val="tx1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478048341913991"/>
              <c:y val="0.914879899141820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 defTabSz="914400">
                <a:defRPr lang="en-US"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210801"/>
        <c:crosses val="autoZero"/>
        <c:auto val="1"/>
        <c:lblAlgn val="ctr"/>
        <c:lblOffset val="100"/>
        <c:noMultiLvlLbl val="0"/>
      </c:catAx>
      <c:valAx>
        <c:axId val="9142108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900" b="1" i="1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chemeClr val="tx1"/>
                    </a:solidFill>
                  </a:rPr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 defTabSz="914400">
                <a:defRPr lang="en-US" sz="900" b="1" i="1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35107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68235893965778316"/>
          <c:y val="0.10080325282373412"/>
          <c:w val="0.25116039195461598"/>
          <c:h val="7.5860507246376802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Average</a:t>
            </a:r>
            <a:r>
              <a:rPr lang="en-US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Profit</a:t>
            </a:r>
            <a:endParaRPr lang="en-US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69732618084094"/>
          <c:y val="0.20453156897054534"/>
          <c:w val="0.79112866120818559"/>
          <c:h val="0.467302420530766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'Profit-Loss'!$A$4</c:f>
              <c:strCache>
                <c:ptCount val="1"/>
                <c:pt idx="0">
                  <c:v>Avg.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₹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'Profit-Loss'!$B$5:$P$5</c:f>
              <c:strCache>
                <c:ptCount val="15"/>
                <c:pt idx="0">
                  <c:v>CHAKKI ATTA</c:v>
                </c:pt>
                <c:pt idx="1">
                  <c:v>MILL ATTA</c:v>
                </c:pt>
                <c:pt idx="2">
                  <c:v>RAW RICE</c:v>
                </c:pt>
                <c:pt idx="3">
                  <c:v>SELA RICE</c:v>
                </c:pt>
                <c:pt idx="4">
                  <c:v>ARHAR DAL</c:v>
                </c:pt>
                <c:pt idx="5">
                  <c:v>URAD DAL</c:v>
                </c:pt>
                <c:pt idx="6">
                  <c:v>MOONG DAL</c:v>
                </c:pt>
                <c:pt idx="7">
                  <c:v>CHOLE</c:v>
                </c:pt>
                <c:pt idx="8">
                  <c:v>RAJMA</c:v>
                </c:pt>
                <c:pt idx="9">
                  <c:v>COOKING OIL</c:v>
                </c:pt>
                <c:pt idx="10">
                  <c:v>REFINED</c:v>
                </c:pt>
                <c:pt idx="11">
                  <c:v>GHEE</c:v>
                </c:pt>
                <c:pt idx="12">
                  <c:v>CASHEW</c:v>
                </c:pt>
                <c:pt idx="13">
                  <c:v>MAKHANA</c:v>
                </c:pt>
                <c:pt idx="14">
                  <c:v>ELAICHI</c:v>
                </c:pt>
              </c:strCache>
            </c:strRef>
          </c:cat>
          <c:val>
            <c:numRef>
              <c:f>'Profit-Loss'!$B$4:$P$4</c:f>
              <c:numCache>
                <c:formatCode>"₹"\ #,##0</c:formatCode>
                <c:ptCount val="15"/>
                <c:pt idx="0">
                  <c:v>10</c:v>
                </c:pt>
                <c:pt idx="1">
                  <c:v>3</c:v>
                </c:pt>
                <c:pt idx="2">
                  <c:v>3.5</c:v>
                </c:pt>
                <c:pt idx="3">
                  <c:v>2</c:v>
                </c:pt>
                <c:pt idx="4">
                  <c:v>8.1311475409835907</c:v>
                </c:pt>
                <c:pt idx="5">
                  <c:v>12.459016393442624</c:v>
                </c:pt>
                <c:pt idx="6">
                  <c:v>15</c:v>
                </c:pt>
                <c:pt idx="7">
                  <c:v>13.918032786885249</c:v>
                </c:pt>
                <c:pt idx="8">
                  <c:v>20</c:v>
                </c:pt>
                <c:pt idx="9">
                  <c:v>5</c:v>
                </c:pt>
                <c:pt idx="10">
                  <c:v>6</c:v>
                </c:pt>
                <c:pt idx="11">
                  <c:v>30</c:v>
                </c:pt>
                <c:pt idx="12">
                  <c:v>20</c:v>
                </c:pt>
                <c:pt idx="13">
                  <c:v>25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4C-4C1D-876E-109C07310F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26944"/>
        <c:axId val="20229824"/>
        <c:extLst/>
      </c:barChart>
      <c:catAx>
        <c:axId val="20226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4219945263252353"/>
              <c:y val="0.914760868202055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9824"/>
        <c:crosses val="autoZero"/>
        <c:auto val="1"/>
        <c:lblAlgn val="ctr"/>
        <c:lblOffset val="100"/>
        <c:noMultiLvlLbl val="0"/>
      </c:catAx>
      <c:valAx>
        <c:axId val="202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Average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</a:rPr>
                  <a:t> Profit</a:t>
                </a:r>
                <a:endParaRPr lang="en-IN" sz="900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4928774928774929E-2"/>
              <c:y val="0.27212741751990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186032771799935"/>
          <c:y val="8.6619276757072039E-2"/>
          <c:w val="0.22180777082351885"/>
          <c:h val="9.731351840405615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Pareto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Chart of Total Profit</a:t>
            </a:r>
          </a:p>
        </c:rich>
      </c:tx>
      <c:layout>
        <c:manualLayout>
          <c:xMode val="edge"/>
          <c:yMode val="edge"/>
          <c:x val="0.23533236657211062"/>
          <c:y val="9.950248756218905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07919385682606"/>
          <c:y val="0.1783084577114428"/>
          <c:w val="0.81330314324602804"/>
          <c:h val="0.528532534179496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Chart'!$B$2</c:f>
              <c:strCache>
                <c:ptCount val="1"/>
                <c:pt idx="0">
                  <c:v>% of Total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1.4925373134328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10C-4A89-A602-64F8B27D8561}"/>
                </c:ext>
              </c:extLst>
            </c:dLbl>
            <c:dLbl>
              <c:idx val="1"/>
              <c:layout>
                <c:manualLayout>
                  <c:x val="0"/>
                  <c:y val="1.9900497512437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10C-4A89-A602-64F8B27D8561}"/>
                </c:ext>
              </c:extLst>
            </c:dLbl>
            <c:dLbl>
              <c:idx val="2"/>
              <c:layout>
                <c:manualLayout>
                  <c:x val="2.6925148088314487E-2"/>
                  <c:y val="-9.95024875621899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10C-4A89-A602-64F8B27D8561}"/>
                </c:ext>
              </c:extLst>
            </c:dLbl>
            <c:dLbl>
              <c:idx val="3"/>
              <c:layout>
                <c:manualLayout>
                  <c:x val="0.15347334410339256"/>
                  <c:y val="-0.134328358208955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10C-4A89-A602-64F8B27D8561}"/>
                </c:ext>
              </c:extLst>
            </c:dLbl>
            <c:dLbl>
              <c:idx val="4"/>
              <c:layout>
                <c:manualLayout>
                  <c:x val="0.10231556273559504"/>
                  <c:y val="-7.4626865671641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10C-4A89-A602-64F8B27D8561}"/>
                </c:ext>
              </c:extLst>
            </c:dLbl>
            <c:dLbl>
              <c:idx val="5"/>
              <c:layout>
                <c:manualLayout>
                  <c:x val="5.1157781367797521E-2"/>
                  <c:y val="-1.49253731343283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10C-4A89-A602-64F8B27D8561}"/>
                </c:ext>
              </c:extLst>
            </c:dLbl>
            <c:dLbl>
              <c:idx val="6"/>
              <c:layout>
                <c:manualLayout>
                  <c:x val="0.21001615508885299"/>
                  <c:y val="-0.208955223880597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10C-4A89-A602-64F8B27D8561}"/>
                </c:ext>
              </c:extLst>
            </c:dLbl>
            <c:dLbl>
              <c:idx val="7"/>
              <c:layout>
                <c:manualLayout>
                  <c:x val="0.16155088852988692"/>
                  <c:y val="-0.149253731343283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10C-4A89-A602-64F8B27D8561}"/>
                </c:ext>
              </c:extLst>
            </c:dLbl>
            <c:dLbl>
              <c:idx val="8"/>
              <c:layout>
                <c:manualLayout>
                  <c:x val="0.12116316639741519"/>
                  <c:y val="-7.960199004975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10C-4A89-A602-64F8B27D8561}"/>
                </c:ext>
              </c:extLst>
            </c:dLbl>
            <c:dLbl>
              <c:idx val="9"/>
              <c:layout>
                <c:manualLayout>
                  <c:x val="5.923532579429177E-2"/>
                  <c:y val="-1.9900497512437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10C-4A89-A602-64F8B27D8561}"/>
                </c:ext>
              </c:extLst>
            </c:dLbl>
            <c:dLbl>
              <c:idx val="10"/>
              <c:layout>
                <c:manualLayout>
                  <c:x val="0.18578352180936986"/>
                  <c:y val="-0.1194029850746269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0C-4A89-A602-64F8B27D8561}"/>
                </c:ext>
              </c:extLst>
            </c:dLbl>
            <c:dLbl>
              <c:idx val="11"/>
              <c:layout>
                <c:manualLayout>
                  <c:x val="0.13731825525040378"/>
                  <c:y val="-6.46766169154228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0C-4A89-A602-64F8B27D8561}"/>
                </c:ext>
              </c:extLst>
            </c:dLbl>
            <c:dLbl>
              <c:idx val="12"/>
              <c:layout>
                <c:manualLayout>
                  <c:x val="8.8852988691437804E-2"/>
                  <c:y val="-4.975124378109452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0C-4A89-A602-64F8B27D8561}"/>
                </c:ext>
              </c:extLst>
            </c:dLbl>
            <c:dLbl>
              <c:idx val="13"/>
              <c:layout>
                <c:manualLayout>
                  <c:x val="0"/>
                  <c:y val="-0.2139299565166294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21-46E8-8A76-236BDDBB22B1}"/>
                </c:ext>
              </c:extLst>
            </c:dLbl>
            <c:dLbl>
              <c:idx val="14"/>
              <c:layout>
                <c:manualLayout>
                  <c:x val="2.6925148088314485E-3"/>
                  <c:y val="-0.2039797077604105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221-46E8-8A76-236BDDBB22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Chart'!$A$3:$A$17</c:f>
              <c:strCache>
                <c:ptCount val="15"/>
                <c:pt idx="0">
                  <c:v>MAKHANA</c:v>
                </c:pt>
                <c:pt idx="1">
                  <c:v>GHEE</c:v>
                </c:pt>
                <c:pt idx="2">
                  <c:v>COOKING OIL</c:v>
                </c:pt>
                <c:pt idx="3">
                  <c:v>CASHEW</c:v>
                </c:pt>
                <c:pt idx="4">
                  <c:v>URAD DAL</c:v>
                </c:pt>
                <c:pt idx="5">
                  <c:v>CHOLE</c:v>
                </c:pt>
                <c:pt idx="6">
                  <c:v>ARHAR DAL</c:v>
                </c:pt>
                <c:pt idx="7">
                  <c:v>RAW RICE</c:v>
                </c:pt>
                <c:pt idx="8">
                  <c:v>REFINED</c:v>
                </c:pt>
                <c:pt idx="9">
                  <c:v>MOONG DAL</c:v>
                </c:pt>
                <c:pt idx="10">
                  <c:v>ELAICHI</c:v>
                </c:pt>
                <c:pt idx="11">
                  <c:v>SELA RICE</c:v>
                </c:pt>
                <c:pt idx="12">
                  <c:v>RAJMA</c:v>
                </c:pt>
                <c:pt idx="13">
                  <c:v>MILL ATTA</c:v>
                </c:pt>
                <c:pt idx="14">
                  <c:v>CHAKKI ATTA</c:v>
                </c:pt>
              </c:strCache>
            </c:strRef>
          </c:cat>
          <c:val>
            <c:numRef>
              <c:f>'Pareto Chart'!$B$3:$B$17</c:f>
              <c:numCache>
                <c:formatCode>0.00%</c:formatCode>
                <c:ptCount val="15"/>
                <c:pt idx="0">
                  <c:v>0.20222386361367856</c:v>
                </c:pt>
                <c:pt idx="1">
                  <c:v>0.12225261014513006</c:v>
                </c:pt>
                <c:pt idx="2">
                  <c:v>0.10795919589563412</c:v>
                </c:pt>
                <c:pt idx="3">
                  <c:v>0.10771964146687162</c:v>
                </c:pt>
                <c:pt idx="4">
                  <c:v>9.210867785918192E-2</c:v>
                </c:pt>
                <c:pt idx="5">
                  <c:v>9.0184257281456487E-2</c:v>
                </c:pt>
                <c:pt idx="6">
                  <c:v>8.8938574251891486E-2</c:v>
                </c:pt>
                <c:pt idx="7">
                  <c:v>8.3520651588046238E-2</c:v>
                </c:pt>
                <c:pt idx="8">
                  <c:v>6.7218972710757996E-2</c:v>
                </c:pt>
                <c:pt idx="9">
                  <c:v>6.6436428243467155E-2</c:v>
                </c:pt>
                <c:pt idx="10">
                  <c:v>6.0846824905675445E-2</c:v>
                </c:pt>
                <c:pt idx="11">
                  <c:v>4.6681173018186174E-2</c:v>
                </c:pt>
                <c:pt idx="12">
                  <c:v>4.4876529654841991E-2</c:v>
                </c:pt>
                <c:pt idx="13">
                  <c:v>-3.2739105264208574E-4</c:v>
                </c:pt>
                <c:pt idx="14">
                  <c:v>-0.18064000958217716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4E-4924-A7B7-5B0D005E96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3002527"/>
        <c:axId val="382987647"/>
      </c:barChart>
      <c:lineChart>
        <c:grouping val="standard"/>
        <c:varyColors val="0"/>
        <c:ser>
          <c:idx val="1"/>
          <c:order val="1"/>
          <c:tx>
            <c:strRef>
              <c:f>'Pareto Chart'!$C$2</c:f>
              <c:strCache>
                <c:ptCount val="1"/>
                <c:pt idx="0">
                  <c:v>Cumulative Profit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6542810985460469E-2"/>
                  <c:y val="-0.1542288557213930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21-46E8-8A76-236BDDBB22B1}"/>
                </c:ext>
              </c:extLst>
            </c:dLbl>
            <c:dLbl>
              <c:idx val="1"/>
              <c:layout>
                <c:manualLayout>
                  <c:x val="-6.7312870220786233E-2"/>
                  <c:y val="-0.2039800995024875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21-46E8-8A76-236BDDBB22B1}"/>
                </c:ext>
              </c:extLst>
            </c:dLbl>
            <c:dLbl>
              <c:idx val="2"/>
              <c:layout>
                <c:manualLayout>
                  <c:x val="-6.192784060312332E-2"/>
                  <c:y val="-0.2238805970149253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21-46E8-8A76-236BDDBB22B1}"/>
                </c:ext>
              </c:extLst>
            </c:dLbl>
            <c:dLbl>
              <c:idx val="3"/>
              <c:layout>
                <c:manualLayout>
                  <c:x val="-6.4620355411954766E-2"/>
                  <c:y val="-9.4527363184079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4E-4924-A7B7-5B0D005E96E9}"/>
                </c:ext>
              </c:extLst>
            </c:dLbl>
            <c:dLbl>
              <c:idx val="4"/>
              <c:layout>
                <c:manualLayout>
                  <c:x val="-5.6542810985460421E-2"/>
                  <c:y val="-0.129353233830845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221-46E8-8A76-236BDDBB22B1}"/>
                </c:ext>
              </c:extLst>
            </c:dLbl>
            <c:dLbl>
              <c:idx val="5"/>
              <c:layout>
                <c:manualLayout>
                  <c:x val="-7.0005385029617714E-2"/>
                  <c:y val="-0.174129353233830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221-46E8-8A76-236BDDBB22B1}"/>
                </c:ext>
              </c:extLst>
            </c:dLbl>
            <c:dLbl>
              <c:idx val="6"/>
              <c:layout>
                <c:manualLayout>
                  <c:x val="-5.9235325794291964E-2"/>
                  <c:y val="-7.4626865671641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221-46E8-8A76-236BDDBB22B1}"/>
                </c:ext>
              </c:extLst>
            </c:dLbl>
            <c:dLbl>
              <c:idx val="7"/>
              <c:layout>
                <c:manualLayout>
                  <c:x val="-6.4620355411954863E-2"/>
                  <c:y val="-0.104477611940298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221-46E8-8A76-236BDDBB22B1}"/>
                </c:ext>
              </c:extLst>
            </c:dLbl>
            <c:dLbl>
              <c:idx val="8"/>
              <c:layout>
                <c:manualLayout>
                  <c:x val="-6.4620355411954863E-2"/>
                  <c:y val="-0.134328358208955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D221-46E8-8A76-236BDDBB22B1}"/>
                </c:ext>
              </c:extLst>
            </c:dLbl>
            <c:dLbl>
              <c:idx val="9"/>
              <c:layout>
                <c:manualLayout>
                  <c:x val="-4.8465266558966075E-2"/>
                  <c:y val="-7.46268656716417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221-46E8-8A76-236BDDBB22B1}"/>
                </c:ext>
              </c:extLst>
            </c:dLbl>
            <c:dLbl>
              <c:idx val="10"/>
              <c:layout>
                <c:manualLayout>
                  <c:x val="-5.3850296176628969E-3"/>
                  <c:y val="-0.119402985074626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D221-46E8-8A76-236BDDBB22B1}"/>
                </c:ext>
              </c:extLst>
            </c:dLbl>
            <c:dLbl>
              <c:idx val="11"/>
              <c:layout>
                <c:manualLayout>
                  <c:x val="-2.6925148088315473E-3"/>
                  <c:y val="-0.159203980099502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221-46E8-8A76-236BDDBB22B1}"/>
                </c:ext>
              </c:extLst>
            </c:dLbl>
            <c:dLbl>
              <c:idx val="12"/>
              <c:layout>
                <c:manualLayout>
                  <c:x val="2.69251480883135E-3"/>
                  <c:y val="-7.96019900497512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221-46E8-8A76-236BDDBB22B1}"/>
                </c:ext>
              </c:extLst>
            </c:dLbl>
            <c:dLbl>
              <c:idx val="13"/>
              <c:layout>
                <c:manualLayout>
                  <c:x val="-8.6160473882606253E-2"/>
                  <c:y val="8.955223880597014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221-46E8-8A76-236BDDBB22B1}"/>
                </c:ext>
              </c:extLst>
            </c:dLbl>
            <c:dLbl>
              <c:idx val="14"/>
              <c:layout>
                <c:manualLayout>
                  <c:x val="-5.3850296176628969E-3"/>
                  <c:y val="7.960199004975124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221-46E8-8A76-236BDDBB22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Chart'!$A$3:$A$17</c:f>
              <c:strCache>
                <c:ptCount val="15"/>
                <c:pt idx="0">
                  <c:v>MAKHANA</c:v>
                </c:pt>
                <c:pt idx="1">
                  <c:v>GHEE</c:v>
                </c:pt>
                <c:pt idx="2">
                  <c:v>COOKING OIL</c:v>
                </c:pt>
                <c:pt idx="3">
                  <c:v>CASHEW</c:v>
                </c:pt>
                <c:pt idx="4">
                  <c:v>URAD DAL</c:v>
                </c:pt>
                <c:pt idx="5">
                  <c:v>CHOLE</c:v>
                </c:pt>
                <c:pt idx="6">
                  <c:v>ARHAR DAL</c:v>
                </c:pt>
                <c:pt idx="7">
                  <c:v>RAW RICE</c:v>
                </c:pt>
                <c:pt idx="8">
                  <c:v>REFINED</c:v>
                </c:pt>
                <c:pt idx="9">
                  <c:v>MOONG DAL</c:v>
                </c:pt>
                <c:pt idx="10">
                  <c:v>ELAICHI</c:v>
                </c:pt>
                <c:pt idx="11">
                  <c:v>SELA RICE</c:v>
                </c:pt>
                <c:pt idx="12">
                  <c:v>RAJMA</c:v>
                </c:pt>
                <c:pt idx="13">
                  <c:v>MILL ATTA</c:v>
                </c:pt>
                <c:pt idx="14">
                  <c:v>CHAKKI ATTA</c:v>
                </c:pt>
              </c:strCache>
            </c:strRef>
          </c:cat>
          <c:val>
            <c:numRef>
              <c:f>'Pareto Chart'!$C$3:$C$17</c:f>
              <c:numCache>
                <c:formatCode>0.00%</c:formatCode>
                <c:ptCount val="15"/>
                <c:pt idx="0">
                  <c:v>0.20222386361367856</c:v>
                </c:pt>
                <c:pt idx="1">
                  <c:v>0.32447647375880861</c:v>
                </c:pt>
                <c:pt idx="2">
                  <c:v>0.43243566965444274</c:v>
                </c:pt>
                <c:pt idx="3">
                  <c:v>0.54015531112131432</c:v>
                </c:pt>
                <c:pt idx="4">
                  <c:v>0.63226398898049618</c:v>
                </c:pt>
                <c:pt idx="5">
                  <c:v>0.7224482462619527</c:v>
                </c:pt>
                <c:pt idx="6">
                  <c:v>0.81138682051384414</c:v>
                </c:pt>
                <c:pt idx="7">
                  <c:v>0.89490747210189037</c:v>
                </c:pt>
                <c:pt idx="8">
                  <c:v>0.96212644481264831</c:v>
                </c:pt>
                <c:pt idx="9">
                  <c:v>1.0285628730561154</c:v>
                </c:pt>
                <c:pt idx="10">
                  <c:v>1.0894096979617909</c:v>
                </c:pt>
                <c:pt idx="11">
                  <c:v>1.1360908709799771</c:v>
                </c:pt>
                <c:pt idx="12">
                  <c:v>1.180967400634819</c:v>
                </c:pt>
                <c:pt idx="13">
                  <c:v>1.180640009582177</c:v>
                </c:pt>
                <c:pt idx="14">
                  <c:v>0.99999999999999978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4E-4924-A7B7-5B0D005E96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3002527"/>
        <c:axId val="382987647"/>
      </c:lineChart>
      <c:catAx>
        <c:axId val="383002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6475222503487551"/>
              <c:y val="0.803924863869628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87647"/>
        <c:crosses val="autoZero"/>
        <c:auto val="1"/>
        <c:lblAlgn val="ctr"/>
        <c:lblOffset val="100"/>
        <c:noMultiLvlLbl val="0"/>
      </c:catAx>
      <c:valAx>
        <c:axId val="382987647"/>
        <c:scaling>
          <c:orientation val="minMax"/>
          <c:max val="1.2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Cumulative</a:t>
                </a:r>
                <a:r>
                  <a:rPr lang="en-IN" sz="900" b="1" i="1" baseline="0">
                    <a:solidFill>
                      <a:sysClr val="windowText" lastClr="000000"/>
                    </a:solidFill>
                  </a:rPr>
                  <a:t> %</a:t>
                </a:r>
                <a:endParaRPr lang="en-IN" sz="900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1251955783394602E-2"/>
              <c:y val="0.29454068241469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00252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196256768388605"/>
          <c:y val="0.87556391271986522"/>
          <c:w val="0.70767790738597081"/>
          <c:h val="0.10090910665869736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Pareto Chart of Total REVENUE</a:t>
            </a:r>
          </a:p>
        </c:rich>
      </c:tx>
      <c:layout>
        <c:manualLayout>
          <c:xMode val="edge"/>
          <c:yMode val="edge"/>
          <c:x val="0.22789389067524116"/>
          <c:y val="9.861932938856015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34918263834385"/>
          <c:y val="0.19268817204301075"/>
          <c:w val="0.81208256323265071"/>
          <c:h val="0.424420320241034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'Pareto Chart'!$B$21</c:f>
              <c:strCache>
                <c:ptCount val="1"/>
                <c:pt idx="0">
                  <c:v>% of Total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0385852090032149E-3"/>
                  <c:y val="-2.95857988165680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012-42FB-B4A0-F23BC636B187}"/>
                </c:ext>
              </c:extLst>
            </c:dLbl>
            <c:dLbl>
              <c:idx val="1"/>
              <c:layout>
                <c:manualLayout>
                  <c:x val="-8.0385852090032392E-3"/>
                  <c:y val="1.97238658777120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012-42FB-B4A0-F23BC636B187}"/>
                </c:ext>
              </c:extLst>
            </c:dLbl>
            <c:dLbl>
              <c:idx val="2"/>
              <c:layout>
                <c:manualLayout>
                  <c:x val="2.1436227224008574E-2"/>
                  <c:y val="1.47928994082839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012-42FB-B4A0-F23BC636B187}"/>
                </c:ext>
              </c:extLst>
            </c:dLbl>
            <c:dLbl>
              <c:idx val="3"/>
              <c:layout>
                <c:manualLayout>
                  <c:x val="0.10182207931404068"/>
                  <c:y val="-7.88954635108481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012-42FB-B4A0-F23BC636B187}"/>
                </c:ext>
              </c:extLst>
            </c:dLbl>
            <c:dLbl>
              <c:idx val="4"/>
              <c:layout>
                <c:manualLayout>
                  <c:x val="4.0192926045016029E-2"/>
                  <c:y val="-2.95857988165680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012-42FB-B4A0-F23BC636B187}"/>
                </c:ext>
              </c:extLst>
            </c:dLbl>
            <c:dLbl>
              <c:idx val="5"/>
              <c:layout>
                <c:manualLayout>
                  <c:x val="0.1232583065380493"/>
                  <c:y val="-0.133136094674556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012-42FB-B4A0-F23BC636B187}"/>
                </c:ext>
              </c:extLst>
            </c:dLbl>
            <c:dLbl>
              <c:idx val="6"/>
              <c:layout>
                <c:manualLayout>
                  <c:x val="7.7706323687030981E-2"/>
                  <c:y val="-7.88954635108482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012-42FB-B4A0-F23BC636B187}"/>
                </c:ext>
              </c:extLst>
            </c:dLbl>
            <c:dLbl>
              <c:idx val="7"/>
              <c:layout>
                <c:manualLayout>
                  <c:x val="2.1436227224008574E-2"/>
                  <c:y val="-1.9723865877712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012-42FB-B4A0-F23BC636B187}"/>
                </c:ext>
              </c:extLst>
            </c:dLbl>
            <c:dLbl>
              <c:idx val="8"/>
              <c:layout>
                <c:manualLayout>
                  <c:x val="0.18756698821007503"/>
                  <c:y val="-0.1923076923076923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012-42FB-B4A0-F23BC636B187}"/>
                </c:ext>
              </c:extLst>
            </c:dLbl>
            <c:dLbl>
              <c:idx val="9"/>
              <c:layout>
                <c:manualLayout>
                  <c:x val="0.12593783494105026"/>
                  <c:y val="-0.133136094674556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012-42FB-B4A0-F23BC636B187}"/>
                </c:ext>
              </c:extLst>
            </c:dLbl>
            <c:dLbl>
              <c:idx val="10"/>
              <c:layout>
                <c:manualLayout>
                  <c:x val="8.0385852090032156E-2"/>
                  <c:y val="-6.90335305719921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012-42FB-B4A0-F23BC636B187}"/>
                </c:ext>
              </c:extLst>
            </c:dLbl>
            <c:dLbl>
              <c:idx val="11"/>
              <c:layout>
                <c:manualLayout>
                  <c:x val="2.9474812433011692E-2"/>
                  <c:y val="-9.861932938856015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012-42FB-B4A0-F23BC636B187}"/>
                </c:ext>
              </c:extLst>
            </c:dLbl>
            <c:dLbl>
              <c:idx val="12"/>
              <c:layout>
                <c:manualLayout>
                  <c:x val="0.1232583065380491"/>
                  <c:y val="-0.182445759368836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012-42FB-B4A0-F23BC636B187}"/>
                </c:ext>
              </c:extLst>
            </c:dLbl>
            <c:dLbl>
              <c:idx val="13"/>
              <c:layout>
                <c:manualLayout>
                  <c:x val="6.1629153269024649E-2"/>
                  <c:y val="-0.108481262327416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012-42FB-B4A0-F23BC636B187}"/>
                </c:ext>
              </c:extLst>
            </c:dLbl>
            <c:dLbl>
              <c:idx val="14"/>
              <c:layout>
                <c:manualLayout>
                  <c:x val="5.3590568060019475E-3"/>
                  <c:y val="-4.93096646942801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012-42FB-B4A0-F23BC636B1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Chart'!$A$22:$A$36</c:f>
              <c:strCache>
                <c:ptCount val="15"/>
                <c:pt idx="0">
                  <c:v>CHAKKI ATTA</c:v>
                </c:pt>
                <c:pt idx="1">
                  <c:v>COOKING OIL</c:v>
                </c:pt>
                <c:pt idx="2">
                  <c:v>GHEE</c:v>
                </c:pt>
                <c:pt idx="3">
                  <c:v>REFINED</c:v>
                </c:pt>
                <c:pt idx="4">
                  <c:v>RAW RICE</c:v>
                </c:pt>
                <c:pt idx="5">
                  <c:v>MAKHANA</c:v>
                </c:pt>
                <c:pt idx="6">
                  <c:v>ARHAR DAL</c:v>
                </c:pt>
                <c:pt idx="7">
                  <c:v>CHOLE</c:v>
                </c:pt>
                <c:pt idx="8">
                  <c:v>CASHEW</c:v>
                </c:pt>
                <c:pt idx="9">
                  <c:v>URAD DAL</c:v>
                </c:pt>
                <c:pt idx="10">
                  <c:v>SELA RICE</c:v>
                </c:pt>
                <c:pt idx="11">
                  <c:v>MOONG DAL</c:v>
                </c:pt>
                <c:pt idx="12">
                  <c:v>RAJMA</c:v>
                </c:pt>
                <c:pt idx="13">
                  <c:v>ELAICHI</c:v>
                </c:pt>
                <c:pt idx="14">
                  <c:v>MILL ATTA</c:v>
                </c:pt>
              </c:strCache>
            </c:strRef>
          </c:cat>
          <c:val>
            <c:numRef>
              <c:f>'Pareto Chart'!$B$22:$B$36</c:f>
              <c:numCache>
                <c:formatCode>0.00%</c:formatCode>
                <c:ptCount val="15"/>
                <c:pt idx="0">
                  <c:v>0.13265542356358037</c:v>
                </c:pt>
                <c:pt idx="1">
                  <c:v>0.13009867367410224</c:v>
                </c:pt>
                <c:pt idx="2">
                  <c:v>0.10281546938337992</c:v>
                </c:pt>
                <c:pt idx="3">
                  <c:v>7.865288267048752E-2</c:v>
                </c:pt>
                <c:pt idx="4">
                  <c:v>7.7920298665935986E-2</c:v>
                </c:pt>
                <c:pt idx="5">
                  <c:v>7.7539735546688429E-2</c:v>
                </c:pt>
                <c:pt idx="6">
                  <c:v>7.1747564871740721E-2</c:v>
                </c:pt>
                <c:pt idx="7">
                  <c:v>7.0645200369653646E-2</c:v>
                </c:pt>
                <c:pt idx="8">
                  <c:v>6.5628109914240104E-2</c:v>
                </c:pt>
                <c:pt idx="9">
                  <c:v>5.7778995579759372E-2</c:v>
                </c:pt>
                <c:pt idx="10">
                  <c:v>4.713527940627079E-2</c:v>
                </c:pt>
                <c:pt idx="11">
                  <c:v>3.9324855655580228E-2</c:v>
                </c:pt>
                <c:pt idx="12">
                  <c:v>2.5675325111901414E-2</c:v>
                </c:pt>
                <c:pt idx="13">
                  <c:v>1.834314234773194E-2</c:v>
                </c:pt>
                <c:pt idx="14">
                  <c:v>4.0390432389473367E-3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9-4851-9AB0-CF14553D9E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2990527"/>
        <c:axId val="382996767"/>
      </c:barChart>
      <c:lineChart>
        <c:grouping val="standard"/>
        <c:varyColors val="0"/>
        <c:ser>
          <c:idx val="1"/>
          <c:order val="1"/>
          <c:tx>
            <c:strRef>
              <c:f>'Pareto Chart'!$C$21</c:f>
              <c:strCache>
                <c:ptCount val="1"/>
                <c:pt idx="0">
                  <c:v>Cumulative Revenue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4308681672025747E-2"/>
                  <c:y val="-0.399408284023668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012-42FB-B4A0-F23BC636B187}"/>
                </c:ext>
              </c:extLst>
            </c:dLbl>
            <c:dLbl>
              <c:idx val="1"/>
              <c:layout>
                <c:manualLayout>
                  <c:x val="-8.0385852090032156E-2"/>
                  <c:y val="-0.271203155818540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012-42FB-B4A0-F23BC636B187}"/>
                </c:ext>
              </c:extLst>
            </c:dLbl>
            <c:dLbl>
              <c:idx val="2"/>
              <c:layout>
                <c:manualLayout>
                  <c:x val="-7.2347266881028993E-2"/>
                  <c:y val="-0.162721893491124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12-42FB-B4A0-F23BC636B187}"/>
                </c:ext>
              </c:extLst>
            </c:dLbl>
            <c:dLbl>
              <c:idx val="3"/>
              <c:layout>
                <c:manualLayout>
                  <c:x val="-5.8949624866023578E-2"/>
                  <c:y val="-8.38264299802761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12-42FB-B4A0-F23BC636B187}"/>
                </c:ext>
              </c:extLst>
            </c:dLbl>
            <c:dLbl>
              <c:idx val="4"/>
              <c:layout>
                <c:manualLayout>
                  <c:x val="-6.4308681672025775E-2"/>
                  <c:y val="-0.133136094674556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12-42FB-B4A0-F23BC636B187}"/>
                </c:ext>
              </c:extLst>
            </c:dLbl>
            <c:dLbl>
              <c:idx val="5"/>
              <c:layout>
                <c:manualLayout>
                  <c:x val="-7.5026795284030015E-2"/>
                  <c:y val="-0.177514792899408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12-42FB-B4A0-F23BC636B187}"/>
                </c:ext>
              </c:extLst>
            </c:dLbl>
            <c:dLbl>
              <c:idx val="6"/>
              <c:layout>
                <c:manualLayout>
                  <c:x val="-6.9667738478027971E-2"/>
                  <c:y val="-8.38264299802761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012-42FB-B4A0-F23BC636B187}"/>
                </c:ext>
              </c:extLst>
            </c:dLbl>
            <c:dLbl>
              <c:idx val="7"/>
              <c:layout>
                <c:manualLayout>
                  <c:x val="-7.5026795284030015E-2"/>
                  <c:y val="-0.133136094674556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12-42FB-B4A0-F23BC636B187}"/>
                </c:ext>
              </c:extLst>
            </c:dLbl>
            <c:dLbl>
              <c:idx val="8"/>
              <c:layout>
                <c:manualLayout>
                  <c:x val="-8.0385852090032156E-2"/>
                  <c:y val="-0.177514792899408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012-42FB-B4A0-F23BC636B187}"/>
                </c:ext>
              </c:extLst>
            </c:dLbl>
            <c:dLbl>
              <c:idx val="9"/>
              <c:layout>
                <c:manualLayout>
                  <c:x val="-7.2347266881028938E-2"/>
                  <c:y val="-6.41025641025641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012-42FB-B4A0-F23BC636B187}"/>
                </c:ext>
              </c:extLst>
            </c:dLbl>
            <c:dLbl>
              <c:idx val="10"/>
              <c:layout>
                <c:manualLayout>
                  <c:x val="-7.7706323687031079E-2"/>
                  <c:y val="-0.103550295857988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012-42FB-B4A0-F23BC636B187}"/>
                </c:ext>
              </c:extLst>
            </c:dLbl>
            <c:dLbl>
              <c:idx val="11"/>
              <c:layout>
                <c:manualLayout>
                  <c:x val="-7.5026795284030112E-2"/>
                  <c:y val="-0.1528599605522682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012-42FB-B4A0-F23BC636B187}"/>
                </c:ext>
              </c:extLst>
            </c:dLbl>
            <c:dLbl>
              <c:idx val="12"/>
              <c:layout>
                <c:manualLayout>
                  <c:x val="-7.2347266881029035E-2"/>
                  <c:y val="-7.88954635108481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012-42FB-B4A0-F23BC636B187}"/>
                </c:ext>
              </c:extLst>
            </c:dLbl>
            <c:dLbl>
              <c:idx val="13"/>
              <c:layout>
                <c:manualLayout>
                  <c:x val="-4.8231511254019289E-2"/>
                  <c:y val="-0.108481262327416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012-42FB-B4A0-F23BC636B187}"/>
                </c:ext>
              </c:extLst>
            </c:dLbl>
            <c:dLbl>
              <c:idx val="14"/>
              <c:layout>
                <c:manualLayout>
                  <c:x val="-2.6795284030010718E-3"/>
                  <c:y val="-0.182445759368836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012-42FB-B4A0-F23BC636B1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'Pareto Chart'!$A$22:$A$36</c:f>
              <c:strCache>
                <c:ptCount val="15"/>
                <c:pt idx="0">
                  <c:v>CHAKKI ATTA</c:v>
                </c:pt>
                <c:pt idx="1">
                  <c:v>COOKING OIL</c:v>
                </c:pt>
                <c:pt idx="2">
                  <c:v>GHEE</c:v>
                </c:pt>
                <c:pt idx="3">
                  <c:v>REFINED</c:v>
                </c:pt>
                <c:pt idx="4">
                  <c:v>RAW RICE</c:v>
                </c:pt>
                <c:pt idx="5">
                  <c:v>MAKHANA</c:v>
                </c:pt>
                <c:pt idx="6">
                  <c:v>ARHAR DAL</c:v>
                </c:pt>
                <c:pt idx="7">
                  <c:v>CHOLE</c:v>
                </c:pt>
                <c:pt idx="8">
                  <c:v>CASHEW</c:v>
                </c:pt>
                <c:pt idx="9">
                  <c:v>URAD DAL</c:v>
                </c:pt>
                <c:pt idx="10">
                  <c:v>SELA RICE</c:v>
                </c:pt>
                <c:pt idx="11">
                  <c:v>MOONG DAL</c:v>
                </c:pt>
                <c:pt idx="12">
                  <c:v>RAJMA</c:v>
                </c:pt>
                <c:pt idx="13">
                  <c:v>ELAICHI</c:v>
                </c:pt>
                <c:pt idx="14">
                  <c:v>MILL ATTA</c:v>
                </c:pt>
              </c:strCache>
            </c:strRef>
          </c:cat>
          <c:val>
            <c:numRef>
              <c:f>'Pareto Chart'!$C$22:$C$36</c:f>
              <c:numCache>
                <c:formatCode>0.00%</c:formatCode>
                <c:ptCount val="15"/>
                <c:pt idx="0">
                  <c:v>0.13265542356358037</c:v>
                </c:pt>
                <c:pt idx="1">
                  <c:v>0.26275409723768262</c:v>
                </c:pt>
                <c:pt idx="2">
                  <c:v>0.36556956662106255</c:v>
                </c:pt>
                <c:pt idx="3">
                  <c:v>0.44422244929155008</c:v>
                </c:pt>
                <c:pt idx="4">
                  <c:v>0.52214274795748605</c:v>
                </c:pt>
                <c:pt idx="5">
                  <c:v>0.59968248350417452</c:v>
                </c:pt>
                <c:pt idx="6">
                  <c:v>0.67143004837591524</c:v>
                </c:pt>
                <c:pt idx="7">
                  <c:v>0.74207524874556885</c:v>
                </c:pt>
                <c:pt idx="8">
                  <c:v>0.80770335865980891</c:v>
                </c:pt>
                <c:pt idx="9">
                  <c:v>0.86548235423956832</c:v>
                </c:pt>
                <c:pt idx="10">
                  <c:v>0.91261763364583914</c:v>
                </c:pt>
                <c:pt idx="11">
                  <c:v>0.95194248930141934</c:v>
                </c:pt>
                <c:pt idx="12">
                  <c:v>0.97761781441332074</c:v>
                </c:pt>
                <c:pt idx="13">
                  <c:v>0.99596095676105267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89-4851-9AB0-CF14553D9E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82990527"/>
        <c:axId val="382996767"/>
      </c:lineChart>
      <c:catAx>
        <c:axId val="382990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8174692592686363"/>
              <c:y val="0.81365567099970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96767"/>
        <c:crosses val="autoZero"/>
        <c:auto val="1"/>
        <c:lblAlgn val="ctr"/>
        <c:lblOffset val="100"/>
        <c:noMultiLvlLbl val="0"/>
      </c:catAx>
      <c:valAx>
        <c:axId val="382996767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1">
                    <a:solidFill>
                      <a:sysClr val="windowText" lastClr="000000"/>
                    </a:solidFill>
                  </a:rPr>
                  <a:t>Cumulative</a:t>
                </a:r>
                <a:r>
                  <a:rPr lang="en-US" sz="900" b="1" i="1" baseline="0">
                    <a:solidFill>
                      <a:sysClr val="windowText" lastClr="000000"/>
                    </a:solidFill>
                  </a:rPr>
                  <a:t> %</a:t>
                </a:r>
                <a:endParaRPr lang="en-US" sz="900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0104775890151995E-2"/>
              <c:y val="0.252235630309524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9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596665569536927"/>
          <c:y val="0.88883543773004703"/>
          <c:w val="0.66420150053590565"/>
          <c:h val="9.863051392769452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>
                <a:solidFill>
                  <a:schemeClr val="bg1"/>
                </a:solidFill>
                <a:latin typeface="Algerian" panose="04020705040A02060702" pitchFamily="82" charset="0"/>
              </a:rPr>
              <a:t>Fixed</a:t>
            </a:r>
            <a:r>
              <a:rPr lang="en-US" sz="1200" baseline="0">
                <a:solidFill>
                  <a:schemeClr val="bg1"/>
                </a:solidFill>
                <a:latin typeface="Algerian" panose="04020705040A02060702" pitchFamily="82" charset="0"/>
              </a:rPr>
              <a:t> Costs proportion</a:t>
            </a:r>
            <a:endParaRPr lang="en-US" sz="1200">
              <a:solidFill>
                <a:schemeClr val="bg1"/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449878861296192E-2"/>
          <c:y val="0.11735807640413234"/>
          <c:w val="0.64139659581178965"/>
          <c:h val="0.83489054091702219"/>
        </c:manualLayout>
      </c:layout>
      <c:pieChart>
        <c:varyColors val="1"/>
        <c:ser>
          <c:idx val="0"/>
          <c:order val="0"/>
          <c:tx>
            <c:strRef>
              <c:f>'PL &amp; Insights'!$C$9</c:f>
              <c:strCache>
                <c:ptCount val="1"/>
                <c:pt idx="0">
                  <c:v>Total Normalized Fixed Cost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6C5-40FE-AACA-C8332D5A442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6C5-40FE-AACA-C8332D5A442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6C5-40FE-AACA-C8332D5A442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6C5-40FE-AACA-C8332D5A442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6C5-40FE-AACA-C8332D5A442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6C5-40FE-AACA-C8332D5A442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6C5-40FE-AACA-C8332D5A442E}"/>
              </c:ext>
            </c:extLst>
          </c:dPt>
          <c:dLbls>
            <c:dLbl>
              <c:idx val="3"/>
              <c:layout>
                <c:manualLayout>
                  <c:x val="0.12820512820512819"/>
                  <c:y val="-1.337652956868121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6C5-40FE-AACA-C8332D5A442E}"/>
                </c:ext>
              </c:extLst>
            </c:dLbl>
            <c:dLbl>
              <c:idx val="4"/>
              <c:layout>
                <c:manualLayout>
                  <c:x val="6.4399606299212597E-2"/>
                  <c:y val="0.1271349596286840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6C5-40FE-AACA-C8332D5A442E}"/>
                </c:ext>
              </c:extLst>
            </c:dLbl>
            <c:spPr>
              <a:solidFill>
                <a:srgbClr val="CC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 &amp; Insights'!$A$3:$A$8</c:f>
              <c:strCache>
                <c:ptCount val="6"/>
                <c:pt idx="0">
                  <c:v>Furniture</c:v>
                </c:pt>
                <c:pt idx="1">
                  <c:v>Storage Containers</c:v>
                </c:pt>
                <c:pt idx="2">
                  <c:v>CCTV Cameras</c:v>
                </c:pt>
                <c:pt idx="3">
                  <c:v>Salary Paid</c:v>
                </c:pt>
                <c:pt idx="4">
                  <c:v>Electricity Paid</c:v>
                </c:pt>
                <c:pt idx="5">
                  <c:v>Carry Bags</c:v>
                </c:pt>
              </c:strCache>
            </c:strRef>
          </c:cat>
          <c:val>
            <c:numRef>
              <c:f>'PL &amp; Insights'!$D$3:$D$8</c:f>
              <c:numCache>
                <c:formatCode>"₹"\ #,##0</c:formatCode>
                <c:ptCount val="6"/>
                <c:pt idx="0">
                  <c:v>27000</c:v>
                </c:pt>
                <c:pt idx="1">
                  <c:v>8800</c:v>
                </c:pt>
                <c:pt idx="2">
                  <c:v>18800</c:v>
                </c:pt>
                <c:pt idx="3">
                  <c:v>32000</c:v>
                </c:pt>
                <c:pt idx="4">
                  <c:v>2553</c:v>
                </c:pt>
                <c:pt idx="5">
                  <c:v>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6C5-40FE-AACA-C8332D5A442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090753078942057"/>
          <c:y val="0.23314000711547886"/>
          <c:w val="0.2767184279003751"/>
          <c:h val="0.57877741305354735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tx1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2">
                    <a:lumMod val="75000"/>
                  </a:schemeClr>
                </a:solidFill>
                <a:latin typeface="Algerian" panose="04020705040A02060702" pitchFamily="82" charset="0"/>
              </a:rPr>
              <a:t>Insights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674677200584828"/>
          <c:y val="0.15981481481481483"/>
          <c:w val="0.58520803607602745"/>
          <c:h val="0.6490813648293963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'PL &amp; Insights'!$A$11:$F$11</c:f>
              <c:strCache>
                <c:ptCount val="1"/>
                <c:pt idx="0">
                  <c:v>BALANCE SHEET &amp; KEY INSIGHTS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 &amp; Insights'!$A$13:$A$17</c:f>
              <c:strCache>
                <c:ptCount val="5"/>
                <c:pt idx="0">
                  <c:v>Total Revenue</c:v>
                </c:pt>
                <c:pt idx="1">
                  <c:v>Variable Costs</c:v>
                </c:pt>
                <c:pt idx="2">
                  <c:v>Gross Profit</c:v>
                </c:pt>
                <c:pt idx="3">
                  <c:v>Normalized Fixed Cost</c:v>
                </c:pt>
                <c:pt idx="4">
                  <c:v>Net Profit</c:v>
                </c:pt>
              </c:strCache>
            </c:strRef>
          </c:cat>
          <c:val>
            <c:numRef>
              <c:f>'PL &amp; Insights'!$B$13:$B$17</c:f>
              <c:numCache>
                <c:formatCode>[$₹]#,##0</c:formatCode>
                <c:ptCount val="5"/>
                <c:pt idx="0">
                  <c:v>1576611</c:v>
                </c:pt>
                <c:pt idx="1">
                  <c:v>1451378.5</c:v>
                </c:pt>
                <c:pt idx="2">
                  <c:v>125232.5</c:v>
                </c:pt>
                <c:pt idx="3">
                  <c:v>95153</c:v>
                </c:pt>
                <c:pt idx="4">
                  <c:v>30079.5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7-4680-AEA7-B769D6CCB7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09959424"/>
        <c:axId val="1009951264"/>
      </c:barChart>
      <c:catAx>
        <c:axId val="1009959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Variables</a:t>
                </a:r>
              </a:p>
            </c:rich>
          </c:tx>
          <c:layout>
            <c:manualLayout>
              <c:xMode val="edge"/>
              <c:yMode val="edge"/>
              <c:x val="2.2371364653243849E-2"/>
              <c:y val="0.38354895903498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951264"/>
        <c:crosses val="autoZero"/>
        <c:auto val="1"/>
        <c:lblAlgn val="ctr"/>
        <c:lblOffset val="100"/>
        <c:noMultiLvlLbl val="0"/>
      </c:catAx>
      <c:valAx>
        <c:axId val="100995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i="1">
                    <a:solidFill>
                      <a:sysClr val="windowText" lastClr="000000"/>
                    </a:solidFill>
                  </a:rPr>
                  <a:t>Value</a:t>
                </a:r>
              </a:p>
            </c:rich>
          </c:tx>
          <c:layout>
            <c:manualLayout>
              <c:xMode val="edge"/>
              <c:yMode val="edge"/>
              <c:x val="0.60559922669062338"/>
              <c:y val="0.89777704870224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95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478192323275023"/>
          <c:y val="0.11197593663623906"/>
          <c:w val="0.23945639345417394"/>
          <c:h val="0.14803227030249538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REVENUE,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EXPENDITURE &amp; P/L (per day)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'Profitability Analysis'!$AU$1:$AU$2</c:f>
              <c:strCache>
                <c:ptCount val="2"/>
                <c:pt idx="0">
                  <c:v>Total Daily Expenditure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Analysis'!$AX$3:$AX$63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Analysis'!$AU$3:$AU$63</c:f>
              <c:numCache>
                <c:formatCode>"₹"\ #,##0</c:formatCode>
                <c:ptCount val="61"/>
                <c:pt idx="0">
                  <c:v>25800</c:v>
                </c:pt>
                <c:pt idx="1">
                  <c:v>25525</c:v>
                </c:pt>
                <c:pt idx="2">
                  <c:v>18700</c:v>
                </c:pt>
                <c:pt idx="3">
                  <c:v>37725</c:v>
                </c:pt>
                <c:pt idx="4">
                  <c:v>32525</c:v>
                </c:pt>
                <c:pt idx="5">
                  <c:v>177505</c:v>
                </c:pt>
                <c:pt idx="6">
                  <c:v>0</c:v>
                </c:pt>
                <c:pt idx="7">
                  <c:v>25800</c:v>
                </c:pt>
                <c:pt idx="8">
                  <c:v>25525</c:v>
                </c:pt>
                <c:pt idx="9">
                  <c:v>18700</c:v>
                </c:pt>
                <c:pt idx="10">
                  <c:v>37725</c:v>
                </c:pt>
                <c:pt idx="11">
                  <c:v>32525</c:v>
                </c:pt>
                <c:pt idx="12">
                  <c:v>42755</c:v>
                </c:pt>
                <c:pt idx="13">
                  <c:v>0</c:v>
                </c:pt>
                <c:pt idx="14">
                  <c:v>26400</c:v>
                </c:pt>
                <c:pt idx="15">
                  <c:v>25525</c:v>
                </c:pt>
                <c:pt idx="16">
                  <c:v>18700</c:v>
                </c:pt>
                <c:pt idx="17">
                  <c:v>38250</c:v>
                </c:pt>
                <c:pt idx="18">
                  <c:v>32325</c:v>
                </c:pt>
                <c:pt idx="19">
                  <c:v>45430</c:v>
                </c:pt>
                <c:pt idx="20">
                  <c:v>0</c:v>
                </c:pt>
                <c:pt idx="21">
                  <c:v>27000</c:v>
                </c:pt>
                <c:pt idx="22">
                  <c:v>25775</c:v>
                </c:pt>
                <c:pt idx="23">
                  <c:v>17400</c:v>
                </c:pt>
                <c:pt idx="24">
                  <c:v>38250</c:v>
                </c:pt>
                <c:pt idx="25">
                  <c:v>32125</c:v>
                </c:pt>
                <c:pt idx="26">
                  <c:v>41405</c:v>
                </c:pt>
                <c:pt idx="27">
                  <c:v>0</c:v>
                </c:pt>
                <c:pt idx="28">
                  <c:v>27000</c:v>
                </c:pt>
                <c:pt idx="29">
                  <c:v>25775</c:v>
                </c:pt>
                <c:pt idx="30">
                  <c:v>17400</c:v>
                </c:pt>
                <c:pt idx="31">
                  <c:v>40140</c:v>
                </c:pt>
                <c:pt idx="32">
                  <c:v>32125</c:v>
                </c:pt>
                <c:pt idx="33">
                  <c:v>39620</c:v>
                </c:pt>
                <c:pt idx="34">
                  <c:v>0</c:v>
                </c:pt>
                <c:pt idx="35">
                  <c:v>27600</c:v>
                </c:pt>
                <c:pt idx="36">
                  <c:v>25775</c:v>
                </c:pt>
                <c:pt idx="37">
                  <c:v>17400</c:v>
                </c:pt>
                <c:pt idx="38">
                  <c:v>40140</c:v>
                </c:pt>
                <c:pt idx="39">
                  <c:v>31925</c:v>
                </c:pt>
                <c:pt idx="40">
                  <c:v>168445</c:v>
                </c:pt>
                <c:pt idx="41">
                  <c:v>0</c:v>
                </c:pt>
                <c:pt idx="42">
                  <c:v>28200</c:v>
                </c:pt>
                <c:pt idx="43">
                  <c:v>26275</c:v>
                </c:pt>
                <c:pt idx="44">
                  <c:v>17400</c:v>
                </c:pt>
                <c:pt idx="45">
                  <c:v>39300</c:v>
                </c:pt>
                <c:pt idx="46">
                  <c:v>31925</c:v>
                </c:pt>
                <c:pt idx="47">
                  <c:v>40790</c:v>
                </c:pt>
                <c:pt idx="48">
                  <c:v>0</c:v>
                </c:pt>
                <c:pt idx="49">
                  <c:v>28200</c:v>
                </c:pt>
                <c:pt idx="50">
                  <c:v>26275</c:v>
                </c:pt>
                <c:pt idx="51">
                  <c:v>17400</c:v>
                </c:pt>
                <c:pt idx="52">
                  <c:v>40875</c:v>
                </c:pt>
                <c:pt idx="53">
                  <c:v>31825</c:v>
                </c:pt>
                <c:pt idx="54">
                  <c:v>41865</c:v>
                </c:pt>
                <c:pt idx="55">
                  <c:v>0</c:v>
                </c:pt>
                <c:pt idx="56">
                  <c:v>28200</c:v>
                </c:pt>
                <c:pt idx="57">
                  <c:v>26275</c:v>
                </c:pt>
                <c:pt idx="58">
                  <c:v>17400</c:v>
                </c:pt>
                <c:pt idx="59">
                  <c:v>40875</c:v>
                </c:pt>
                <c:pt idx="60">
                  <c:v>31825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9-44F2-A701-FD587BBF11D8}"/>
            </c:ext>
          </c:extLst>
        </c:ser>
        <c:ser>
          <c:idx val="1"/>
          <c:order val="1"/>
          <c:tx>
            <c:strRef>
              <c:f>'Profitability Analysis'!$AV$1:$AV$2</c:f>
              <c:strCache>
                <c:ptCount val="2"/>
                <c:pt idx="0">
                  <c:v>Total Daily Revenue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Analysis'!$AX$3:$AX$63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Analysis'!$AV$3:$AV$63</c:f>
              <c:numCache>
                <c:formatCode>"₹"\ #,##0</c:formatCode>
                <c:ptCount val="61"/>
                <c:pt idx="0">
                  <c:v>26930</c:v>
                </c:pt>
                <c:pt idx="1">
                  <c:v>25792</c:v>
                </c:pt>
                <c:pt idx="2">
                  <c:v>26407</c:v>
                </c:pt>
                <c:pt idx="3">
                  <c:v>26364</c:v>
                </c:pt>
                <c:pt idx="4">
                  <c:v>25917</c:v>
                </c:pt>
                <c:pt idx="5">
                  <c:v>26989</c:v>
                </c:pt>
                <c:pt idx="6">
                  <c:v>26546</c:v>
                </c:pt>
                <c:pt idx="7">
                  <c:v>25822</c:v>
                </c:pt>
                <c:pt idx="8">
                  <c:v>26142</c:v>
                </c:pt>
                <c:pt idx="9">
                  <c:v>27410</c:v>
                </c:pt>
                <c:pt idx="10">
                  <c:v>28948</c:v>
                </c:pt>
                <c:pt idx="11">
                  <c:v>29018</c:v>
                </c:pt>
                <c:pt idx="12">
                  <c:v>28226</c:v>
                </c:pt>
                <c:pt idx="13">
                  <c:v>28410</c:v>
                </c:pt>
                <c:pt idx="14">
                  <c:v>26884</c:v>
                </c:pt>
                <c:pt idx="15">
                  <c:v>27917</c:v>
                </c:pt>
                <c:pt idx="16">
                  <c:v>27659</c:v>
                </c:pt>
                <c:pt idx="17">
                  <c:v>26665</c:v>
                </c:pt>
                <c:pt idx="18">
                  <c:v>27292</c:v>
                </c:pt>
                <c:pt idx="19">
                  <c:v>27957</c:v>
                </c:pt>
                <c:pt idx="20">
                  <c:v>27064</c:v>
                </c:pt>
                <c:pt idx="21">
                  <c:v>26652</c:v>
                </c:pt>
                <c:pt idx="22">
                  <c:v>26551</c:v>
                </c:pt>
                <c:pt idx="23">
                  <c:v>26768</c:v>
                </c:pt>
                <c:pt idx="24">
                  <c:v>25159</c:v>
                </c:pt>
                <c:pt idx="25">
                  <c:v>25843</c:v>
                </c:pt>
                <c:pt idx="26">
                  <c:v>24015</c:v>
                </c:pt>
                <c:pt idx="27">
                  <c:v>24307</c:v>
                </c:pt>
                <c:pt idx="28">
                  <c:v>24251</c:v>
                </c:pt>
                <c:pt idx="29">
                  <c:v>25401</c:v>
                </c:pt>
                <c:pt idx="30">
                  <c:v>25988</c:v>
                </c:pt>
                <c:pt idx="31">
                  <c:v>25886</c:v>
                </c:pt>
                <c:pt idx="32">
                  <c:v>25624</c:v>
                </c:pt>
                <c:pt idx="33">
                  <c:v>25394</c:v>
                </c:pt>
                <c:pt idx="34">
                  <c:v>24512</c:v>
                </c:pt>
                <c:pt idx="35">
                  <c:v>25565</c:v>
                </c:pt>
                <c:pt idx="36">
                  <c:v>25731</c:v>
                </c:pt>
                <c:pt idx="37">
                  <c:v>27107</c:v>
                </c:pt>
                <c:pt idx="38">
                  <c:v>25525</c:v>
                </c:pt>
                <c:pt idx="39">
                  <c:v>25838</c:v>
                </c:pt>
                <c:pt idx="40">
                  <c:v>26394</c:v>
                </c:pt>
                <c:pt idx="41">
                  <c:v>24897</c:v>
                </c:pt>
                <c:pt idx="42">
                  <c:v>24765</c:v>
                </c:pt>
                <c:pt idx="43">
                  <c:v>24996</c:v>
                </c:pt>
                <c:pt idx="44">
                  <c:v>23761</c:v>
                </c:pt>
                <c:pt idx="45">
                  <c:v>24897</c:v>
                </c:pt>
                <c:pt idx="46">
                  <c:v>24806</c:v>
                </c:pt>
                <c:pt idx="47">
                  <c:v>24522</c:v>
                </c:pt>
                <c:pt idx="48">
                  <c:v>25007</c:v>
                </c:pt>
                <c:pt idx="49">
                  <c:v>24068</c:v>
                </c:pt>
                <c:pt idx="50">
                  <c:v>25414</c:v>
                </c:pt>
                <c:pt idx="51">
                  <c:v>23820</c:v>
                </c:pt>
                <c:pt idx="52">
                  <c:v>24020</c:v>
                </c:pt>
                <c:pt idx="53">
                  <c:v>25197</c:v>
                </c:pt>
                <c:pt idx="54">
                  <c:v>24386</c:v>
                </c:pt>
                <c:pt idx="55">
                  <c:v>23443</c:v>
                </c:pt>
                <c:pt idx="56">
                  <c:v>25181</c:v>
                </c:pt>
                <c:pt idx="57">
                  <c:v>25854</c:v>
                </c:pt>
                <c:pt idx="58">
                  <c:v>25872</c:v>
                </c:pt>
                <c:pt idx="59">
                  <c:v>24652</c:v>
                </c:pt>
                <c:pt idx="60">
                  <c:v>24183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19-44F2-A701-FD587BBF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84675135"/>
        <c:axId val="84651615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'Profitability Analysis'!$AX$1:$AX$2</c15:sqref>
                        </c15:formulaRef>
                      </c:ext>
                    </c:extLst>
                    <c:strCache>
                      <c:ptCount val="2"/>
                      <c:pt idx="0">
                        <c:v>Date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Analysis'!$AX$3:$AX$63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'Profitability Analysis'!$AX$3:$AX$63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A19-44F2-A701-FD587BBF11D8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'Profitability Analysis'!$AW$1:$AW$2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'Profitability Analysis'!$AW$3:$AW$63</c:f>
              <c:numCache>
                <c:formatCode>"₹"#,##0_);[Red]\("₹"#,##0\)</c:formatCode>
                <c:ptCount val="61"/>
                <c:pt idx="0">
                  <c:v>1130</c:v>
                </c:pt>
                <c:pt idx="1">
                  <c:v>267</c:v>
                </c:pt>
                <c:pt idx="2">
                  <c:v>7707</c:v>
                </c:pt>
                <c:pt idx="3">
                  <c:v>-11361</c:v>
                </c:pt>
                <c:pt idx="4">
                  <c:v>-6608</c:v>
                </c:pt>
                <c:pt idx="5">
                  <c:v>-150516</c:v>
                </c:pt>
                <c:pt idx="6">
                  <c:v>26546</c:v>
                </c:pt>
                <c:pt idx="7">
                  <c:v>22</c:v>
                </c:pt>
                <c:pt idx="8">
                  <c:v>617</c:v>
                </c:pt>
                <c:pt idx="9">
                  <c:v>8710</c:v>
                </c:pt>
                <c:pt idx="10">
                  <c:v>-8777</c:v>
                </c:pt>
                <c:pt idx="11">
                  <c:v>-3507</c:v>
                </c:pt>
                <c:pt idx="12">
                  <c:v>-14529</c:v>
                </c:pt>
                <c:pt idx="13">
                  <c:v>28410</c:v>
                </c:pt>
                <c:pt idx="14">
                  <c:v>484</c:v>
                </c:pt>
                <c:pt idx="15">
                  <c:v>2392</c:v>
                </c:pt>
                <c:pt idx="16">
                  <c:v>8959</c:v>
                </c:pt>
                <c:pt idx="17">
                  <c:v>-11585</c:v>
                </c:pt>
                <c:pt idx="18">
                  <c:v>-5033</c:v>
                </c:pt>
                <c:pt idx="19">
                  <c:v>-17473</c:v>
                </c:pt>
                <c:pt idx="20">
                  <c:v>27064</c:v>
                </c:pt>
                <c:pt idx="21">
                  <c:v>-348</c:v>
                </c:pt>
                <c:pt idx="22">
                  <c:v>776</c:v>
                </c:pt>
                <c:pt idx="23">
                  <c:v>9368</c:v>
                </c:pt>
                <c:pt idx="24">
                  <c:v>-13091</c:v>
                </c:pt>
                <c:pt idx="25">
                  <c:v>-6282</c:v>
                </c:pt>
                <c:pt idx="26">
                  <c:v>-17390</c:v>
                </c:pt>
                <c:pt idx="27">
                  <c:v>24307</c:v>
                </c:pt>
                <c:pt idx="28">
                  <c:v>-2749</c:v>
                </c:pt>
                <c:pt idx="29">
                  <c:v>-374</c:v>
                </c:pt>
                <c:pt idx="30">
                  <c:v>8588</c:v>
                </c:pt>
                <c:pt idx="31">
                  <c:v>-14254</c:v>
                </c:pt>
                <c:pt idx="32">
                  <c:v>-6501</c:v>
                </c:pt>
                <c:pt idx="33">
                  <c:v>-14226</c:v>
                </c:pt>
                <c:pt idx="34">
                  <c:v>24512</c:v>
                </c:pt>
                <c:pt idx="35">
                  <c:v>-2035</c:v>
                </c:pt>
                <c:pt idx="36">
                  <c:v>-44</c:v>
                </c:pt>
                <c:pt idx="37">
                  <c:v>9707</c:v>
                </c:pt>
                <c:pt idx="38">
                  <c:v>-14615</c:v>
                </c:pt>
                <c:pt idx="39">
                  <c:v>-6087</c:v>
                </c:pt>
                <c:pt idx="40">
                  <c:v>-142051</c:v>
                </c:pt>
                <c:pt idx="41">
                  <c:v>24897</c:v>
                </c:pt>
                <c:pt idx="42">
                  <c:v>-3435</c:v>
                </c:pt>
                <c:pt idx="43">
                  <c:v>-1279</c:v>
                </c:pt>
                <c:pt idx="44">
                  <c:v>6361</c:v>
                </c:pt>
                <c:pt idx="45">
                  <c:v>-14403</c:v>
                </c:pt>
                <c:pt idx="46">
                  <c:v>-7119</c:v>
                </c:pt>
                <c:pt idx="47">
                  <c:v>-16268</c:v>
                </c:pt>
                <c:pt idx="48">
                  <c:v>25007</c:v>
                </c:pt>
                <c:pt idx="49">
                  <c:v>-4132</c:v>
                </c:pt>
                <c:pt idx="50">
                  <c:v>-861</c:v>
                </c:pt>
                <c:pt idx="51">
                  <c:v>6420</c:v>
                </c:pt>
                <c:pt idx="52">
                  <c:v>-16855</c:v>
                </c:pt>
                <c:pt idx="53">
                  <c:v>-6628</c:v>
                </c:pt>
                <c:pt idx="54">
                  <c:v>-17479</c:v>
                </c:pt>
                <c:pt idx="55">
                  <c:v>23443</c:v>
                </c:pt>
                <c:pt idx="56">
                  <c:v>-3019</c:v>
                </c:pt>
                <c:pt idx="57">
                  <c:v>-421</c:v>
                </c:pt>
                <c:pt idx="58">
                  <c:v>8472</c:v>
                </c:pt>
                <c:pt idx="59">
                  <c:v>-16223</c:v>
                </c:pt>
                <c:pt idx="60">
                  <c:v>-7642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19-44F2-A701-FD587BBF1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75135"/>
        <c:axId val="84651615"/>
      </c:lineChart>
      <c:dateAx>
        <c:axId val="8467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15404636920385"/>
              <c:y val="0.794096944432748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1615"/>
        <c:crosses val="autoZero"/>
        <c:auto val="1"/>
        <c:lblOffset val="100"/>
        <c:baseTimeUnit val="days"/>
      </c:dateAx>
      <c:valAx>
        <c:axId val="846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 baseline="0">
                    <a:solidFill>
                      <a:sysClr val="windowText" lastClr="000000"/>
                    </a:solidFill>
                  </a:rPr>
                  <a:t>AMOUNT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6502624671916011E-3"/>
          <c:y val="0.86352162196303006"/>
          <c:w val="0.98192169728783907"/>
          <c:h val="9.161789268320071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REVENUE</a:t>
            </a: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 &amp; P/L (per day)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'Profitability Analysis'!$AV$1:$AV$2</c:f>
              <c:strCache>
                <c:ptCount val="2"/>
                <c:pt idx="0">
                  <c:v>Total Daily Revenue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Analysis'!$AX$3:$AX$63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Analysis'!$AV$3:$AV$63</c:f>
              <c:numCache>
                <c:formatCode>"₹"\ #,##0</c:formatCode>
                <c:ptCount val="61"/>
                <c:pt idx="0">
                  <c:v>26930</c:v>
                </c:pt>
                <c:pt idx="1">
                  <c:v>25792</c:v>
                </c:pt>
                <c:pt idx="2">
                  <c:v>26407</c:v>
                </c:pt>
                <c:pt idx="3">
                  <c:v>26364</c:v>
                </c:pt>
                <c:pt idx="4">
                  <c:v>25917</c:v>
                </c:pt>
                <c:pt idx="5">
                  <c:v>26989</c:v>
                </c:pt>
                <c:pt idx="6">
                  <c:v>26546</c:v>
                </c:pt>
                <c:pt idx="7">
                  <c:v>25822</c:v>
                </c:pt>
                <c:pt idx="8">
                  <c:v>26142</c:v>
                </c:pt>
                <c:pt idx="9">
                  <c:v>27410</c:v>
                </c:pt>
                <c:pt idx="10">
                  <c:v>28948</c:v>
                </c:pt>
                <c:pt idx="11">
                  <c:v>29018</c:v>
                </c:pt>
                <c:pt idx="12">
                  <c:v>28226</c:v>
                </c:pt>
                <c:pt idx="13">
                  <c:v>28410</c:v>
                </c:pt>
                <c:pt idx="14">
                  <c:v>26884</c:v>
                </c:pt>
                <c:pt idx="15">
                  <c:v>27917</c:v>
                </c:pt>
                <c:pt idx="16">
                  <c:v>27659</c:v>
                </c:pt>
                <c:pt idx="17">
                  <c:v>26665</c:v>
                </c:pt>
                <c:pt idx="18">
                  <c:v>27292</c:v>
                </c:pt>
                <c:pt idx="19">
                  <c:v>27957</c:v>
                </c:pt>
                <c:pt idx="20">
                  <c:v>27064</c:v>
                </c:pt>
                <c:pt idx="21">
                  <c:v>26652</c:v>
                </c:pt>
                <c:pt idx="22">
                  <c:v>26551</c:v>
                </c:pt>
                <c:pt idx="23">
                  <c:v>26768</c:v>
                </c:pt>
                <c:pt idx="24">
                  <c:v>25159</c:v>
                </c:pt>
                <c:pt idx="25">
                  <c:v>25843</c:v>
                </c:pt>
                <c:pt idx="26">
                  <c:v>24015</c:v>
                </c:pt>
                <c:pt idx="27">
                  <c:v>24307</c:v>
                </c:pt>
                <c:pt idx="28">
                  <c:v>24251</c:v>
                </c:pt>
                <c:pt idx="29">
                  <c:v>25401</c:v>
                </c:pt>
                <c:pt idx="30">
                  <c:v>25988</c:v>
                </c:pt>
                <c:pt idx="31">
                  <c:v>25886</c:v>
                </c:pt>
                <c:pt idx="32">
                  <c:v>25624</c:v>
                </c:pt>
                <c:pt idx="33">
                  <c:v>25394</c:v>
                </c:pt>
                <c:pt idx="34">
                  <c:v>24512</c:v>
                </c:pt>
                <c:pt idx="35">
                  <c:v>25565</c:v>
                </c:pt>
                <c:pt idx="36">
                  <c:v>25731</c:v>
                </c:pt>
                <c:pt idx="37">
                  <c:v>27107</c:v>
                </c:pt>
                <c:pt idx="38">
                  <c:v>25525</c:v>
                </c:pt>
                <c:pt idx="39">
                  <c:v>25838</c:v>
                </c:pt>
                <c:pt idx="40">
                  <c:v>26394</c:v>
                </c:pt>
                <c:pt idx="41">
                  <c:v>24897</c:v>
                </c:pt>
                <c:pt idx="42">
                  <c:v>24765</c:v>
                </c:pt>
                <c:pt idx="43">
                  <c:v>24996</c:v>
                </c:pt>
                <c:pt idx="44">
                  <c:v>23761</c:v>
                </c:pt>
                <c:pt idx="45">
                  <c:v>24897</c:v>
                </c:pt>
                <c:pt idx="46">
                  <c:v>24806</c:v>
                </c:pt>
                <c:pt idx="47">
                  <c:v>24522</c:v>
                </c:pt>
                <c:pt idx="48">
                  <c:v>25007</c:v>
                </c:pt>
                <c:pt idx="49">
                  <c:v>24068</c:v>
                </c:pt>
                <c:pt idx="50">
                  <c:v>25414</c:v>
                </c:pt>
                <c:pt idx="51">
                  <c:v>23820</c:v>
                </c:pt>
                <c:pt idx="52">
                  <c:v>24020</c:v>
                </c:pt>
                <c:pt idx="53">
                  <c:v>25197</c:v>
                </c:pt>
                <c:pt idx="54">
                  <c:v>24386</c:v>
                </c:pt>
                <c:pt idx="55">
                  <c:v>23443</c:v>
                </c:pt>
                <c:pt idx="56">
                  <c:v>25181</c:v>
                </c:pt>
                <c:pt idx="57">
                  <c:v>25854</c:v>
                </c:pt>
                <c:pt idx="58">
                  <c:v>25872</c:v>
                </c:pt>
                <c:pt idx="59">
                  <c:v>24652</c:v>
                </c:pt>
                <c:pt idx="60">
                  <c:v>24183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05-4815-B565-264C0A67F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84675135"/>
        <c:axId val="846516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'Profitability Analysis'!$AU$1:$AU$2</c15:sqref>
                        </c15:formulaRef>
                      </c:ext>
                    </c:extLst>
                    <c:strCache>
                      <c:ptCount val="2"/>
                      <c:pt idx="0">
                        <c:v>Total Daily Expenditure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Analysis'!$AX$3:$AX$63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'Profitability Analysis'!$AU$3:$AU$63</c15:sqref>
                        </c15:formulaRef>
                      </c:ext>
                    </c:extLst>
                    <c:numCache>
                      <c:formatCode>"₹"\ #,##0</c:formatCode>
                      <c:ptCount val="61"/>
                      <c:pt idx="0">
                        <c:v>25800</c:v>
                      </c:pt>
                      <c:pt idx="1">
                        <c:v>25525</c:v>
                      </c:pt>
                      <c:pt idx="2">
                        <c:v>18700</c:v>
                      </c:pt>
                      <c:pt idx="3">
                        <c:v>37725</c:v>
                      </c:pt>
                      <c:pt idx="4">
                        <c:v>32525</c:v>
                      </c:pt>
                      <c:pt idx="5">
                        <c:v>177505</c:v>
                      </c:pt>
                      <c:pt idx="6">
                        <c:v>0</c:v>
                      </c:pt>
                      <c:pt idx="7">
                        <c:v>25800</c:v>
                      </c:pt>
                      <c:pt idx="8">
                        <c:v>25525</c:v>
                      </c:pt>
                      <c:pt idx="9">
                        <c:v>18700</c:v>
                      </c:pt>
                      <c:pt idx="10">
                        <c:v>37725</c:v>
                      </c:pt>
                      <c:pt idx="11">
                        <c:v>32525</c:v>
                      </c:pt>
                      <c:pt idx="12">
                        <c:v>42755</c:v>
                      </c:pt>
                      <c:pt idx="13">
                        <c:v>0</c:v>
                      </c:pt>
                      <c:pt idx="14">
                        <c:v>26400</c:v>
                      </c:pt>
                      <c:pt idx="15">
                        <c:v>25525</c:v>
                      </c:pt>
                      <c:pt idx="16">
                        <c:v>18700</c:v>
                      </c:pt>
                      <c:pt idx="17">
                        <c:v>38250</c:v>
                      </c:pt>
                      <c:pt idx="18">
                        <c:v>32325</c:v>
                      </c:pt>
                      <c:pt idx="19">
                        <c:v>45430</c:v>
                      </c:pt>
                      <c:pt idx="20">
                        <c:v>0</c:v>
                      </c:pt>
                      <c:pt idx="21">
                        <c:v>27000</c:v>
                      </c:pt>
                      <c:pt idx="22">
                        <c:v>25775</c:v>
                      </c:pt>
                      <c:pt idx="23">
                        <c:v>17400</c:v>
                      </c:pt>
                      <c:pt idx="24">
                        <c:v>38250</c:v>
                      </c:pt>
                      <c:pt idx="25">
                        <c:v>32125</c:v>
                      </c:pt>
                      <c:pt idx="26">
                        <c:v>41405</c:v>
                      </c:pt>
                      <c:pt idx="27">
                        <c:v>0</c:v>
                      </c:pt>
                      <c:pt idx="28">
                        <c:v>27000</c:v>
                      </c:pt>
                      <c:pt idx="29">
                        <c:v>25775</c:v>
                      </c:pt>
                      <c:pt idx="30">
                        <c:v>17400</c:v>
                      </c:pt>
                      <c:pt idx="31">
                        <c:v>40140</c:v>
                      </c:pt>
                      <c:pt idx="32">
                        <c:v>32125</c:v>
                      </c:pt>
                      <c:pt idx="33">
                        <c:v>39620</c:v>
                      </c:pt>
                      <c:pt idx="34">
                        <c:v>0</c:v>
                      </c:pt>
                      <c:pt idx="35">
                        <c:v>27600</c:v>
                      </c:pt>
                      <c:pt idx="36">
                        <c:v>25775</c:v>
                      </c:pt>
                      <c:pt idx="37">
                        <c:v>17400</c:v>
                      </c:pt>
                      <c:pt idx="38">
                        <c:v>40140</c:v>
                      </c:pt>
                      <c:pt idx="39">
                        <c:v>31925</c:v>
                      </c:pt>
                      <c:pt idx="40">
                        <c:v>168445</c:v>
                      </c:pt>
                      <c:pt idx="41">
                        <c:v>0</c:v>
                      </c:pt>
                      <c:pt idx="42">
                        <c:v>28200</c:v>
                      </c:pt>
                      <c:pt idx="43">
                        <c:v>26275</c:v>
                      </c:pt>
                      <c:pt idx="44">
                        <c:v>17400</c:v>
                      </c:pt>
                      <c:pt idx="45">
                        <c:v>39300</c:v>
                      </c:pt>
                      <c:pt idx="46">
                        <c:v>31925</c:v>
                      </c:pt>
                      <c:pt idx="47">
                        <c:v>40790</c:v>
                      </c:pt>
                      <c:pt idx="48">
                        <c:v>0</c:v>
                      </c:pt>
                      <c:pt idx="49">
                        <c:v>28200</c:v>
                      </c:pt>
                      <c:pt idx="50">
                        <c:v>26275</c:v>
                      </c:pt>
                      <c:pt idx="51">
                        <c:v>17400</c:v>
                      </c:pt>
                      <c:pt idx="52">
                        <c:v>40875</c:v>
                      </c:pt>
                      <c:pt idx="53">
                        <c:v>31825</c:v>
                      </c:pt>
                      <c:pt idx="54">
                        <c:v>41865</c:v>
                      </c:pt>
                      <c:pt idx="55">
                        <c:v>0</c:v>
                      </c:pt>
                      <c:pt idx="56">
                        <c:v>28200</c:v>
                      </c:pt>
                      <c:pt idx="57">
                        <c:v>26275</c:v>
                      </c:pt>
                      <c:pt idx="58">
                        <c:v>17400</c:v>
                      </c:pt>
                      <c:pt idx="59">
                        <c:v>40875</c:v>
                      </c:pt>
                      <c:pt idx="60">
                        <c:v>31825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F05-4815-B565-264C0A67F69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Analysis'!$AX$1:$AX$2</c15:sqref>
                        </c15:formulaRef>
                      </c:ext>
                    </c:extLst>
                    <c:strCache>
                      <c:ptCount val="2"/>
                      <c:pt idx="0">
                        <c:v>Date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Analysis'!$AX$3:$AX$63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Analysis'!$AX$3:$AX$63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F05-4815-B565-264C0A67F69C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'Profitability Analysis'!$AW$1:$AW$2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'Profitability Analysis'!$AW$3:$AW$63</c:f>
              <c:numCache>
                <c:formatCode>"₹"#,##0_);[Red]\("₹"#,##0\)</c:formatCode>
                <c:ptCount val="61"/>
                <c:pt idx="0">
                  <c:v>1130</c:v>
                </c:pt>
                <c:pt idx="1">
                  <c:v>267</c:v>
                </c:pt>
                <c:pt idx="2">
                  <c:v>7707</c:v>
                </c:pt>
                <c:pt idx="3">
                  <c:v>-11361</c:v>
                </c:pt>
                <c:pt idx="4">
                  <c:v>-6608</c:v>
                </c:pt>
                <c:pt idx="5">
                  <c:v>-150516</c:v>
                </c:pt>
                <c:pt idx="6">
                  <c:v>26546</c:v>
                </c:pt>
                <c:pt idx="7">
                  <c:v>22</c:v>
                </c:pt>
                <c:pt idx="8">
                  <c:v>617</c:v>
                </c:pt>
                <c:pt idx="9">
                  <c:v>8710</c:v>
                </c:pt>
                <c:pt idx="10">
                  <c:v>-8777</c:v>
                </c:pt>
                <c:pt idx="11">
                  <c:v>-3507</c:v>
                </c:pt>
                <c:pt idx="12">
                  <c:v>-14529</c:v>
                </c:pt>
                <c:pt idx="13">
                  <c:v>28410</c:v>
                </c:pt>
                <c:pt idx="14">
                  <c:v>484</c:v>
                </c:pt>
                <c:pt idx="15">
                  <c:v>2392</c:v>
                </c:pt>
                <c:pt idx="16">
                  <c:v>8959</c:v>
                </c:pt>
                <c:pt idx="17">
                  <c:v>-11585</c:v>
                </c:pt>
                <c:pt idx="18">
                  <c:v>-5033</c:v>
                </c:pt>
                <c:pt idx="19">
                  <c:v>-17473</c:v>
                </c:pt>
                <c:pt idx="20">
                  <c:v>27064</c:v>
                </c:pt>
                <c:pt idx="21">
                  <c:v>-348</c:v>
                </c:pt>
                <c:pt idx="22">
                  <c:v>776</c:v>
                </c:pt>
                <c:pt idx="23">
                  <c:v>9368</c:v>
                </c:pt>
                <c:pt idx="24">
                  <c:v>-13091</c:v>
                </c:pt>
                <c:pt idx="25">
                  <c:v>-6282</c:v>
                </c:pt>
                <c:pt idx="26">
                  <c:v>-17390</c:v>
                </c:pt>
                <c:pt idx="27">
                  <c:v>24307</c:v>
                </c:pt>
                <c:pt idx="28">
                  <c:v>-2749</c:v>
                </c:pt>
                <c:pt idx="29">
                  <c:v>-374</c:v>
                </c:pt>
                <c:pt idx="30">
                  <c:v>8588</c:v>
                </c:pt>
                <c:pt idx="31">
                  <c:v>-14254</c:v>
                </c:pt>
                <c:pt idx="32">
                  <c:v>-6501</c:v>
                </c:pt>
                <c:pt idx="33">
                  <c:v>-14226</c:v>
                </c:pt>
                <c:pt idx="34">
                  <c:v>24512</c:v>
                </c:pt>
                <c:pt idx="35">
                  <c:v>-2035</c:v>
                </c:pt>
                <c:pt idx="36">
                  <c:v>-44</c:v>
                </c:pt>
                <c:pt idx="37">
                  <c:v>9707</c:v>
                </c:pt>
                <c:pt idx="38">
                  <c:v>-14615</c:v>
                </c:pt>
                <c:pt idx="39">
                  <c:v>-6087</c:v>
                </c:pt>
                <c:pt idx="40">
                  <c:v>-142051</c:v>
                </c:pt>
                <c:pt idx="41">
                  <c:v>24897</c:v>
                </c:pt>
                <c:pt idx="42">
                  <c:v>-3435</c:v>
                </c:pt>
                <c:pt idx="43">
                  <c:v>-1279</c:v>
                </c:pt>
                <c:pt idx="44">
                  <c:v>6361</c:v>
                </c:pt>
                <c:pt idx="45">
                  <c:v>-14403</c:v>
                </c:pt>
                <c:pt idx="46">
                  <c:v>-7119</c:v>
                </c:pt>
                <c:pt idx="47">
                  <c:v>-16268</c:v>
                </c:pt>
                <c:pt idx="48">
                  <c:v>25007</c:v>
                </c:pt>
                <c:pt idx="49">
                  <c:v>-4132</c:v>
                </c:pt>
                <c:pt idx="50">
                  <c:v>-861</c:v>
                </c:pt>
                <c:pt idx="51">
                  <c:v>6420</c:v>
                </c:pt>
                <c:pt idx="52">
                  <c:v>-16855</c:v>
                </c:pt>
                <c:pt idx="53">
                  <c:v>-6628</c:v>
                </c:pt>
                <c:pt idx="54">
                  <c:v>-17479</c:v>
                </c:pt>
                <c:pt idx="55">
                  <c:v>23443</c:v>
                </c:pt>
                <c:pt idx="56">
                  <c:v>-3019</c:v>
                </c:pt>
                <c:pt idx="57">
                  <c:v>-421</c:v>
                </c:pt>
                <c:pt idx="58">
                  <c:v>8472</c:v>
                </c:pt>
                <c:pt idx="59">
                  <c:v>-16223</c:v>
                </c:pt>
                <c:pt idx="60">
                  <c:v>-7642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5-4815-B565-264C0A67F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75135"/>
        <c:axId val="84651615"/>
      </c:lineChart>
      <c:dateAx>
        <c:axId val="8467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15404636920385"/>
              <c:y val="0.79855327241848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1615"/>
        <c:crosses val="autoZero"/>
        <c:auto val="1"/>
        <c:lblOffset val="100"/>
        <c:baseTimeUnit val="days"/>
      </c:dateAx>
      <c:valAx>
        <c:axId val="846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 baseline="0">
                    <a:solidFill>
                      <a:sysClr val="windowText" lastClr="000000"/>
                    </a:solidFill>
                  </a:rPr>
                  <a:t>AMOUNT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48724846894138"/>
          <c:y val="0.86352162196303006"/>
          <c:w val="0.58192169728783905"/>
          <c:h val="9.161789268320071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EXPENDITURE &amp; P/L (per day)</a:t>
            </a:r>
            <a:endParaRPr lang="en-IN" sz="1200" b="1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'Profitability Analysis'!$AU$1:$AU$2</c:f>
              <c:strCache>
                <c:ptCount val="2"/>
                <c:pt idx="0">
                  <c:v>Total Daily Expenditure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'Profitability Analysis'!$AX$3:$AX$63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Analysis'!$AU$3:$AU$63</c:f>
              <c:numCache>
                <c:formatCode>"₹"\ #,##0</c:formatCode>
                <c:ptCount val="61"/>
                <c:pt idx="0">
                  <c:v>25800</c:v>
                </c:pt>
                <c:pt idx="1">
                  <c:v>25525</c:v>
                </c:pt>
                <c:pt idx="2">
                  <c:v>18700</c:v>
                </c:pt>
                <c:pt idx="3">
                  <c:v>37725</c:v>
                </c:pt>
                <c:pt idx="4">
                  <c:v>32525</c:v>
                </c:pt>
                <c:pt idx="5">
                  <c:v>177505</c:v>
                </c:pt>
                <c:pt idx="6">
                  <c:v>0</c:v>
                </c:pt>
                <c:pt idx="7">
                  <c:v>25800</c:v>
                </c:pt>
                <c:pt idx="8">
                  <c:v>25525</c:v>
                </c:pt>
                <c:pt idx="9">
                  <c:v>18700</c:v>
                </c:pt>
                <c:pt idx="10">
                  <c:v>37725</c:v>
                </c:pt>
                <c:pt idx="11">
                  <c:v>32525</c:v>
                </c:pt>
                <c:pt idx="12">
                  <c:v>42755</c:v>
                </c:pt>
                <c:pt idx="13">
                  <c:v>0</c:v>
                </c:pt>
                <c:pt idx="14">
                  <c:v>26400</c:v>
                </c:pt>
                <c:pt idx="15">
                  <c:v>25525</c:v>
                </c:pt>
                <c:pt idx="16">
                  <c:v>18700</c:v>
                </c:pt>
                <c:pt idx="17">
                  <c:v>38250</c:v>
                </c:pt>
                <c:pt idx="18">
                  <c:v>32325</c:v>
                </c:pt>
                <c:pt idx="19">
                  <c:v>45430</c:v>
                </c:pt>
                <c:pt idx="20">
                  <c:v>0</c:v>
                </c:pt>
                <c:pt idx="21">
                  <c:v>27000</c:v>
                </c:pt>
                <c:pt idx="22">
                  <c:v>25775</c:v>
                </c:pt>
                <c:pt idx="23">
                  <c:v>17400</c:v>
                </c:pt>
                <c:pt idx="24">
                  <c:v>38250</c:v>
                </c:pt>
                <c:pt idx="25">
                  <c:v>32125</c:v>
                </c:pt>
                <c:pt idx="26">
                  <c:v>41405</c:v>
                </c:pt>
                <c:pt idx="27">
                  <c:v>0</c:v>
                </c:pt>
                <c:pt idx="28">
                  <c:v>27000</c:v>
                </c:pt>
                <c:pt idx="29">
                  <c:v>25775</c:v>
                </c:pt>
                <c:pt idx="30">
                  <c:v>17400</c:v>
                </c:pt>
                <c:pt idx="31">
                  <c:v>40140</c:v>
                </c:pt>
                <c:pt idx="32">
                  <c:v>32125</c:v>
                </c:pt>
                <c:pt idx="33">
                  <c:v>39620</c:v>
                </c:pt>
                <c:pt idx="34">
                  <c:v>0</c:v>
                </c:pt>
                <c:pt idx="35">
                  <c:v>27600</c:v>
                </c:pt>
                <c:pt idx="36">
                  <c:v>25775</c:v>
                </c:pt>
                <c:pt idx="37">
                  <c:v>17400</c:v>
                </c:pt>
                <c:pt idx="38">
                  <c:v>40140</c:v>
                </c:pt>
                <c:pt idx="39">
                  <c:v>31925</c:v>
                </c:pt>
                <c:pt idx="40">
                  <c:v>168445</c:v>
                </c:pt>
                <c:pt idx="41">
                  <c:v>0</c:v>
                </c:pt>
                <c:pt idx="42">
                  <c:v>28200</c:v>
                </c:pt>
                <c:pt idx="43">
                  <c:v>26275</c:v>
                </c:pt>
                <c:pt idx="44">
                  <c:v>17400</c:v>
                </c:pt>
                <c:pt idx="45">
                  <c:v>39300</c:v>
                </c:pt>
                <c:pt idx="46">
                  <c:v>31925</c:v>
                </c:pt>
                <c:pt idx="47">
                  <c:v>40790</c:v>
                </c:pt>
                <c:pt idx="48">
                  <c:v>0</c:v>
                </c:pt>
                <c:pt idx="49">
                  <c:v>28200</c:v>
                </c:pt>
                <c:pt idx="50">
                  <c:v>26275</c:v>
                </c:pt>
                <c:pt idx="51">
                  <c:v>17400</c:v>
                </c:pt>
                <c:pt idx="52">
                  <c:v>40875</c:v>
                </c:pt>
                <c:pt idx="53">
                  <c:v>31825</c:v>
                </c:pt>
                <c:pt idx="54">
                  <c:v>41865</c:v>
                </c:pt>
                <c:pt idx="55">
                  <c:v>0</c:v>
                </c:pt>
                <c:pt idx="56">
                  <c:v>28200</c:v>
                </c:pt>
                <c:pt idx="57">
                  <c:v>26275</c:v>
                </c:pt>
                <c:pt idx="58">
                  <c:v>17400</c:v>
                </c:pt>
                <c:pt idx="59">
                  <c:v>40875</c:v>
                </c:pt>
                <c:pt idx="60">
                  <c:v>31825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0-4072-BAFB-B407692E4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84675135"/>
        <c:axId val="8465161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'Profitability Analysis'!$AV$1:$AV$2</c15:sqref>
                        </c15:formulaRef>
                      </c:ext>
                    </c:extLst>
                    <c:strCache>
                      <c:ptCount val="2"/>
                      <c:pt idx="0">
                        <c:v>Total Daily Revenue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5"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5"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5"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Analysis'!$AX$3:$AX$63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'Profitability Analysis'!$AV$3:$AV$63</c15:sqref>
                        </c15:formulaRef>
                      </c:ext>
                    </c:extLst>
                    <c:numCache>
                      <c:formatCode>"₹"\ #,##0</c:formatCode>
                      <c:ptCount val="61"/>
                      <c:pt idx="0">
                        <c:v>26930</c:v>
                      </c:pt>
                      <c:pt idx="1">
                        <c:v>25792</c:v>
                      </c:pt>
                      <c:pt idx="2">
                        <c:v>26407</c:v>
                      </c:pt>
                      <c:pt idx="3">
                        <c:v>26364</c:v>
                      </c:pt>
                      <c:pt idx="4">
                        <c:v>25917</c:v>
                      </c:pt>
                      <c:pt idx="5">
                        <c:v>26989</c:v>
                      </c:pt>
                      <c:pt idx="6">
                        <c:v>26546</c:v>
                      </c:pt>
                      <c:pt idx="7">
                        <c:v>25822</c:v>
                      </c:pt>
                      <c:pt idx="8">
                        <c:v>26142</c:v>
                      </c:pt>
                      <c:pt idx="9">
                        <c:v>27410</c:v>
                      </c:pt>
                      <c:pt idx="10">
                        <c:v>28948</c:v>
                      </c:pt>
                      <c:pt idx="11">
                        <c:v>29018</c:v>
                      </c:pt>
                      <c:pt idx="12">
                        <c:v>28226</c:v>
                      </c:pt>
                      <c:pt idx="13">
                        <c:v>28410</c:v>
                      </c:pt>
                      <c:pt idx="14">
                        <c:v>26884</c:v>
                      </c:pt>
                      <c:pt idx="15">
                        <c:v>27917</c:v>
                      </c:pt>
                      <c:pt idx="16">
                        <c:v>27659</c:v>
                      </c:pt>
                      <c:pt idx="17">
                        <c:v>26665</c:v>
                      </c:pt>
                      <c:pt idx="18">
                        <c:v>27292</c:v>
                      </c:pt>
                      <c:pt idx="19">
                        <c:v>27957</c:v>
                      </c:pt>
                      <c:pt idx="20">
                        <c:v>27064</c:v>
                      </c:pt>
                      <c:pt idx="21">
                        <c:v>26652</c:v>
                      </c:pt>
                      <c:pt idx="22">
                        <c:v>26551</c:v>
                      </c:pt>
                      <c:pt idx="23">
                        <c:v>26768</c:v>
                      </c:pt>
                      <c:pt idx="24">
                        <c:v>25159</c:v>
                      </c:pt>
                      <c:pt idx="25">
                        <c:v>25843</c:v>
                      </c:pt>
                      <c:pt idx="26">
                        <c:v>24015</c:v>
                      </c:pt>
                      <c:pt idx="27">
                        <c:v>24307</c:v>
                      </c:pt>
                      <c:pt idx="28">
                        <c:v>24251</c:v>
                      </c:pt>
                      <c:pt idx="29">
                        <c:v>25401</c:v>
                      </c:pt>
                      <c:pt idx="30">
                        <c:v>25988</c:v>
                      </c:pt>
                      <c:pt idx="31">
                        <c:v>25886</c:v>
                      </c:pt>
                      <c:pt idx="32">
                        <c:v>25624</c:v>
                      </c:pt>
                      <c:pt idx="33">
                        <c:v>25394</c:v>
                      </c:pt>
                      <c:pt idx="34">
                        <c:v>24512</c:v>
                      </c:pt>
                      <c:pt idx="35">
                        <c:v>25565</c:v>
                      </c:pt>
                      <c:pt idx="36">
                        <c:v>25731</c:v>
                      </c:pt>
                      <c:pt idx="37">
                        <c:v>27107</c:v>
                      </c:pt>
                      <c:pt idx="38">
                        <c:v>25525</c:v>
                      </c:pt>
                      <c:pt idx="39">
                        <c:v>25838</c:v>
                      </c:pt>
                      <c:pt idx="40">
                        <c:v>26394</c:v>
                      </c:pt>
                      <c:pt idx="41">
                        <c:v>24897</c:v>
                      </c:pt>
                      <c:pt idx="42">
                        <c:v>24765</c:v>
                      </c:pt>
                      <c:pt idx="43">
                        <c:v>24996</c:v>
                      </c:pt>
                      <c:pt idx="44">
                        <c:v>23761</c:v>
                      </c:pt>
                      <c:pt idx="45">
                        <c:v>24897</c:v>
                      </c:pt>
                      <c:pt idx="46">
                        <c:v>24806</c:v>
                      </c:pt>
                      <c:pt idx="47">
                        <c:v>24522</c:v>
                      </c:pt>
                      <c:pt idx="48">
                        <c:v>25007</c:v>
                      </c:pt>
                      <c:pt idx="49">
                        <c:v>24068</c:v>
                      </c:pt>
                      <c:pt idx="50">
                        <c:v>25414</c:v>
                      </c:pt>
                      <c:pt idx="51">
                        <c:v>23820</c:v>
                      </c:pt>
                      <c:pt idx="52">
                        <c:v>24020</c:v>
                      </c:pt>
                      <c:pt idx="53">
                        <c:v>25197</c:v>
                      </c:pt>
                      <c:pt idx="54">
                        <c:v>24386</c:v>
                      </c:pt>
                      <c:pt idx="55">
                        <c:v>23443</c:v>
                      </c:pt>
                      <c:pt idx="56">
                        <c:v>25181</c:v>
                      </c:pt>
                      <c:pt idx="57">
                        <c:v>25854</c:v>
                      </c:pt>
                      <c:pt idx="58">
                        <c:v>25872</c:v>
                      </c:pt>
                      <c:pt idx="59">
                        <c:v>24652</c:v>
                      </c:pt>
                      <c:pt idx="60">
                        <c:v>24183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9C0-4072-BAFB-B407692E4F8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Analysis'!$AX$1:$AX$2</c15:sqref>
                        </c15:formulaRef>
                      </c:ext>
                    </c:extLst>
                    <c:strCache>
                      <c:ptCount val="2"/>
                      <c:pt idx="0">
                        <c:v>Date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lumMod val="60000"/>
                          <a:lumMod val="110000"/>
                          <a:satMod val="105000"/>
                          <a:tint val="67000"/>
                        </a:schemeClr>
                      </a:gs>
                      <a:gs pos="50000">
                        <a:schemeClr val="accent6">
                          <a:lumMod val="60000"/>
                          <a:lumMod val="105000"/>
                          <a:satMod val="103000"/>
                          <a:tint val="73000"/>
                        </a:schemeClr>
                      </a:gs>
                      <a:gs pos="100000">
                        <a:schemeClr val="accent6">
                          <a:lumMod val="60000"/>
                          <a:lumMod val="105000"/>
                          <a:satMod val="109000"/>
                          <a:tint val="81000"/>
                        </a:schemeClr>
                      </a:gs>
                    </a:gsLst>
                    <a:lin ang="5400000" scaled="0"/>
                  </a:gradFill>
                  <a:ln w="9525" cap="flat" cmpd="sng" algn="ctr">
                    <a:solidFill>
                      <a:schemeClr val="accent6">
                        <a:lumMod val="60000"/>
                        <a:shade val="95000"/>
                      </a:schemeClr>
                    </a:solidFill>
                    <a:round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Analysis'!$AX$3:$AX$63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'Profitability Analysis'!$AX$3:$AX$63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C0-4072-BAFB-B407692E4F86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'Profitability Analysis'!$AW$1:$AW$2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'Profitability Analysis'!$AW$3:$AW$63</c:f>
              <c:numCache>
                <c:formatCode>"₹"#,##0_);[Red]\("₹"#,##0\)</c:formatCode>
                <c:ptCount val="61"/>
                <c:pt idx="0">
                  <c:v>1130</c:v>
                </c:pt>
                <c:pt idx="1">
                  <c:v>267</c:v>
                </c:pt>
                <c:pt idx="2">
                  <c:v>7707</c:v>
                </c:pt>
                <c:pt idx="3">
                  <c:v>-11361</c:v>
                </c:pt>
                <c:pt idx="4">
                  <c:v>-6608</c:v>
                </c:pt>
                <c:pt idx="5">
                  <c:v>-150516</c:v>
                </c:pt>
                <c:pt idx="6">
                  <c:v>26546</c:v>
                </c:pt>
                <c:pt idx="7">
                  <c:v>22</c:v>
                </c:pt>
                <c:pt idx="8">
                  <c:v>617</c:v>
                </c:pt>
                <c:pt idx="9">
                  <c:v>8710</c:v>
                </c:pt>
                <c:pt idx="10">
                  <c:v>-8777</c:v>
                </c:pt>
                <c:pt idx="11">
                  <c:v>-3507</c:v>
                </c:pt>
                <c:pt idx="12">
                  <c:v>-14529</c:v>
                </c:pt>
                <c:pt idx="13">
                  <c:v>28410</c:v>
                </c:pt>
                <c:pt idx="14">
                  <c:v>484</c:v>
                </c:pt>
                <c:pt idx="15">
                  <c:v>2392</c:v>
                </c:pt>
                <c:pt idx="16">
                  <c:v>8959</c:v>
                </c:pt>
                <c:pt idx="17">
                  <c:v>-11585</c:v>
                </c:pt>
                <c:pt idx="18">
                  <c:v>-5033</c:v>
                </c:pt>
                <c:pt idx="19">
                  <c:v>-17473</c:v>
                </c:pt>
                <c:pt idx="20">
                  <c:v>27064</c:v>
                </c:pt>
                <c:pt idx="21">
                  <c:v>-348</c:v>
                </c:pt>
                <c:pt idx="22">
                  <c:v>776</c:v>
                </c:pt>
                <c:pt idx="23">
                  <c:v>9368</c:v>
                </c:pt>
                <c:pt idx="24">
                  <c:v>-13091</c:v>
                </c:pt>
                <c:pt idx="25">
                  <c:v>-6282</c:v>
                </c:pt>
                <c:pt idx="26">
                  <c:v>-17390</c:v>
                </c:pt>
                <c:pt idx="27">
                  <c:v>24307</c:v>
                </c:pt>
                <c:pt idx="28">
                  <c:v>-2749</c:v>
                </c:pt>
                <c:pt idx="29">
                  <c:v>-374</c:v>
                </c:pt>
                <c:pt idx="30">
                  <c:v>8588</c:v>
                </c:pt>
                <c:pt idx="31">
                  <c:v>-14254</c:v>
                </c:pt>
                <c:pt idx="32">
                  <c:v>-6501</c:v>
                </c:pt>
                <c:pt idx="33">
                  <c:v>-14226</c:v>
                </c:pt>
                <c:pt idx="34">
                  <c:v>24512</c:v>
                </c:pt>
                <c:pt idx="35">
                  <c:v>-2035</c:v>
                </c:pt>
                <c:pt idx="36">
                  <c:v>-44</c:v>
                </c:pt>
                <c:pt idx="37">
                  <c:v>9707</c:v>
                </c:pt>
                <c:pt idx="38">
                  <c:v>-14615</c:v>
                </c:pt>
                <c:pt idx="39">
                  <c:v>-6087</c:v>
                </c:pt>
                <c:pt idx="40">
                  <c:v>-142051</c:v>
                </c:pt>
                <c:pt idx="41">
                  <c:v>24897</c:v>
                </c:pt>
                <c:pt idx="42">
                  <c:v>-3435</c:v>
                </c:pt>
                <c:pt idx="43">
                  <c:v>-1279</c:v>
                </c:pt>
                <c:pt idx="44">
                  <c:v>6361</c:v>
                </c:pt>
                <c:pt idx="45">
                  <c:v>-14403</c:v>
                </c:pt>
                <c:pt idx="46">
                  <c:v>-7119</c:v>
                </c:pt>
                <c:pt idx="47">
                  <c:v>-16268</c:v>
                </c:pt>
                <c:pt idx="48">
                  <c:v>25007</c:v>
                </c:pt>
                <c:pt idx="49">
                  <c:v>-4132</c:v>
                </c:pt>
                <c:pt idx="50">
                  <c:v>-861</c:v>
                </c:pt>
                <c:pt idx="51">
                  <c:v>6420</c:v>
                </c:pt>
                <c:pt idx="52">
                  <c:v>-16855</c:v>
                </c:pt>
                <c:pt idx="53">
                  <c:v>-6628</c:v>
                </c:pt>
                <c:pt idx="54">
                  <c:v>-17479</c:v>
                </c:pt>
                <c:pt idx="55">
                  <c:v>23443</c:v>
                </c:pt>
                <c:pt idx="56">
                  <c:v>-3019</c:v>
                </c:pt>
                <c:pt idx="57">
                  <c:v>-421</c:v>
                </c:pt>
                <c:pt idx="58">
                  <c:v>8472</c:v>
                </c:pt>
                <c:pt idx="59">
                  <c:v>-16223</c:v>
                </c:pt>
                <c:pt idx="60">
                  <c:v>-7642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0-4072-BAFB-B407692E4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75135"/>
        <c:axId val="84651615"/>
      </c:lineChart>
      <c:dateAx>
        <c:axId val="8467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47709601924759404"/>
              <c:y val="0.803009600404227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1615"/>
        <c:crosses val="autoZero"/>
        <c:auto val="1"/>
        <c:lblOffset val="100"/>
        <c:baseTimeUnit val="days"/>
      </c:dateAx>
      <c:valAx>
        <c:axId val="846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 baseline="0">
                    <a:solidFill>
                      <a:sysClr val="windowText" lastClr="000000"/>
                    </a:solidFill>
                  </a:rPr>
                  <a:t>AMOUNT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7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542804024496937"/>
          <c:y val="0.86797794994876964"/>
          <c:w val="0.59858836395450554"/>
          <c:h val="9.161789268320071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50" normalizeH="0" baseline="0">
                <a:solidFill>
                  <a:schemeClr val="accent1">
                    <a:lumMod val="50000"/>
                  </a:schemeClr>
                </a:solidFill>
                <a:latin typeface="Algerian" panose="04020705040A02060702" pitchFamily="82" charset="0"/>
                <a:ea typeface="+mj-ea"/>
                <a:cs typeface="+mj-cs"/>
              </a:defRPr>
            </a:pPr>
            <a:r>
              <a:rPr lang="en-IN" sz="1200" b="1">
                <a:solidFill>
                  <a:schemeClr val="accent1">
                    <a:lumMod val="50000"/>
                  </a:schemeClr>
                </a:solidFill>
                <a:latin typeface="Algerian" panose="04020705040A02060702" pitchFamily="82" charset="0"/>
              </a:rPr>
              <a:t>Profit/ Loss Trend</a:t>
            </a:r>
          </a:p>
        </c:rich>
      </c:tx>
      <c:layout>
        <c:manualLayout>
          <c:xMode val="edge"/>
          <c:yMode val="edge"/>
          <c:x val="0.330340113735783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50" normalizeH="0" baseline="0">
              <a:solidFill>
                <a:schemeClr val="accent1">
                  <a:lumMod val="50000"/>
                </a:schemeClr>
              </a:solidFill>
              <a:latin typeface="Algerian" panose="04020705040A02060702" pitchFamily="82" charset="0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637007874015748"/>
          <c:y val="0.16592592592592592"/>
          <c:w val="0.76162948381452322"/>
          <c:h val="0.648459463400408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'Profitability Analysis'!$AW$1:$AW$2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name>Trendline for P/L</c:name>
            <c:spPr>
              <a:ln w="15875" cap="rnd">
                <a:solidFill>
                  <a:schemeClr val="accent2">
                    <a:lumMod val="75000"/>
                  </a:schemeClr>
                </a:solidFill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'Profitability Analysis'!$AX$3:$AX$63</c:f>
              <c:numCache>
                <c:formatCode>[$-409]d/mmm/yy;@</c:formatCode>
                <c:ptCount val="6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</c:numCache>
            </c:numRef>
          </c:cat>
          <c:val>
            <c:numRef>
              <c:f>'Profitability Analysis'!$AW$3:$AW$63</c:f>
              <c:numCache>
                <c:formatCode>"₹"#,##0_);[Red]\("₹"#,##0\)</c:formatCode>
                <c:ptCount val="61"/>
                <c:pt idx="0">
                  <c:v>1130</c:v>
                </c:pt>
                <c:pt idx="1">
                  <c:v>267</c:v>
                </c:pt>
                <c:pt idx="2">
                  <c:v>7707</c:v>
                </c:pt>
                <c:pt idx="3">
                  <c:v>-11361</c:v>
                </c:pt>
                <c:pt idx="4">
                  <c:v>-6608</c:v>
                </c:pt>
                <c:pt idx="5">
                  <c:v>-150516</c:v>
                </c:pt>
                <c:pt idx="6">
                  <c:v>26546</c:v>
                </c:pt>
                <c:pt idx="7">
                  <c:v>22</c:v>
                </c:pt>
                <c:pt idx="8">
                  <c:v>617</c:v>
                </c:pt>
                <c:pt idx="9">
                  <c:v>8710</c:v>
                </c:pt>
                <c:pt idx="10">
                  <c:v>-8777</c:v>
                </c:pt>
                <c:pt idx="11">
                  <c:v>-3507</c:v>
                </c:pt>
                <c:pt idx="12">
                  <c:v>-14529</c:v>
                </c:pt>
                <c:pt idx="13">
                  <c:v>28410</c:v>
                </c:pt>
                <c:pt idx="14">
                  <c:v>484</c:v>
                </c:pt>
                <c:pt idx="15">
                  <c:v>2392</c:v>
                </c:pt>
                <c:pt idx="16">
                  <c:v>8959</c:v>
                </c:pt>
                <c:pt idx="17">
                  <c:v>-11585</c:v>
                </c:pt>
                <c:pt idx="18">
                  <c:v>-5033</c:v>
                </c:pt>
                <c:pt idx="19">
                  <c:v>-17473</c:v>
                </c:pt>
                <c:pt idx="20">
                  <c:v>27064</c:v>
                </c:pt>
                <c:pt idx="21">
                  <c:v>-348</c:v>
                </c:pt>
                <c:pt idx="22">
                  <c:v>776</c:v>
                </c:pt>
                <c:pt idx="23">
                  <c:v>9368</c:v>
                </c:pt>
                <c:pt idx="24">
                  <c:v>-13091</c:v>
                </c:pt>
                <c:pt idx="25">
                  <c:v>-6282</c:v>
                </c:pt>
                <c:pt idx="26">
                  <c:v>-17390</c:v>
                </c:pt>
                <c:pt idx="27">
                  <c:v>24307</c:v>
                </c:pt>
                <c:pt idx="28">
                  <c:v>-2749</c:v>
                </c:pt>
                <c:pt idx="29">
                  <c:v>-374</c:v>
                </c:pt>
                <c:pt idx="30">
                  <c:v>8588</c:v>
                </c:pt>
                <c:pt idx="31">
                  <c:v>-14254</c:v>
                </c:pt>
                <c:pt idx="32">
                  <c:v>-6501</c:v>
                </c:pt>
                <c:pt idx="33">
                  <c:v>-14226</c:v>
                </c:pt>
                <c:pt idx="34">
                  <c:v>24512</c:v>
                </c:pt>
                <c:pt idx="35">
                  <c:v>-2035</c:v>
                </c:pt>
                <c:pt idx="36">
                  <c:v>-44</c:v>
                </c:pt>
                <c:pt idx="37">
                  <c:v>9707</c:v>
                </c:pt>
                <c:pt idx="38">
                  <c:v>-14615</c:v>
                </c:pt>
                <c:pt idx="39">
                  <c:v>-6087</c:v>
                </c:pt>
                <c:pt idx="40">
                  <c:v>-142051</c:v>
                </c:pt>
                <c:pt idx="41">
                  <c:v>24897</c:v>
                </c:pt>
                <c:pt idx="42">
                  <c:v>-3435</c:v>
                </c:pt>
                <c:pt idx="43">
                  <c:v>-1279</c:v>
                </c:pt>
                <c:pt idx="44">
                  <c:v>6361</c:v>
                </c:pt>
                <c:pt idx="45">
                  <c:v>-14403</c:v>
                </c:pt>
                <c:pt idx="46">
                  <c:v>-7119</c:v>
                </c:pt>
                <c:pt idx="47">
                  <c:v>-16268</c:v>
                </c:pt>
                <c:pt idx="48">
                  <c:v>25007</c:v>
                </c:pt>
                <c:pt idx="49">
                  <c:v>-4132</c:v>
                </c:pt>
                <c:pt idx="50">
                  <c:v>-861</c:v>
                </c:pt>
                <c:pt idx="51">
                  <c:v>6420</c:v>
                </c:pt>
                <c:pt idx="52">
                  <c:v>-16855</c:v>
                </c:pt>
                <c:pt idx="53">
                  <c:v>-6628</c:v>
                </c:pt>
                <c:pt idx="54">
                  <c:v>-17479</c:v>
                </c:pt>
                <c:pt idx="55">
                  <c:v>23443</c:v>
                </c:pt>
                <c:pt idx="56">
                  <c:v>-3019</c:v>
                </c:pt>
                <c:pt idx="57">
                  <c:v>-421</c:v>
                </c:pt>
                <c:pt idx="58">
                  <c:v>8472</c:v>
                </c:pt>
                <c:pt idx="59">
                  <c:v>-16223</c:v>
                </c:pt>
                <c:pt idx="60">
                  <c:v>-7642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0E-4A8A-8E56-3DE584F9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385721952"/>
        <c:axId val="138572291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'[1]Profitability Analysis'!$AF$1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solidFill>
                    <a:schemeClr val="accent2">
                      <a:alpha val="7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'Profitability Analysis'!$AX$3:$AX$63</c15:sqref>
                        </c15:formulaRef>
                      </c:ext>
                    </c:extLst>
                    <c:numCache>
                      <c:formatCode>[$-409]d/mmm/yy;@</c:formatCode>
                      <c:ptCount val="6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'[1]Profitability Analysis'!$AF$2:$AF$91</c15:sqref>
                        </c15:formulaRef>
                      </c:ext>
                    </c:extLst>
                    <c:numCache>
                      <c:formatCode>General</c:formatCode>
                      <c:ptCount val="90"/>
                      <c:pt idx="1">
                        <c:v>45170</c:v>
                      </c:pt>
                      <c:pt idx="2">
                        <c:v>45171</c:v>
                      </c:pt>
                      <c:pt idx="3">
                        <c:v>45173</c:v>
                      </c:pt>
                      <c:pt idx="4">
                        <c:v>45174</c:v>
                      </c:pt>
                      <c:pt idx="5">
                        <c:v>45176</c:v>
                      </c:pt>
                      <c:pt idx="6">
                        <c:v>45177</c:v>
                      </c:pt>
                      <c:pt idx="7">
                        <c:v>45178</c:v>
                      </c:pt>
                      <c:pt idx="8">
                        <c:v>45187</c:v>
                      </c:pt>
                      <c:pt idx="9">
                        <c:v>45188</c:v>
                      </c:pt>
                      <c:pt idx="10">
                        <c:v>45190</c:v>
                      </c:pt>
                      <c:pt idx="11">
                        <c:v>45191</c:v>
                      </c:pt>
                      <c:pt idx="12">
                        <c:v>45196</c:v>
                      </c:pt>
                      <c:pt idx="13">
                        <c:v>45197</c:v>
                      </c:pt>
                      <c:pt idx="14">
                        <c:v>45199</c:v>
                      </c:pt>
                      <c:pt idx="15">
                        <c:v>45201</c:v>
                      </c:pt>
                      <c:pt idx="16">
                        <c:v>45202</c:v>
                      </c:pt>
                      <c:pt idx="17">
                        <c:v>45204</c:v>
                      </c:pt>
                      <c:pt idx="18">
                        <c:v>45205</c:v>
                      </c:pt>
                      <c:pt idx="19">
                        <c:v>45206</c:v>
                      </c:pt>
                      <c:pt idx="20">
                        <c:v>45208</c:v>
                      </c:pt>
                      <c:pt idx="21">
                        <c:v>45209</c:v>
                      </c:pt>
                      <c:pt idx="22">
                        <c:v>45210</c:v>
                      </c:pt>
                      <c:pt idx="23">
                        <c:v>45211</c:v>
                      </c:pt>
                      <c:pt idx="24">
                        <c:v>45212</c:v>
                      </c:pt>
                      <c:pt idx="25">
                        <c:v>45213</c:v>
                      </c:pt>
                      <c:pt idx="26">
                        <c:v>45215</c:v>
                      </c:pt>
                      <c:pt idx="27">
                        <c:v>45216</c:v>
                      </c:pt>
                      <c:pt idx="28">
                        <c:v>45217</c:v>
                      </c:pt>
                      <c:pt idx="29">
                        <c:v>45218</c:v>
                      </c:pt>
                      <c:pt idx="30">
                        <c:v>45219</c:v>
                      </c:pt>
                      <c:pt idx="31">
                        <c:v>45220</c:v>
                      </c:pt>
                      <c:pt idx="32">
                        <c:v>45221</c:v>
                      </c:pt>
                      <c:pt idx="33">
                        <c:v>45222</c:v>
                      </c:pt>
                      <c:pt idx="34">
                        <c:v>45223</c:v>
                      </c:pt>
                      <c:pt idx="35">
                        <c:v>45224</c:v>
                      </c:pt>
                      <c:pt idx="36">
                        <c:v>45225</c:v>
                      </c:pt>
                      <c:pt idx="37">
                        <c:v>45226</c:v>
                      </c:pt>
                      <c:pt idx="38">
                        <c:v>45227</c:v>
                      </c:pt>
                      <c:pt idx="39">
                        <c:v>45229</c:v>
                      </c:pt>
                      <c:pt idx="40">
                        <c:v>45230</c:v>
                      </c:pt>
                      <c:pt idx="41">
                        <c:v>45231</c:v>
                      </c:pt>
                      <c:pt idx="42">
                        <c:v>45232</c:v>
                      </c:pt>
                      <c:pt idx="43">
                        <c:v>45233</c:v>
                      </c:pt>
                      <c:pt idx="44">
                        <c:v>45234</c:v>
                      </c:pt>
                      <c:pt idx="45">
                        <c:v>45235</c:v>
                      </c:pt>
                      <c:pt idx="46">
                        <c:v>45236</c:v>
                      </c:pt>
                      <c:pt idx="47">
                        <c:v>45237</c:v>
                      </c:pt>
                      <c:pt idx="48">
                        <c:v>45238</c:v>
                      </c:pt>
                      <c:pt idx="49">
                        <c:v>45240</c:v>
                      </c:pt>
                      <c:pt idx="50">
                        <c:v>45244</c:v>
                      </c:pt>
                      <c:pt idx="51">
                        <c:v>45245</c:v>
                      </c:pt>
                      <c:pt idx="52">
                        <c:v>45246</c:v>
                      </c:pt>
                      <c:pt idx="53">
                        <c:v>45247</c:v>
                      </c:pt>
                      <c:pt idx="54">
                        <c:v>45248</c:v>
                      </c:pt>
                      <c:pt idx="55">
                        <c:v>45250</c:v>
                      </c:pt>
                      <c:pt idx="56">
                        <c:v>45251</c:v>
                      </c:pt>
                      <c:pt idx="57">
                        <c:v>45252</c:v>
                      </c:pt>
                      <c:pt idx="58">
                        <c:v>45253</c:v>
                      </c:pt>
                      <c:pt idx="59">
                        <c:v>45254</c:v>
                      </c:pt>
                      <c:pt idx="60">
                        <c:v>45255</c:v>
                      </c:pt>
                      <c:pt idx="61">
                        <c:v>45256</c:v>
                      </c:pt>
                      <c:pt idx="62">
                        <c:v>45257</c:v>
                      </c:pt>
                      <c:pt idx="63">
                        <c:v>45258</c:v>
                      </c:pt>
                      <c:pt idx="64">
                        <c:v>45259</c:v>
                      </c:pt>
                      <c:pt idx="65">
                        <c:v>45260</c:v>
                      </c:pt>
                      <c:pt idx="66">
                        <c:v>45261</c:v>
                      </c:pt>
                      <c:pt idx="67">
                        <c:v>45262</c:v>
                      </c:pt>
                      <c:pt idx="68">
                        <c:v>45264</c:v>
                      </c:pt>
                      <c:pt idx="69">
                        <c:v>45265</c:v>
                      </c:pt>
                      <c:pt idx="70">
                        <c:v>45266</c:v>
                      </c:pt>
                      <c:pt idx="71">
                        <c:v>45267</c:v>
                      </c:pt>
                      <c:pt idx="72">
                        <c:v>45268</c:v>
                      </c:pt>
                      <c:pt idx="73">
                        <c:v>45269</c:v>
                      </c:pt>
                      <c:pt idx="74">
                        <c:v>45271</c:v>
                      </c:pt>
                      <c:pt idx="75">
                        <c:v>45272</c:v>
                      </c:pt>
                      <c:pt idx="76">
                        <c:v>45273</c:v>
                      </c:pt>
                      <c:pt idx="77">
                        <c:v>45274</c:v>
                      </c:pt>
                      <c:pt idx="78">
                        <c:v>45275</c:v>
                      </c:pt>
                      <c:pt idx="79">
                        <c:v>45276</c:v>
                      </c:pt>
                      <c:pt idx="80">
                        <c:v>45278</c:v>
                      </c:pt>
                      <c:pt idx="81">
                        <c:v>45279</c:v>
                      </c:pt>
                      <c:pt idx="82">
                        <c:v>45280</c:v>
                      </c:pt>
                      <c:pt idx="83">
                        <c:v>45281</c:v>
                      </c:pt>
                      <c:pt idx="84">
                        <c:v>45282</c:v>
                      </c:pt>
                      <c:pt idx="85">
                        <c:v>45283</c:v>
                      </c:pt>
                      <c:pt idx="86">
                        <c:v>45285</c:v>
                      </c:pt>
                      <c:pt idx="87">
                        <c:v>45286</c:v>
                      </c:pt>
                      <c:pt idx="88">
                        <c:v>45287</c:v>
                      </c:pt>
                      <c:pt idx="89">
                        <c:v>45290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D0E-4A8A-8E56-3DE584F94C1C}"/>
                  </c:ext>
                </c:extLst>
              </c15:ser>
            </c15:filteredBarSeries>
          </c:ext>
        </c:extLst>
      </c:barChart>
      <c:dateAx>
        <c:axId val="138572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1301968503937012"/>
              <c:y val="0.791237241178186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/yy;@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cap="none" spc="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22912"/>
        <c:crosses val="autoZero"/>
        <c:auto val="1"/>
        <c:lblOffset val="100"/>
        <c:baseTimeUnit val="days"/>
      </c:dateAx>
      <c:valAx>
        <c:axId val="138572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1" u="none" strike="noStrike" kern="1200" cap="all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AMOUNT</a:t>
                </a:r>
                <a:r>
                  <a:rPr lang="en-IN" b="1" i="1" baseline="0">
                    <a:solidFill>
                      <a:sysClr val="windowText" lastClr="000000"/>
                    </a:solidFill>
                  </a:rPr>
                  <a:t> (IN ₹)</a:t>
                </a:r>
                <a:endParaRPr lang="en-IN" b="1" i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341741144897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1" u="none" strike="noStrike" kern="1200" cap="all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\ 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spc="2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2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893569553805775"/>
          <c:y val="0.88839020122484691"/>
          <c:w val="0.60101727909011371"/>
          <c:h val="7.9202391367745692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1200">
                <a:solidFill>
                  <a:schemeClr val="accent1">
                    <a:lumMod val="75000"/>
                  </a:schemeClr>
                </a:solidFill>
                <a:latin typeface="Algerian" panose="04020705040A02060702" pitchFamily="82" charset="0"/>
              </a:rPr>
              <a:t>Profit/ Loss Trend</a:t>
            </a:r>
          </a:p>
        </c:rich>
      </c:tx>
      <c:layout>
        <c:manualLayout>
          <c:xMode val="edge"/>
          <c:yMode val="edge"/>
          <c:x val="0.28540517234651919"/>
          <c:y val="5.758948934801953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20" normalizeH="0" baseline="0">
              <a:solidFill>
                <a:schemeClr val="accent1">
                  <a:lumMod val="7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08384383072037E-2"/>
          <c:y val="0.2799036872527686"/>
          <c:w val="0.93561684992547389"/>
          <c:h val="0.428587612445880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'Profitability Analysis'!$AW$1:$AW$2</c:f>
              <c:strCache>
                <c:ptCount val="2"/>
                <c:pt idx="0">
                  <c:v>Total Profit/ Loss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6.4530006453000647E-3"/>
                  <c:y val="0.1773927392739274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72-4D78-9572-3F31C449BF3D}"/>
                </c:ext>
              </c:extLst>
            </c:dLbl>
            <c:dLbl>
              <c:idx val="39"/>
              <c:layout>
                <c:manualLayout>
                  <c:x val="6.4530006452999068E-3"/>
                  <c:y val="0.1650171513214313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72-4D78-9572-3F31C449BF3D}"/>
                </c:ext>
              </c:extLst>
            </c:dLbl>
            <c:numFmt formatCode="&quot;₹&quot;\ #,##0;[Red]&quot;₹&quot;\ 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1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'Profitability Analysis'!$AX$3:$AX$63</c15:sqref>
                  </c15:fullRef>
                </c:ext>
              </c:extLst>
              <c:f>('Profitability Analysis'!$AX$3,'Profitability Analysis'!$AX$5:$AX$63)</c:f>
              <c:numCache>
                <c:formatCode>[$-409]d/mmm/yy;@</c:formatCode>
                <c:ptCount val="60"/>
                <c:pt idx="0">
                  <c:v>45383</c:v>
                </c:pt>
                <c:pt idx="1">
                  <c:v>45385</c:v>
                </c:pt>
                <c:pt idx="2">
                  <c:v>45386</c:v>
                </c:pt>
                <c:pt idx="3">
                  <c:v>45387</c:v>
                </c:pt>
                <c:pt idx="4">
                  <c:v>45388</c:v>
                </c:pt>
                <c:pt idx="5">
                  <c:v>45389</c:v>
                </c:pt>
                <c:pt idx="6">
                  <c:v>45390</c:v>
                </c:pt>
                <c:pt idx="7">
                  <c:v>45391</c:v>
                </c:pt>
                <c:pt idx="8">
                  <c:v>45392</c:v>
                </c:pt>
                <c:pt idx="9">
                  <c:v>45393</c:v>
                </c:pt>
                <c:pt idx="10">
                  <c:v>45394</c:v>
                </c:pt>
                <c:pt idx="11">
                  <c:v>45395</c:v>
                </c:pt>
                <c:pt idx="12">
                  <c:v>45396</c:v>
                </c:pt>
                <c:pt idx="13">
                  <c:v>45397</c:v>
                </c:pt>
                <c:pt idx="14">
                  <c:v>45398</c:v>
                </c:pt>
                <c:pt idx="15">
                  <c:v>45399</c:v>
                </c:pt>
                <c:pt idx="16">
                  <c:v>45400</c:v>
                </c:pt>
                <c:pt idx="17">
                  <c:v>45401</c:v>
                </c:pt>
                <c:pt idx="18">
                  <c:v>45402</c:v>
                </c:pt>
                <c:pt idx="19">
                  <c:v>45403</c:v>
                </c:pt>
                <c:pt idx="20">
                  <c:v>45404</c:v>
                </c:pt>
                <c:pt idx="21">
                  <c:v>45405</c:v>
                </c:pt>
                <c:pt idx="22">
                  <c:v>45406</c:v>
                </c:pt>
                <c:pt idx="23">
                  <c:v>45407</c:v>
                </c:pt>
                <c:pt idx="24">
                  <c:v>45408</c:v>
                </c:pt>
                <c:pt idx="25">
                  <c:v>45409</c:v>
                </c:pt>
                <c:pt idx="26">
                  <c:v>45410</c:v>
                </c:pt>
                <c:pt idx="27">
                  <c:v>45411</c:v>
                </c:pt>
                <c:pt idx="28">
                  <c:v>45412</c:v>
                </c:pt>
                <c:pt idx="29">
                  <c:v>45413</c:v>
                </c:pt>
                <c:pt idx="30">
                  <c:v>45414</c:v>
                </c:pt>
                <c:pt idx="31">
                  <c:v>45415</c:v>
                </c:pt>
                <c:pt idx="32">
                  <c:v>45416</c:v>
                </c:pt>
                <c:pt idx="33">
                  <c:v>45417</c:v>
                </c:pt>
                <c:pt idx="34">
                  <c:v>45418</c:v>
                </c:pt>
                <c:pt idx="35">
                  <c:v>45419</c:v>
                </c:pt>
                <c:pt idx="36">
                  <c:v>45420</c:v>
                </c:pt>
                <c:pt idx="37">
                  <c:v>45421</c:v>
                </c:pt>
                <c:pt idx="38">
                  <c:v>45422</c:v>
                </c:pt>
                <c:pt idx="39">
                  <c:v>45423</c:v>
                </c:pt>
                <c:pt idx="40">
                  <c:v>45424</c:v>
                </c:pt>
                <c:pt idx="41">
                  <c:v>45425</c:v>
                </c:pt>
                <c:pt idx="42">
                  <c:v>45426</c:v>
                </c:pt>
                <c:pt idx="43">
                  <c:v>45427</c:v>
                </c:pt>
                <c:pt idx="44">
                  <c:v>45428</c:v>
                </c:pt>
                <c:pt idx="45">
                  <c:v>45429</c:v>
                </c:pt>
                <c:pt idx="46">
                  <c:v>45430</c:v>
                </c:pt>
                <c:pt idx="47">
                  <c:v>45431</c:v>
                </c:pt>
                <c:pt idx="48">
                  <c:v>45432</c:v>
                </c:pt>
                <c:pt idx="49">
                  <c:v>45433</c:v>
                </c:pt>
                <c:pt idx="50">
                  <c:v>45434</c:v>
                </c:pt>
                <c:pt idx="51">
                  <c:v>45435</c:v>
                </c:pt>
                <c:pt idx="52">
                  <c:v>45436</c:v>
                </c:pt>
                <c:pt idx="53">
                  <c:v>45437</c:v>
                </c:pt>
                <c:pt idx="54">
                  <c:v>45438</c:v>
                </c:pt>
                <c:pt idx="55">
                  <c:v>45439</c:v>
                </c:pt>
                <c:pt idx="56">
                  <c:v>45440</c:v>
                </c:pt>
                <c:pt idx="57">
                  <c:v>45441</c:v>
                </c:pt>
                <c:pt idx="58">
                  <c:v>45442</c:v>
                </c:pt>
                <c:pt idx="59">
                  <c:v>45443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'Profitability Analysis'!$AW$3:$AW$63</c15:sqref>
                  </c15:fullRef>
                </c:ext>
              </c:extLst>
              <c:f>('Profitability Analysis'!$AW$3,'Profitability Analysis'!$AW$5:$AW$63)</c:f>
              <c:numCache>
                <c:formatCode>"₹"#,##0_);[Red]\("₹"#,##0\)</c:formatCode>
                <c:ptCount val="60"/>
                <c:pt idx="0">
                  <c:v>1130</c:v>
                </c:pt>
                <c:pt idx="1">
                  <c:v>7707</c:v>
                </c:pt>
                <c:pt idx="2">
                  <c:v>-11361</c:v>
                </c:pt>
                <c:pt idx="3">
                  <c:v>-6608</c:v>
                </c:pt>
                <c:pt idx="4">
                  <c:v>-150516</c:v>
                </c:pt>
                <c:pt idx="5">
                  <c:v>26546</c:v>
                </c:pt>
                <c:pt idx="6">
                  <c:v>22</c:v>
                </c:pt>
                <c:pt idx="7">
                  <c:v>617</c:v>
                </c:pt>
                <c:pt idx="8">
                  <c:v>8710</c:v>
                </c:pt>
                <c:pt idx="9">
                  <c:v>-8777</c:v>
                </c:pt>
                <c:pt idx="10">
                  <c:v>-3507</c:v>
                </c:pt>
                <c:pt idx="11">
                  <c:v>-14529</c:v>
                </c:pt>
                <c:pt idx="12">
                  <c:v>28410</c:v>
                </c:pt>
                <c:pt idx="13">
                  <c:v>484</c:v>
                </c:pt>
                <c:pt idx="14">
                  <c:v>2392</c:v>
                </c:pt>
                <c:pt idx="15">
                  <c:v>8959</c:v>
                </c:pt>
                <c:pt idx="16">
                  <c:v>-11585</c:v>
                </c:pt>
                <c:pt idx="17">
                  <c:v>-5033</c:v>
                </c:pt>
                <c:pt idx="18">
                  <c:v>-17473</c:v>
                </c:pt>
                <c:pt idx="19">
                  <c:v>27064</c:v>
                </c:pt>
                <c:pt idx="20">
                  <c:v>-348</c:v>
                </c:pt>
                <c:pt idx="21">
                  <c:v>776</c:v>
                </c:pt>
                <c:pt idx="22">
                  <c:v>9368</c:v>
                </c:pt>
                <c:pt idx="23">
                  <c:v>-13091</c:v>
                </c:pt>
                <c:pt idx="24">
                  <c:v>-6282</c:v>
                </c:pt>
                <c:pt idx="25">
                  <c:v>-17390</c:v>
                </c:pt>
                <c:pt idx="26">
                  <c:v>24307</c:v>
                </c:pt>
                <c:pt idx="27">
                  <c:v>-2749</c:v>
                </c:pt>
                <c:pt idx="28">
                  <c:v>-374</c:v>
                </c:pt>
                <c:pt idx="29">
                  <c:v>8588</c:v>
                </c:pt>
                <c:pt idx="30">
                  <c:v>-14254</c:v>
                </c:pt>
                <c:pt idx="31">
                  <c:v>-6501</c:v>
                </c:pt>
                <c:pt idx="32">
                  <c:v>-14226</c:v>
                </c:pt>
                <c:pt idx="33">
                  <c:v>24512</c:v>
                </c:pt>
                <c:pt idx="34">
                  <c:v>-2035</c:v>
                </c:pt>
                <c:pt idx="35">
                  <c:v>-44</c:v>
                </c:pt>
                <c:pt idx="36">
                  <c:v>9707</c:v>
                </c:pt>
                <c:pt idx="37">
                  <c:v>-14615</c:v>
                </c:pt>
                <c:pt idx="38">
                  <c:v>-6087</c:v>
                </c:pt>
                <c:pt idx="39">
                  <c:v>-142051</c:v>
                </c:pt>
                <c:pt idx="40">
                  <c:v>24897</c:v>
                </c:pt>
                <c:pt idx="41">
                  <c:v>-3435</c:v>
                </c:pt>
                <c:pt idx="42">
                  <c:v>-1279</c:v>
                </c:pt>
                <c:pt idx="43">
                  <c:v>6361</c:v>
                </c:pt>
                <c:pt idx="44">
                  <c:v>-14403</c:v>
                </c:pt>
                <c:pt idx="45">
                  <c:v>-7119</c:v>
                </c:pt>
                <c:pt idx="46">
                  <c:v>-16268</c:v>
                </c:pt>
                <c:pt idx="47">
                  <c:v>25007</c:v>
                </c:pt>
                <c:pt idx="48">
                  <c:v>-4132</c:v>
                </c:pt>
                <c:pt idx="49">
                  <c:v>-861</c:v>
                </c:pt>
                <c:pt idx="50">
                  <c:v>6420</c:v>
                </c:pt>
                <c:pt idx="51">
                  <c:v>-16855</c:v>
                </c:pt>
                <c:pt idx="52">
                  <c:v>-6628</c:v>
                </c:pt>
                <c:pt idx="53">
                  <c:v>-17479</c:v>
                </c:pt>
                <c:pt idx="54">
                  <c:v>23443</c:v>
                </c:pt>
                <c:pt idx="55">
                  <c:v>-3019</c:v>
                </c:pt>
                <c:pt idx="56">
                  <c:v>-421</c:v>
                </c:pt>
                <c:pt idx="57">
                  <c:v>8472</c:v>
                </c:pt>
                <c:pt idx="58">
                  <c:v>-16223</c:v>
                </c:pt>
                <c:pt idx="59">
                  <c:v>-7642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2-4D78-9572-3F31C449BF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5355377"/>
        <c:axId val="59722215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'[1]Profitability Analysis'!$AF$1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ullRef>
                          <c15:sqref>'Profitability Analysis'!$AX$3:$AX$63</c15:sqref>
                        </c15:fullRef>
                        <c15:formulaRef>
                          <c15:sqref>('Profitability Analysis'!$AX$3,'Profitability Analysis'!$AX$5:$AX$63)</c15:sqref>
                        </c15:formulaRef>
                      </c:ext>
                    </c:extLst>
                    <c:numCache>
                      <c:formatCode>[$-409]d/mmm/yy;@</c:formatCode>
                      <c:ptCount val="60"/>
                      <c:pt idx="0">
                        <c:v>45383</c:v>
                      </c:pt>
                      <c:pt idx="1">
                        <c:v>45385</c:v>
                      </c:pt>
                      <c:pt idx="2">
                        <c:v>45386</c:v>
                      </c:pt>
                      <c:pt idx="3">
                        <c:v>45387</c:v>
                      </c:pt>
                      <c:pt idx="4">
                        <c:v>45388</c:v>
                      </c:pt>
                      <c:pt idx="5">
                        <c:v>45389</c:v>
                      </c:pt>
                      <c:pt idx="6">
                        <c:v>45390</c:v>
                      </c:pt>
                      <c:pt idx="7">
                        <c:v>45391</c:v>
                      </c:pt>
                      <c:pt idx="8">
                        <c:v>45392</c:v>
                      </c:pt>
                      <c:pt idx="9">
                        <c:v>45393</c:v>
                      </c:pt>
                      <c:pt idx="10">
                        <c:v>45394</c:v>
                      </c:pt>
                      <c:pt idx="11">
                        <c:v>45395</c:v>
                      </c:pt>
                      <c:pt idx="12">
                        <c:v>45396</c:v>
                      </c:pt>
                      <c:pt idx="13">
                        <c:v>45397</c:v>
                      </c:pt>
                      <c:pt idx="14">
                        <c:v>45398</c:v>
                      </c:pt>
                      <c:pt idx="15">
                        <c:v>45399</c:v>
                      </c:pt>
                      <c:pt idx="16">
                        <c:v>45400</c:v>
                      </c:pt>
                      <c:pt idx="17">
                        <c:v>45401</c:v>
                      </c:pt>
                      <c:pt idx="18">
                        <c:v>45402</c:v>
                      </c:pt>
                      <c:pt idx="19">
                        <c:v>45403</c:v>
                      </c:pt>
                      <c:pt idx="20">
                        <c:v>45404</c:v>
                      </c:pt>
                      <c:pt idx="21">
                        <c:v>45405</c:v>
                      </c:pt>
                      <c:pt idx="22">
                        <c:v>45406</c:v>
                      </c:pt>
                      <c:pt idx="23">
                        <c:v>45407</c:v>
                      </c:pt>
                      <c:pt idx="24">
                        <c:v>45408</c:v>
                      </c:pt>
                      <c:pt idx="25">
                        <c:v>45409</c:v>
                      </c:pt>
                      <c:pt idx="26">
                        <c:v>45410</c:v>
                      </c:pt>
                      <c:pt idx="27">
                        <c:v>45411</c:v>
                      </c:pt>
                      <c:pt idx="28">
                        <c:v>45412</c:v>
                      </c:pt>
                      <c:pt idx="29">
                        <c:v>45413</c:v>
                      </c:pt>
                      <c:pt idx="30">
                        <c:v>45414</c:v>
                      </c:pt>
                      <c:pt idx="31">
                        <c:v>45415</c:v>
                      </c:pt>
                      <c:pt idx="32">
                        <c:v>45416</c:v>
                      </c:pt>
                      <c:pt idx="33">
                        <c:v>45417</c:v>
                      </c:pt>
                      <c:pt idx="34">
                        <c:v>45418</c:v>
                      </c:pt>
                      <c:pt idx="35">
                        <c:v>45419</c:v>
                      </c:pt>
                      <c:pt idx="36">
                        <c:v>45420</c:v>
                      </c:pt>
                      <c:pt idx="37">
                        <c:v>45421</c:v>
                      </c:pt>
                      <c:pt idx="38">
                        <c:v>45422</c:v>
                      </c:pt>
                      <c:pt idx="39">
                        <c:v>45423</c:v>
                      </c:pt>
                      <c:pt idx="40">
                        <c:v>45424</c:v>
                      </c:pt>
                      <c:pt idx="41">
                        <c:v>45425</c:v>
                      </c:pt>
                      <c:pt idx="42">
                        <c:v>45426</c:v>
                      </c:pt>
                      <c:pt idx="43">
                        <c:v>45427</c:v>
                      </c:pt>
                      <c:pt idx="44">
                        <c:v>45428</c:v>
                      </c:pt>
                      <c:pt idx="45">
                        <c:v>45429</c:v>
                      </c:pt>
                      <c:pt idx="46">
                        <c:v>45430</c:v>
                      </c:pt>
                      <c:pt idx="47">
                        <c:v>45431</c:v>
                      </c:pt>
                      <c:pt idx="48">
                        <c:v>45432</c:v>
                      </c:pt>
                      <c:pt idx="49">
                        <c:v>45433</c:v>
                      </c:pt>
                      <c:pt idx="50">
                        <c:v>45434</c:v>
                      </c:pt>
                      <c:pt idx="51">
                        <c:v>45435</c:v>
                      </c:pt>
                      <c:pt idx="52">
                        <c:v>45436</c:v>
                      </c:pt>
                      <c:pt idx="53">
                        <c:v>45437</c:v>
                      </c:pt>
                      <c:pt idx="54">
                        <c:v>45438</c:v>
                      </c:pt>
                      <c:pt idx="55">
                        <c:v>45439</c:v>
                      </c:pt>
                      <c:pt idx="56">
                        <c:v>45440</c:v>
                      </c:pt>
                      <c:pt idx="57">
                        <c:v>45441</c:v>
                      </c:pt>
                      <c:pt idx="58">
                        <c:v>45442</c:v>
                      </c:pt>
                      <c:pt idx="59">
                        <c:v>45443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'[1]Profitability Analysis'!$AF$2:$AF$91</c15:sqref>
                        </c15:fullRef>
                        <c15:formulaRef>
                          <c15:sqref>('[1]Profitability Analysis'!$AF$2,'[1]Profitability Analysis'!$AF$4:$AF$91)</c15:sqref>
                        </c15:formulaRef>
                      </c:ext>
                    </c:extLst>
                    <c:numCache>
                      <c:formatCode>General</c:formatCode>
                      <c:ptCount val="89"/>
                      <c:pt idx="1">
                        <c:v>45171</c:v>
                      </c:pt>
                      <c:pt idx="2">
                        <c:v>45173</c:v>
                      </c:pt>
                      <c:pt idx="3">
                        <c:v>45174</c:v>
                      </c:pt>
                      <c:pt idx="4">
                        <c:v>45176</c:v>
                      </c:pt>
                      <c:pt idx="5">
                        <c:v>45177</c:v>
                      </c:pt>
                      <c:pt idx="6">
                        <c:v>45178</c:v>
                      </c:pt>
                      <c:pt idx="7">
                        <c:v>45187</c:v>
                      </c:pt>
                      <c:pt idx="8">
                        <c:v>45188</c:v>
                      </c:pt>
                      <c:pt idx="9">
                        <c:v>45190</c:v>
                      </c:pt>
                      <c:pt idx="10">
                        <c:v>45191</c:v>
                      </c:pt>
                      <c:pt idx="11">
                        <c:v>45196</c:v>
                      </c:pt>
                      <c:pt idx="12">
                        <c:v>45197</c:v>
                      </c:pt>
                      <c:pt idx="13">
                        <c:v>45199</c:v>
                      </c:pt>
                      <c:pt idx="14">
                        <c:v>45201</c:v>
                      </c:pt>
                      <c:pt idx="15">
                        <c:v>45202</c:v>
                      </c:pt>
                      <c:pt idx="16">
                        <c:v>45204</c:v>
                      </c:pt>
                      <c:pt idx="17">
                        <c:v>45205</c:v>
                      </c:pt>
                      <c:pt idx="18">
                        <c:v>45206</c:v>
                      </c:pt>
                      <c:pt idx="19">
                        <c:v>45208</c:v>
                      </c:pt>
                      <c:pt idx="20">
                        <c:v>45209</c:v>
                      </c:pt>
                      <c:pt idx="21">
                        <c:v>45210</c:v>
                      </c:pt>
                      <c:pt idx="22">
                        <c:v>45211</c:v>
                      </c:pt>
                      <c:pt idx="23">
                        <c:v>45212</c:v>
                      </c:pt>
                      <c:pt idx="24">
                        <c:v>45213</c:v>
                      </c:pt>
                      <c:pt idx="25">
                        <c:v>45215</c:v>
                      </c:pt>
                      <c:pt idx="26">
                        <c:v>45216</c:v>
                      </c:pt>
                      <c:pt idx="27">
                        <c:v>45217</c:v>
                      </c:pt>
                      <c:pt idx="28">
                        <c:v>45218</c:v>
                      </c:pt>
                      <c:pt idx="29">
                        <c:v>45219</c:v>
                      </c:pt>
                      <c:pt idx="30">
                        <c:v>45220</c:v>
                      </c:pt>
                      <c:pt idx="31">
                        <c:v>45221</c:v>
                      </c:pt>
                      <c:pt idx="32">
                        <c:v>45222</c:v>
                      </c:pt>
                      <c:pt idx="33">
                        <c:v>45223</c:v>
                      </c:pt>
                      <c:pt idx="34">
                        <c:v>45224</c:v>
                      </c:pt>
                      <c:pt idx="35">
                        <c:v>45225</c:v>
                      </c:pt>
                      <c:pt idx="36">
                        <c:v>45226</c:v>
                      </c:pt>
                      <c:pt idx="37">
                        <c:v>45227</c:v>
                      </c:pt>
                      <c:pt idx="38">
                        <c:v>45229</c:v>
                      </c:pt>
                      <c:pt idx="39">
                        <c:v>45230</c:v>
                      </c:pt>
                      <c:pt idx="40">
                        <c:v>45231</c:v>
                      </c:pt>
                      <c:pt idx="41">
                        <c:v>45232</c:v>
                      </c:pt>
                      <c:pt idx="42">
                        <c:v>45233</c:v>
                      </c:pt>
                      <c:pt idx="43">
                        <c:v>45234</c:v>
                      </c:pt>
                      <c:pt idx="44">
                        <c:v>45235</c:v>
                      </c:pt>
                      <c:pt idx="45">
                        <c:v>45236</c:v>
                      </c:pt>
                      <c:pt idx="46">
                        <c:v>45237</c:v>
                      </c:pt>
                      <c:pt idx="47">
                        <c:v>45238</c:v>
                      </c:pt>
                      <c:pt idx="48">
                        <c:v>45240</c:v>
                      </c:pt>
                      <c:pt idx="49">
                        <c:v>45244</c:v>
                      </c:pt>
                      <c:pt idx="50">
                        <c:v>45245</c:v>
                      </c:pt>
                      <c:pt idx="51">
                        <c:v>45246</c:v>
                      </c:pt>
                      <c:pt idx="52">
                        <c:v>45247</c:v>
                      </c:pt>
                      <c:pt idx="53">
                        <c:v>45248</c:v>
                      </c:pt>
                      <c:pt idx="54">
                        <c:v>45250</c:v>
                      </c:pt>
                      <c:pt idx="55">
                        <c:v>45251</c:v>
                      </c:pt>
                      <c:pt idx="56">
                        <c:v>45252</c:v>
                      </c:pt>
                      <c:pt idx="57">
                        <c:v>45253</c:v>
                      </c:pt>
                      <c:pt idx="58">
                        <c:v>45254</c:v>
                      </c:pt>
                      <c:pt idx="59">
                        <c:v>45255</c:v>
                      </c:pt>
                      <c:pt idx="60">
                        <c:v>45256</c:v>
                      </c:pt>
                      <c:pt idx="61">
                        <c:v>45257</c:v>
                      </c:pt>
                      <c:pt idx="62">
                        <c:v>45258</c:v>
                      </c:pt>
                      <c:pt idx="63">
                        <c:v>45259</c:v>
                      </c:pt>
                      <c:pt idx="64">
                        <c:v>45260</c:v>
                      </c:pt>
                      <c:pt idx="65">
                        <c:v>45261</c:v>
                      </c:pt>
                      <c:pt idx="66">
                        <c:v>45262</c:v>
                      </c:pt>
                      <c:pt idx="67">
                        <c:v>45264</c:v>
                      </c:pt>
                      <c:pt idx="68">
                        <c:v>45265</c:v>
                      </c:pt>
                      <c:pt idx="69">
                        <c:v>45266</c:v>
                      </c:pt>
                      <c:pt idx="70">
                        <c:v>45267</c:v>
                      </c:pt>
                      <c:pt idx="71">
                        <c:v>45268</c:v>
                      </c:pt>
                      <c:pt idx="72">
                        <c:v>45269</c:v>
                      </c:pt>
                      <c:pt idx="73">
                        <c:v>45271</c:v>
                      </c:pt>
                      <c:pt idx="74">
                        <c:v>45272</c:v>
                      </c:pt>
                      <c:pt idx="75">
                        <c:v>45273</c:v>
                      </c:pt>
                      <c:pt idx="76">
                        <c:v>45274</c:v>
                      </c:pt>
                      <c:pt idx="77">
                        <c:v>45275</c:v>
                      </c:pt>
                      <c:pt idx="78">
                        <c:v>45276</c:v>
                      </c:pt>
                      <c:pt idx="79">
                        <c:v>45278</c:v>
                      </c:pt>
                      <c:pt idx="80">
                        <c:v>45279</c:v>
                      </c:pt>
                      <c:pt idx="81">
                        <c:v>45280</c:v>
                      </c:pt>
                      <c:pt idx="82">
                        <c:v>45281</c:v>
                      </c:pt>
                      <c:pt idx="83">
                        <c:v>45282</c:v>
                      </c:pt>
                      <c:pt idx="84">
                        <c:v>45283</c:v>
                      </c:pt>
                      <c:pt idx="85">
                        <c:v>45285</c:v>
                      </c:pt>
                      <c:pt idx="86">
                        <c:v>45286</c:v>
                      </c:pt>
                      <c:pt idx="87">
                        <c:v>45287</c:v>
                      </c:pt>
                      <c:pt idx="88">
                        <c:v>45290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572-4D78-9572-3F31C449BF3D}"/>
                  </c:ext>
                </c:extLst>
              </c15:ser>
            </c15:filteredBarSeries>
          </c:ext>
        </c:extLst>
      </c:barChart>
      <c:dateAx>
        <c:axId val="55535537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 b="1" i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1545102914767238"/>
              <c:y val="0.92350950789271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14009]dd/mm/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1" u="none" strike="noStrike" kern="1200" cap="all" spc="12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22158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59722215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ysClr val="windowText" lastClr="000000"/>
                    </a:solidFill>
                  </a:rPr>
                  <a:t>Profit/</a:t>
                </a:r>
                <a:r>
                  <a:rPr lang="en-IN" b="1" i="1" baseline="0">
                    <a:solidFill>
                      <a:sysClr val="windowText" lastClr="000000"/>
                    </a:solidFill>
                  </a:rPr>
                  <a:t> LO</a:t>
                </a:r>
                <a:r>
                  <a:rPr lang="en-IN" b="1" i="1">
                    <a:solidFill>
                      <a:sysClr val="windowText" lastClr="000000"/>
                    </a:solidFill>
                  </a:rPr>
                  <a:t>ss</a:t>
                </a:r>
              </a:p>
            </c:rich>
          </c:tx>
          <c:layout>
            <c:manualLayout>
              <c:xMode val="edge"/>
              <c:yMode val="edge"/>
              <c:x val="4.0724034867296692E-3"/>
              <c:y val="0.26409658194435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₹&quot;#,##0_);[Red]\(&quot;₹&quot;#,##0\)" sourceLinked="1"/>
        <c:majorTickMark val="none"/>
        <c:minorTickMark val="none"/>
        <c:tickLblPos val="nextTo"/>
        <c:crossAx val="5553553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Bradley Hand ITC" panose="03070402050302030203" pitchFamily="66" charset="0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4072832694723867"/>
          <c:y val="4.3033402875922562E-2"/>
          <c:w val="0.2355019392397556"/>
          <c:h val="7.0576388347496161E-2"/>
        </c:manualLayout>
      </c:layout>
      <c:overlay val="0"/>
      <c:spPr>
        <a:solidFill>
          <a:srgbClr val="FFFF99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Bradley Hand ITC" panose="03070402050302030203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100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0</xdr:colOff>
      <xdr:row>2</xdr:row>
      <xdr:rowOff>0</xdr:rowOff>
    </xdr:from>
    <xdr:to>
      <xdr:col>55</xdr:col>
      <xdr:colOff>586740</xdr:colOff>
      <xdr:row>18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17929</xdr:colOff>
      <xdr:row>19</xdr:row>
      <xdr:rowOff>116541</xdr:rowOff>
    </xdr:from>
    <xdr:to>
      <xdr:col>55</xdr:col>
      <xdr:colOff>601980</xdr:colOff>
      <xdr:row>32</xdr:row>
      <xdr:rowOff>124161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0</xdr:colOff>
      <xdr:row>34</xdr:row>
      <xdr:rowOff>0</xdr:rowOff>
    </xdr:from>
    <xdr:to>
      <xdr:col>55</xdr:col>
      <xdr:colOff>220980</xdr:colOff>
      <xdr:row>49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15240</xdr:colOff>
      <xdr:row>50</xdr:row>
      <xdr:rowOff>30480</xdr:rowOff>
    </xdr:from>
    <xdr:to>
      <xdr:col>55</xdr:col>
      <xdr:colOff>236220</xdr:colOff>
      <xdr:row>65</xdr:row>
      <xdr:rowOff>30480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609599</xdr:colOff>
      <xdr:row>66</xdr:row>
      <xdr:rowOff>0</xdr:rowOff>
    </xdr:from>
    <xdr:to>
      <xdr:col>57</xdr:col>
      <xdr:colOff>493058</xdr:colOff>
      <xdr:row>83</xdr:row>
      <xdr:rowOff>121158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48</xdr:col>
      <xdr:colOff>609599</xdr:colOff>
      <xdr:row>85</xdr:row>
      <xdr:rowOff>8965</xdr:rowOff>
    </xdr:from>
    <xdr:to>
      <xdr:col>56</xdr:col>
      <xdr:colOff>125506</xdr:colOff>
      <xdr:row>100</xdr:row>
      <xdr:rowOff>62753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EF0466-E6BC-495B-98DE-E1632384FB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0</xdr:colOff>
      <xdr:row>1</xdr:row>
      <xdr:rowOff>0</xdr:rowOff>
    </xdr:from>
    <xdr:to>
      <xdr:col>75</xdr:col>
      <xdr:colOff>45720</xdr:colOff>
      <xdr:row>17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68</xdr:col>
      <xdr:colOff>0</xdr:colOff>
      <xdr:row>19</xdr:row>
      <xdr:rowOff>0</xdr:rowOff>
    </xdr:from>
    <xdr:to>
      <xdr:col>75</xdr:col>
      <xdr:colOff>45720</xdr:colOff>
      <xdr:row>35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4B7924C-E073-4A41-93F1-DF71C481F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68</xdr:col>
      <xdr:colOff>0</xdr:colOff>
      <xdr:row>37</xdr:row>
      <xdr:rowOff>0</xdr:rowOff>
    </xdr:from>
    <xdr:to>
      <xdr:col>75</xdr:col>
      <xdr:colOff>45720</xdr:colOff>
      <xdr:row>53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396FC8-3BC2-461E-AF09-DC51243370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76</xdr:col>
      <xdr:colOff>0</xdr:colOff>
      <xdr:row>1</xdr:row>
      <xdr:rowOff>0</xdr:rowOff>
    </xdr:from>
    <xdr:to>
      <xdr:col>83</xdr:col>
      <xdr:colOff>45720</xdr:colOff>
      <xdr:row>17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C17B8A-3A25-4C6B-B241-8E83DEB8B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76</xdr:col>
      <xdr:colOff>0</xdr:colOff>
      <xdr:row>19</xdr:row>
      <xdr:rowOff>0</xdr:rowOff>
    </xdr:from>
    <xdr:to>
      <xdr:col>83</xdr:col>
      <xdr:colOff>45720</xdr:colOff>
      <xdr:row>35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1EB976-0E78-4E59-AC35-5CFD83DD28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76</xdr:col>
      <xdr:colOff>0</xdr:colOff>
      <xdr:row>37</xdr:row>
      <xdr:rowOff>0</xdr:rowOff>
    </xdr:from>
    <xdr:to>
      <xdr:col>84</xdr:col>
      <xdr:colOff>411480</xdr:colOff>
      <xdr:row>55</xdr:row>
      <xdr:rowOff>15240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D37A445-F944-4EEE-929E-CBF6A4DF84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11430</xdr:colOff>
      <xdr:row>1</xdr:row>
      <xdr:rowOff>0</xdr:rowOff>
    </xdr:from>
    <xdr:to>
      <xdr:col>27</xdr:col>
      <xdr:colOff>281940</xdr:colOff>
      <xdr:row>16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18</xdr:row>
      <xdr:rowOff>0</xdr:rowOff>
    </xdr:from>
    <xdr:to>
      <xdr:col>27</xdr:col>
      <xdr:colOff>304800</xdr:colOff>
      <xdr:row>33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601980</xdr:colOff>
      <xdr:row>33</xdr:row>
      <xdr:rowOff>175260</xdr:rowOff>
    </xdr:from>
    <xdr:to>
      <xdr:col>27</xdr:col>
      <xdr:colOff>297180</xdr:colOff>
      <xdr:row>52</xdr:row>
      <xdr:rowOff>144780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24</xdr:row>
      <xdr:rowOff>2540</xdr:rowOff>
    </xdr:from>
    <xdr:to>
      <xdr:col>10</xdr:col>
      <xdr:colOff>0</xdr:colOff>
      <xdr:row>39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154940</xdr:colOff>
      <xdr:row>23</xdr:row>
      <xdr:rowOff>106680</xdr:rowOff>
    </xdr:from>
    <xdr:to>
      <xdr:col>16</xdr:col>
      <xdr:colOff>30480</xdr:colOff>
      <xdr:row>37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141605</xdr:colOff>
      <xdr:row>7</xdr:row>
      <xdr:rowOff>130175</xdr:rowOff>
    </xdr:from>
    <xdr:to>
      <xdr:col>16</xdr:col>
      <xdr:colOff>45720</xdr:colOff>
      <xdr:row>21</xdr:row>
      <xdr:rowOff>130175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200660</xdr:colOff>
      <xdr:row>24</xdr:row>
      <xdr:rowOff>0</xdr:rowOff>
    </xdr:from>
    <xdr:to>
      <xdr:col>4</xdr:col>
      <xdr:colOff>1005840</xdr:colOff>
      <xdr:row>38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175260</xdr:colOff>
      <xdr:row>7</xdr:row>
      <xdr:rowOff>0</xdr:rowOff>
    </xdr:from>
    <xdr:to>
      <xdr:col>10</xdr:col>
      <xdr:colOff>777240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D04CA-D7E9-3538-1B92-6700A80BF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2</xdr:row>
      <xdr:rowOff>7620</xdr:rowOff>
    </xdr:from>
    <xdr:to>
      <xdr:col>11</xdr:col>
      <xdr:colOff>38100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E5AF1-9288-E93E-1513-146F2D125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21</xdr:row>
      <xdr:rowOff>76200</xdr:rowOff>
    </xdr:from>
    <xdr:to>
      <xdr:col>11</xdr:col>
      <xdr:colOff>53340</xdr:colOff>
      <xdr:row>35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5C17D2-E12C-15F4-275C-55C8518E4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13</xdr:col>
      <xdr:colOff>304800</xdr:colOff>
      <xdr:row>16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B59D28-1078-4DA9-A8C7-3118F9BB2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0</xdr:rowOff>
    </xdr:from>
    <xdr:to>
      <xdr:col>14</xdr:col>
      <xdr:colOff>274320</xdr:colOff>
      <xdr:row>32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E973A8-771F-16F8-0B63-74A447890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213360</xdr:colOff>
      <xdr:row>0</xdr:row>
      <xdr:rowOff>167640</xdr:rowOff>
    </xdr:from>
    <xdr:to>
      <xdr:col>57</xdr:col>
      <xdr:colOff>464820</xdr:colOff>
      <xdr:row>16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C52C9-5A4B-4476-8CA3-61DB5A88D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213360</xdr:colOff>
      <xdr:row>17</xdr:row>
      <xdr:rowOff>0</xdr:rowOff>
    </xdr:from>
    <xdr:to>
      <xdr:col>57</xdr:col>
      <xdr:colOff>464820</xdr:colOff>
      <xdr:row>32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E3CC0D-FA13-4EEB-8C04-64524F6B6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50</xdr:col>
      <xdr:colOff>228600</xdr:colOff>
      <xdr:row>33</xdr:row>
      <xdr:rowOff>22860</xdr:rowOff>
    </xdr:from>
    <xdr:to>
      <xdr:col>57</xdr:col>
      <xdr:colOff>480060</xdr:colOff>
      <xdr:row>48</xdr:row>
      <xdr:rowOff>129540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BB319C-E3FF-4671-AC81-C035058F4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59</xdr:col>
      <xdr:colOff>0</xdr:colOff>
      <xdr:row>1</xdr:row>
      <xdr:rowOff>0</xdr:rowOff>
    </xdr:from>
    <xdr:to>
      <xdr:col>66</xdr:col>
      <xdr:colOff>251460</xdr:colOff>
      <xdr:row>16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3CEF454-365F-4995-B221-0CDFBC952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59</xdr:col>
      <xdr:colOff>0</xdr:colOff>
      <xdr:row>17</xdr:row>
      <xdr:rowOff>0</xdr:rowOff>
    </xdr:from>
    <xdr:to>
      <xdr:col>66</xdr:col>
      <xdr:colOff>594360</xdr:colOff>
      <xdr:row>31</xdr:row>
      <xdr:rowOff>114300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616D057-6CDC-4E75-9B22-84F2D826D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RP\Desktop\BDM%20Project%20(Muskan)\BDM%20Project%20(else).xlsx" TargetMode="External"/><Relationship Id="rId1" Type="http://schemas.openxmlformats.org/officeDocument/2006/relationships/externalLinkPath" Target="/Users/RRP/Desktop/BDM%20Project%20(Muskan)/BDM%20Project%20(el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id-Term Charts"/>
      <sheetName val="Sales"/>
      <sheetName val="Purchase"/>
      <sheetName val="Inventory"/>
      <sheetName val="Profit-Loss"/>
      <sheetName val="Pareto Chart"/>
      <sheetName val="Financial Metrics"/>
      <sheetName val="PL &amp; Insights"/>
      <sheetName val="Ratios"/>
      <sheetName val="Trend"/>
      <sheetName val="Pur-Sales Qty"/>
      <sheetName val="Profitability Analysis"/>
      <sheetName val="Contribution Margin Analysis"/>
      <sheetName val="Cost-Volume Profit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F1" t="str">
            <v>Date</v>
          </cell>
        </row>
        <row r="2">
          <cell r="AF2"/>
        </row>
        <row r="3">
          <cell r="AF3">
            <v>45170</v>
          </cell>
        </row>
        <row r="4">
          <cell r="AF4">
            <v>45171</v>
          </cell>
        </row>
        <row r="5">
          <cell r="AF5">
            <v>45173</v>
          </cell>
        </row>
        <row r="6">
          <cell r="AF6">
            <v>45174</v>
          </cell>
        </row>
        <row r="7">
          <cell r="AF7">
            <v>45176</v>
          </cell>
        </row>
        <row r="8">
          <cell r="AF8">
            <v>45177</v>
          </cell>
        </row>
        <row r="9">
          <cell r="AF9">
            <v>45178</v>
          </cell>
        </row>
        <row r="10">
          <cell r="AF10">
            <v>45187</v>
          </cell>
        </row>
        <row r="11">
          <cell r="AF11">
            <v>45188</v>
          </cell>
        </row>
        <row r="12">
          <cell r="AF12">
            <v>45190</v>
          </cell>
        </row>
        <row r="13">
          <cell r="AF13">
            <v>45191</v>
          </cell>
        </row>
        <row r="14">
          <cell r="AF14">
            <v>45196</v>
          </cell>
        </row>
        <row r="15">
          <cell r="AF15">
            <v>45197</v>
          </cell>
        </row>
        <row r="16">
          <cell r="AF16">
            <v>45199</v>
          </cell>
        </row>
        <row r="17">
          <cell r="AF17">
            <v>45201</v>
          </cell>
        </row>
        <row r="18">
          <cell r="AF18">
            <v>45202</v>
          </cell>
        </row>
        <row r="19">
          <cell r="AF19">
            <v>45204</v>
          </cell>
        </row>
        <row r="20">
          <cell r="AF20">
            <v>45205</v>
          </cell>
        </row>
        <row r="21">
          <cell r="AF21">
            <v>45206</v>
          </cell>
        </row>
        <row r="22">
          <cell r="AF22">
            <v>45208</v>
          </cell>
        </row>
        <row r="23">
          <cell r="AF23">
            <v>45209</v>
          </cell>
        </row>
        <row r="24">
          <cell r="AF24">
            <v>45210</v>
          </cell>
        </row>
        <row r="25">
          <cell r="AF25">
            <v>45211</v>
          </cell>
        </row>
        <row r="26">
          <cell r="AF26">
            <v>45212</v>
          </cell>
        </row>
        <row r="27">
          <cell r="AF27">
            <v>45213</v>
          </cell>
        </row>
        <row r="28">
          <cell r="AF28">
            <v>45215</v>
          </cell>
        </row>
        <row r="29">
          <cell r="AF29">
            <v>45216</v>
          </cell>
        </row>
        <row r="30">
          <cell r="AF30">
            <v>45217</v>
          </cell>
        </row>
        <row r="31">
          <cell r="AF31">
            <v>45218</v>
          </cell>
        </row>
        <row r="32">
          <cell r="AF32">
            <v>45219</v>
          </cell>
        </row>
        <row r="33">
          <cell r="AF33">
            <v>45220</v>
          </cell>
        </row>
        <row r="34">
          <cell r="AF34">
            <v>45221</v>
          </cell>
        </row>
        <row r="35">
          <cell r="AF35">
            <v>45222</v>
          </cell>
        </row>
        <row r="36">
          <cell r="AF36">
            <v>45223</v>
          </cell>
        </row>
        <row r="37">
          <cell r="AF37">
            <v>45224</v>
          </cell>
        </row>
        <row r="38">
          <cell r="AF38">
            <v>45225</v>
          </cell>
        </row>
        <row r="39">
          <cell r="AF39">
            <v>45226</v>
          </cell>
        </row>
        <row r="40">
          <cell r="AF40">
            <v>45227</v>
          </cell>
        </row>
        <row r="41">
          <cell r="AF41">
            <v>45229</v>
          </cell>
        </row>
        <row r="42">
          <cell r="AF42">
            <v>45230</v>
          </cell>
        </row>
        <row r="43">
          <cell r="AF43">
            <v>45231</v>
          </cell>
        </row>
        <row r="44">
          <cell r="AF44">
            <v>45232</v>
          </cell>
        </row>
        <row r="45">
          <cell r="AF45">
            <v>45233</v>
          </cell>
        </row>
        <row r="46">
          <cell r="AF46">
            <v>45234</v>
          </cell>
        </row>
        <row r="47">
          <cell r="AF47">
            <v>45235</v>
          </cell>
        </row>
        <row r="48">
          <cell r="AF48">
            <v>45236</v>
          </cell>
        </row>
        <row r="49">
          <cell r="AF49">
            <v>45237</v>
          </cell>
        </row>
        <row r="50">
          <cell r="AF50">
            <v>45238</v>
          </cell>
        </row>
        <row r="51">
          <cell r="AF51">
            <v>45240</v>
          </cell>
        </row>
        <row r="52">
          <cell r="AF52">
            <v>45244</v>
          </cell>
        </row>
        <row r="53">
          <cell r="AF53">
            <v>45245</v>
          </cell>
        </row>
        <row r="54">
          <cell r="AF54">
            <v>45246</v>
          </cell>
        </row>
        <row r="55">
          <cell r="AF55">
            <v>45247</v>
          </cell>
        </row>
        <row r="56">
          <cell r="AF56">
            <v>45248</v>
          </cell>
        </row>
        <row r="57">
          <cell r="AF57">
            <v>45250</v>
          </cell>
        </row>
        <row r="58">
          <cell r="AF58">
            <v>45251</v>
          </cell>
        </row>
        <row r="59">
          <cell r="AF59">
            <v>45252</v>
          </cell>
        </row>
        <row r="60">
          <cell r="AF60">
            <v>45253</v>
          </cell>
        </row>
        <row r="61">
          <cell r="AF61">
            <v>45254</v>
          </cell>
        </row>
        <row r="62">
          <cell r="AF62">
            <v>45255</v>
          </cell>
        </row>
        <row r="63">
          <cell r="AF63">
            <v>45256</v>
          </cell>
        </row>
        <row r="64">
          <cell r="AF64">
            <v>45257</v>
          </cell>
        </row>
        <row r="65">
          <cell r="AF65">
            <v>45258</v>
          </cell>
        </row>
        <row r="66">
          <cell r="AF66">
            <v>45259</v>
          </cell>
        </row>
        <row r="67">
          <cell r="AF67">
            <v>45260</v>
          </cell>
        </row>
        <row r="68">
          <cell r="AF68">
            <v>45261</v>
          </cell>
        </row>
        <row r="69">
          <cell r="AF69">
            <v>45262</v>
          </cell>
        </row>
        <row r="70">
          <cell r="AF70">
            <v>45264</v>
          </cell>
        </row>
        <row r="71">
          <cell r="AF71">
            <v>45265</v>
          </cell>
        </row>
        <row r="72">
          <cell r="AF72">
            <v>45266</v>
          </cell>
        </row>
        <row r="73">
          <cell r="AF73">
            <v>45267</v>
          </cell>
        </row>
        <row r="74">
          <cell r="AF74">
            <v>45268</v>
          </cell>
        </row>
        <row r="75">
          <cell r="AF75">
            <v>45269</v>
          </cell>
        </row>
        <row r="76">
          <cell r="AF76">
            <v>45271</v>
          </cell>
        </row>
        <row r="77">
          <cell r="AF77">
            <v>45272</v>
          </cell>
        </row>
        <row r="78">
          <cell r="AF78">
            <v>45273</v>
          </cell>
        </row>
        <row r="79">
          <cell r="AF79">
            <v>45274</v>
          </cell>
        </row>
        <row r="80">
          <cell r="AF80">
            <v>45275</v>
          </cell>
        </row>
        <row r="81">
          <cell r="AF81">
            <v>45276</v>
          </cell>
        </row>
        <row r="82">
          <cell r="AF82">
            <v>45278</v>
          </cell>
        </row>
        <row r="83">
          <cell r="AF83">
            <v>45279</v>
          </cell>
        </row>
        <row r="84">
          <cell r="AF84">
            <v>45280</v>
          </cell>
        </row>
        <row r="85">
          <cell r="AF85">
            <v>45281</v>
          </cell>
        </row>
        <row r="86">
          <cell r="AF86">
            <v>45282</v>
          </cell>
        </row>
        <row r="87">
          <cell r="AF87">
            <v>45283</v>
          </cell>
        </row>
        <row r="88">
          <cell r="AF88">
            <v>45285</v>
          </cell>
        </row>
        <row r="89">
          <cell r="AF89">
            <v>45286</v>
          </cell>
        </row>
        <row r="90">
          <cell r="AF90">
            <v>45287</v>
          </cell>
        </row>
        <row r="91">
          <cell r="AF91">
            <v>45290</v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4"/>
  <sheetViews>
    <sheetView zoomScaleNormal="100" workbookViewId="0">
      <selection activeCell="AT66" sqref="AT66:AU78"/>
    </sheetView>
  </sheetViews>
  <sheetFormatPr defaultColWidth="8.88671875" defaultRowHeight="14.4"/>
  <cols>
    <col min="1" max="1" width="9.6640625" style="2" customWidth="1"/>
    <col min="2" max="2" width="12.21875" style="2" bestFit="1" customWidth="1"/>
    <col min="3" max="3" width="10" style="2" bestFit="1" customWidth="1"/>
    <col min="4" max="5" width="9.33203125" style="2" bestFit="1" customWidth="1"/>
    <col min="6" max="7" width="10.6640625" style="2" bestFit="1" customWidth="1"/>
    <col min="8" max="8" width="11.77734375" style="2" bestFit="1" customWidth="1"/>
    <col min="9" max="9" width="6.5546875" style="2" bestFit="1" customWidth="1"/>
    <col min="10" max="10" width="8.33203125" style="2" bestFit="1" customWidth="1"/>
    <col min="11" max="11" width="12.21875" style="2" bestFit="1" customWidth="1"/>
    <col min="12" max="12" width="8.109375" style="2" bestFit="1" customWidth="1"/>
    <col min="13" max="13" width="5.44140625" style="2" bestFit="1" customWidth="1"/>
    <col min="14" max="14" width="8.33203125" style="2" bestFit="1" customWidth="1"/>
    <col min="15" max="15" width="10.109375" style="2" bestFit="1" customWidth="1"/>
    <col min="16" max="16" width="7.5546875" style="2" bestFit="1" customWidth="1"/>
    <col min="17" max="17" width="12.21875" style="2" bestFit="1" customWidth="1"/>
    <col min="18" max="18" width="10" style="2" bestFit="1" customWidth="1"/>
    <col min="19" max="20" width="9.33203125" style="2" bestFit="1" customWidth="1"/>
    <col min="21" max="21" width="10.6640625" style="2" bestFit="1" customWidth="1"/>
    <col min="22" max="22" width="9.6640625" style="2" bestFit="1" customWidth="1"/>
    <col min="23" max="23" width="11.77734375" style="2" bestFit="1" customWidth="1"/>
    <col min="24" max="24" width="6.5546875" style="2" bestFit="1" customWidth="1"/>
    <col min="25" max="25" width="7" style="2" bestFit="1" customWidth="1"/>
    <col min="26" max="26" width="12.21875" style="2" bestFit="1" customWidth="1"/>
    <col min="27" max="27" width="8.109375" style="2" bestFit="1" customWidth="1"/>
    <col min="28" max="29" width="8.33203125" style="2" bestFit="1" customWidth="1"/>
    <col min="30" max="30" width="10.109375" style="2" bestFit="1" customWidth="1"/>
    <col min="31" max="31" width="7.5546875" style="2" bestFit="1" customWidth="1"/>
    <col min="32" max="32" width="12.21875" style="2" bestFit="1" customWidth="1"/>
    <col min="33" max="33" width="10" style="2" bestFit="1" customWidth="1"/>
    <col min="34" max="35" width="9.33203125" style="2" bestFit="1" customWidth="1"/>
    <col min="36" max="36" width="10.6640625" style="2" bestFit="1" customWidth="1"/>
    <col min="37" max="37" width="9.6640625" style="2" bestFit="1" customWidth="1"/>
    <col min="38" max="38" width="11.77734375" style="2" bestFit="1" customWidth="1"/>
    <col min="39" max="39" width="9.33203125" style="2" bestFit="1" customWidth="1"/>
    <col min="40" max="40" width="12.77734375" style="2" bestFit="1" customWidth="1"/>
    <col min="41" max="41" width="12.21875" style="2" bestFit="1" customWidth="1"/>
    <col min="42" max="44" width="9.33203125" style="2" bestFit="1" customWidth="1"/>
    <col min="45" max="45" width="10.109375" style="2" bestFit="1" customWidth="1"/>
    <col min="46" max="46" width="17.33203125" style="2" bestFit="1" customWidth="1"/>
    <col min="47" max="47" width="20.44140625" style="2" bestFit="1" customWidth="1"/>
    <col min="48" max="48" width="9.6640625" style="2" customWidth="1"/>
    <col min="49" max="57" width="8.88671875" style="2"/>
    <col min="58" max="58" width="16.5546875" style="2" bestFit="1" customWidth="1"/>
    <col min="59" max="60" width="8.88671875" style="2"/>
    <col min="61" max="61" width="11.109375" style="2" bestFit="1" customWidth="1"/>
    <col min="62" max="62" width="8.88671875" style="2"/>
    <col min="63" max="63" width="21.44140625" style="2" bestFit="1" customWidth="1"/>
    <col min="64" max="64" width="8.88671875" style="2"/>
    <col min="65" max="65" width="26.6640625" style="2" bestFit="1" customWidth="1"/>
    <col min="66" max="16384" width="8.88671875" style="2"/>
  </cols>
  <sheetData>
    <row r="1" spans="1:56" s="1" customFormat="1">
      <c r="A1" s="244" t="s">
        <v>0</v>
      </c>
      <c r="B1" s="248" t="s">
        <v>1</v>
      </c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6" t="s">
        <v>2</v>
      </c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  <c r="AF1" s="247" t="s">
        <v>3</v>
      </c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5" t="s">
        <v>4</v>
      </c>
      <c r="AV1" s="244" t="s">
        <v>0</v>
      </c>
      <c r="AX1" s="65"/>
      <c r="AY1" s="65"/>
      <c r="AZ1" s="65"/>
      <c r="BA1" s="65"/>
      <c r="BB1" s="65"/>
      <c r="BC1" s="65"/>
      <c r="BD1" s="65"/>
    </row>
    <row r="2" spans="1:56" s="1" customFormat="1">
      <c r="A2" s="244"/>
      <c r="B2" s="60" t="s">
        <v>82</v>
      </c>
      <c r="C2" s="60" t="s">
        <v>78</v>
      </c>
      <c r="D2" s="60" t="s">
        <v>79</v>
      </c>
      <c r="E2" s="60" t="s">
        <v>74</v>
      </c>
      <c r="F2" s="60" t="s">
        <v>72</v>
      </c>
      <c r="G2" s="60" t="s">
        <v>68</v>
      </c>
      <c r="H2" s="60" t="s">
        <v>67</v>
      </c>
      <c r="I2" s="60" t="s">
        <v>80</v>
      </c>
      <c r="J2" s="60" t="s">
        <v>81</v>
      </c>
      <c r="K2" s="60" t="s">
        <v>69</v>
      </c>
      <c r="L2" s="60" t="s">
        <v>70</v>
      </c>
      <c r="M2" s="60" t="s">
        <v>71</v>
      </c>
      <c r="N2" s="60" t="s">
        <v>77</v>
      </c>
      <c r="O2" s="60" t="s">
        <v>76</v>
      </c>
      <c r="P2" s="60" t="s">
        <v>75</v>
      </c>
      <c r="Q2" s="119" t="s">
        <v>73</v>
      </c>
      <c r="R2" s="119" t="s">
        <v>78</v>
      </c>
      <c r="S2" s="119" t="s">
        <v>79</v>
      </c>
      <c r="T2" s="119" t="s">
        <v>74</v>
      </c>
      <c r="U2" s="119" t="s">
        <v>72</v>
      </c>
      <c r="V2" s="119" t="s">
        <v>68</v>
      </c>
      <c r="W2" s="119" t="s">
        <v>67</v>
      </c>
      <c r="X2" s="119" t="s">
        <v>80</v>
      </c>
      <c r="Y2" s="119" t="s">
        <v>81</v>
      </c>
      <c r="Z2" s="119" t="s">
        <v>69</v>
      </c>
      <c r="AA2" s="119" t="s">
        <v>70</v>
      </c>
      <c r="AB2" s="119" t="s">
        <v>71</v>
      </c>
      <c r="AC2" s="119" t="s">
        <v>77</v>
      </c>
      <c r="AD2" s="119" t="s">
        <v>76</v>
      </c>
      <c r="AE2" s="119" t="s">
        <v>75</v>
      </c>
      <c r="AF2" s="63" t="s">
        <v>73</v>
      </c>
      <c r="AG2" s="63" t="s">
        <v>78</v>
      </c>
      <c r="AH2" s="63" t="s">
        <v>79</v>
      </c>
      <c r="AI2" s="63" t="s">
        <v>74</v>
      </c>
      <c r="AJ2" s="63" t="s">
        <v>72</v>
      </c>
      <c r="AK2" s="63" t="s">
        <v>68</v>
      </c>
      <c r="AL2" s="63" t="s">
        <v>67</v>
      </c>
      <c r="AM2" s="63" t="s">
        <v>80</v>
      </c>
      <c r="AN2" s="63" t="s">
        <v>81</v>
      </c>
      <c r="AO2" s="63" t="s">
        <v>69</v>
      </c>
      <c r="AP2" s="63" t="s">
        <v>70</v>
      </c>
      <c r="AQ2" s="63" t="s">
        <v>71</v>
      </c>
      <c r="AR2" s="63" t="s">
        <v>77</v>
      </c>
      <c r="AS2" s="63" t="s">
        <v>76</v>
      </c>
      <c r="AT2" s="63" t="s">
        <v>75</v>
      </c>
      <c r="AU2" s="245"/>
      <c r="AV2" s="244"/>
    </row>
    <row r="3" spans="1:56">
      <c r="A3" s="5">
        <v>45383</v>
      </c>
      <c r="B3" s="121">
        <v>10</v>
      </c>
      <c r="C3" s="121">
        <v>3</v>
      </c>
      <c r="D3" s="121">
        <v>40</v>
      </c>
      <c r="E3" s="121">
        <v>31</v>
      </c>
      <c r="F3" s="121">
        <v>14</v>
      </c>
      <c r="G3" s="61">
        <v>13</v>
      </c>
      <c r="H3" s="121">
        <v>7</v>
      </c>
      <c r="I3" s="121">
        <v>10</v>
      </c>
      <c r="J3" s="121">
        <v>3</v>
      </c>
      <c r="K3" s="121">
        <v>28</v>
      </c>
      <c r="L3" s="121">
        <v>17</v>
      </c>
      <c r="M3" s="121">
        <v>8</v>
      </c>
      <c r="N3" s="121">
        <v>9</v>
      </c>
      <c r="O3" s="121">
        <v>10</v>
      </c>
      <c r="P3" s="121">
        <v>10</v>
      </c>
      <c r="Q3" s="62">
        <v>328</v>
      </c>
      <c r="R3" s="62">
        <v>32</v>
      </c>
      <c r="S3" s="62">
        <v>50</v>
      </c>
      <c r="T3" s="62">
        <v>39</v>
      </c>
      <c r="U3" s="62">
        <v>165</v>
      </c>
      <c r="V3" s="62">
        <v>125</v>
      </c>
      <c r="W3" s="62">
        <v>125</v>
      </c>
      <c r="X3" s="62">
        <v>150</v>
      </c>
      <c r="Y3" s="62">
        <v>160</v>
      </c>
      <c r="Z3" s="62">
        <v>115</v>
      </c>
      <c r="AA3" s="62">
        <v>115</v>
      </c>
      <c r="AB3" s="62">
        <v>460</v>
      </c>
      <c r="AC3" s="62">
        <v>200</v>
      </c>
      <c r="AD3" s="62">
        <v>250</v>
      </c>
      <c r="AE3" s="62">
        <v>40</v>
      </c>
      <c r="AF3" s="64">
        <f t="shared" ref="AF3:AT3" si="0">B3*Q3</f>
        <v>3280</v>
      </c>
      <c r="AG3" s="64">
        <f t="shared" si="0"/>
        <v>96</v>
      </c>
      <c r="AH3" s="64">
        <f t="shared" si="0"/>
        <v>2000</v>
      </c>
      <c r="AI3" s="64">
        <f t="shared" si="0"/>
        <v>1209</v>
      </c>
      <c r="AJ3" s="64">
        <f t="shared" si="0"/>
        <v>2310</v>
      </c>
      <c r="AK3" s="64">
        <f t="shared" si="0"/>
        <v>1625</v>
      </c>
      <c r="AL3" s="64">
        <f t="shared" si="0"/>
        <v>875</v>
      </c>
      <c r="AM3" s="64">
        <f t="shared" si="0"/>
        <v>1500</v>
      </c>
      <c r="AN3" s="64">
        <f t="shared" si="0"/>
        <v>480</v>
      </c>
      <c r="AO3" s="64">
        <f t="shared" si="0"/>
        <v>3220</v>
      </c>
      <c r="AP3" s="64">
        <f t="shared" si="0"/>
        <v>1955</v>
      </c>
      <c r="AQ3" s="64">
        <f t="shared" si="0"/>
        <v>3680</v>
      </c>
      <c r="AR3" s="64">
        <f t="shared" si="0"/>
        <v>1800</v>
      </c>
      <c r="AS3" s="64">
        <f t="shared" si="0"/>
        <v>2500</v>
      </c>
      <c r="AT3" s="64">
        <f t="shared" si="0"/>
        <v>400</v>
      </c>
      <c r="AU3" s="66">
        <f>SUM(AF3:AT3)</f>
        <v>26930</v>
      </c>
      <c r="AV3" s="5">
        <v>45383</v>
      </c>
    </row>
    <row r="4" spans="1:56">
      <c r="A4" s="5">
        <v>45384</v>
      </c>
      <c r="B4" s="121">
        <v>10</v>
      </c>
      <c r="C4" s="61">
        <v>4</v>
      </c>
      <c r="D4" s="61">
        <v>39</v>
      </c>
      <c r="E4" s="61">
        <v>31</v>
      </c>
      <c r="F4" s="61">
        <v>13</v>
      </c>
      <c r="G4" s="61">
        <v>14</v>
      </c>
      <c r="H4" s="61">
        <v>7</v>
      </c>
      <c r="I4" s="61">
        <v>10</v>
      </c>
      <c r="J4" s="61">
        <v>3</v>
      </c>
      <c r="K4" s="61">
        <v>28</v>
      </c>
      <c r="L4" s="61">
        <v>17</v>
      </c>
      <c r="M4" s="61">
        <v>6</v>
      </c>
      <c r="N4" s="61">
        <v>8</v>
      </c>
      <c r="O4" s="61">
        <v>10</v>
      </c>
      <c r="P4" s="61">
        <v>11</v>
      </c>
      <c r="Q4" s="62">
        <v>328</v>
      </c>
      <c r="R4" s="62">
        <v>32</v>
      </c>
      <c r="S4" s="62">
        <v>50</v>
      </c>
      <c r="T4" s="62">
        <v>39</v>
      </c>
      <c r="U4" s="62">
        <v>165</v>
      </c>
      <c r="V4" s="62">
        <v>125</v>
      </c>
      <c r="W4" s="62">
        <v>125</v>
      </c>
      <c r="X4" s="62">
        <v>150</v>
      </c>
      <c r="Y4" s="62">
        <v>160</v>
      </c>
      <c r="Z4" s="62">
        <v>115</v>
      </c>
      <c r="AA4" s="62">
        <v>115</v>
      </c>
      <c r="AB4" s="62">
        <v>460</v>
      </c>
      <c r="AC4" s="62">
        <v>200</v>
      </c>
      <c r="AD4" s="62">
        <v>250</v>
      </c>
      <c r="AE4" s="62">
        <v>40</v>
      </c>
      <c r="AF4" s="64">
        <f t="shared" ref="AF4:AF63" si="1">B4*Q4</f>
        <v>3280</v>
      </c>
      <c r="AG4" s="64">
        <f t="shared" ref="AG4:AG63" si="2">C4*R4</f>
        <v>128</v>
      </c>
      <c r="AH4" s="64">
        <f t="shared" ref="AH4:AH63" si="3">D4*S4</f>
        <v>1950</v>
      </c>
      <c r="AI4" s="64">
        <f t="shared" ref="AI4:AI63" si="4">E4*T4</f>
        <v>1209</v>
      </c>
      <c r="AJ4" s="64">
        <f t="shared" ref="AJ4:AJ63" si="5">F4*U4</f>
        <v>2145</v>
      </c>
      <c r="AK4" s="64">
        <f t="shared" ref="AK4:AK63" si="6">G4*V4</f>
        <v>1750</v>
      </c>
      <c r="AL4" s="64">
        <f t="shared" ref="AL4:AL63" si="7">H4*W4</f>
        <v>875</v>
      </c>
      <c r="AM4" s="64">
        <f t="shared" ref="AM4:AM63" si="8">I4*X4</f>
        <v>1500</v>
      </c>
      <c r="AN4" s="64">
        <f t="shared" ref="AN4:AN63" si="9">J4*Y4</f>
        <v>480</v>
      </c>
      <c r="AO4" s="64">
        <f t="shared" ref="AO4:AO63" si="10">K4*Z4</f>
        <v>3220</v>
      </c>
      <c r="AP4" s="64">
        <f t="shared" ref="AP4:AP63" si="11">L4*AA4</f>
        <v>1955</v>
      </c>
      <c r="AQ4" s="64">
        <f t="shared" ref="AQ4:AQ63" si="12">M4*AB4</f>
        <v>2760</v>
      </c>
      <c r="AR4" s="64">
        <f t="shared" ref="AR4:AR63" si="13">N4*AC4</f>
        <v>1600</v>
      </c>
      <c r="AS4" s="64">
        <f t="shared" ref="AS4:AS63" si="14">O4*AD4</f>
        <v>2500</v>
      </c>
      <c r="AT4" s="64">
        <f t="shared" ref="AT4:AT63" si="15">P4*AE4</f>
        <v>440</v>
      </c>
      <c r="AU4" s="66">
        <f t="shared" ref="AU4:AU63" si="16">SUM(AF4:AT4)</f>
        <v>25792</v>
      </c>
      <c r="AV4" s="5">
        <v>45384</v>
      </c>
    </row>
    <row r="5" spans="1:56">
      <c r="A5" s="5">
        <v>45385</v>
      </c>
      <c r="B5" s="121">
        <v>11</v>
      </c>
      <c r="C5" s="61">
        <v>4</v>
      </c>
      <c r="D5" s="61">
        <v>41</v>
      </c>
      <c r="E5" s="61">
        <v>29</v>
      </c>
      <c r="F5" s="61">
        <v>10</v>
      </c>
      <c r="G5" s="61">
        <v>15</v>
      </c>
      <c r="H5" s="61">
        <v>8</v>
      </c>
      <c r="I5" s="61">
        <v>12</v>
      </c>
      <c r="J5" s="61">
        <v>4</v>
      </c>
      <c r="K5" s="61">
        <v>27</v>
      </c>
      <c r="L5" s="61">
        <v>18</v>
      </c>
      <c r="M5" s="61">
        <v>7</v>
      </c>
      <c r="N5" s="61">
        <v>8</v>
      </c>
      <c r="O5" s="61">
        <v>9</v>
      </c>
      <c r="P5" s="61">
        <v>7</v>
      </c>
      <c r="Q5" s="62">
        <v>328</v>
      </c>
      <c r="R5" s="62">
        <v>32</v>
      </c>
      <c r="S5" s="62">
        <v>50</v>
      </c>
      <c r="T5" s="62">
        <v>39</v>
      </c>
      <c r="U5" s="62">
        <v>165</v>
      </c>
      <c r="V5" s="62">
        <v>125</v>
      </c>
      <c r="W5" s="62">
        <v>125</v>
      </c>
      <c r="X5" s="62">
        <v>150</v>
      </c>
      <c r="Y5" s="62">
        <v>160</v>
      </c>
      <c r="Z5" s="62">
        <v>115</v>
      </c>
      <c r="AA5" s="62">
        <v>115</v>
      </c>
      <c r="AB5" s="62">
        <v>460</v>
      </c>
      <c r="AC5" s="62">
        <v>200</v>
      </c>
      <c r="AD5" s="62">
        <v>250</v>
      </c>
      <c r="AE5" s="62">
        <v>40</v>
      </c>
      <c r="AF5" s="64">
        <f t="shared" si="1"/>
        <v>3608</v>
      </c>
      <c r="AG5" s="64">
        <f t="shared" si="2"/>
        <v>128</v>
      </c>
      <c r="AH5" s="64">
        <f t="shared" si="3"/>
        <v>2050</v>
      </c>
      <c r="AI5" s="64">
        <f t="shared" si="4"/>
        <v>1131</v>
      </c>
      <c r="AJ5" s="64">
        <f t="shared" si="5"/>
        <v>1650</v>
      </c>
      <c r="AK5" s="64">
        <f t="shared" si="6"/>
        <v>1875</v>
      </c>
      <c r="AL5" s="64">
        <f t="shared" si="7"/>
        <v>1000</v>
      </c>
      <c r="AM5" s="64">
        <f t="shared" si="8"/>
        <v>1800</v>
      </c>
      <c r="AN5" s="64">
        <f t="shared" si="9"/>
        <v>640</v>
      </c>
      <c r="AO5" s="64">
        <f t="shared" si="10"/>
        <v>3105</v>
      </c>
      <c r="AP5" s="64">
        <f t="shared" si="11"/>
        <v>2070</v>
      </c>
      <c r="AQ5" s="64">
        <f t="shared" si="12"/>
        <v>3220</v>
      </c>
      <c r="AR5" s="64">
        <f t="shared" si="13"/>
        <v>1600</v>
      </c>
      <c r="AS5" s="64">
        <f t="shared" si="14"/>
        <v>2250</v>
      </c>
      <c r="AT5" s="64">
        <f t="shared" si="15"/>
        <v>280</v>
      </c>
      <c r="AU5" s="66">
        <f t="shared" si="16"/>
        <v>26407</v>
      </c>
      <c r="AV5" s="5">
        <v>45385</v>
      </c>
    </row>
    <row r="6" spans="1:56">
      <c r="A6" s="5">
        <v>45386</v>
      </c>
      <c r="B6" s="121">
        <v>10</v>
      </c>
      <c r="C6" s="61">
        <v>2</v>
      </c>
      <c r="D6" s="61">
        <v>40</v>
      </c>
      <c r="E6" s="61">
        <v>30</v>
      </c>
      <c r="F6" s="61">
        <v>12</v>
      </c>
      <c r="G6" s="61">
        <v>15</v>
      </c>
      <c r="H6" s="61">
        <v>9</v>
      </c>
      <c r="I6" s="61">
        <v>14</v>
      </c>
      <c r="J6" s="61">
        <v>3</v>
      </c>
      <c r="K6" s="61">
        <v>35</v>
      </c>
      <c r="L6" s="61">
        <v>19</v>
      </c>
      <c r="M6" s="61">
        <v>4</v>
      </c>
      <c r="N6" s="61">
        <v>9</v>
      </c>
      <c r="O6" s="61">
        <v>8</v>
      </c>
      <c r="P6" s="61">
        <v>11</v>
      </c>
      <c r="Q6" s="62">
        <v>328</v>
      </c>
      <c r="R6" s="62">
        <v>32</v>
      </c>
      <c r="S6" s="62">
        <v>50</v>
      </c>
      <c r="T6" s="62">
        <v>39</v>
      </c>
      <c r="U6" s="62">
        <v>165</v>
      </c>
      <c r="V6" s="62">
        <v>125</v>
      </c>
      <c r="W6" s="62">
        <v>125</v>
      </c>
      <c r="X6" s="62">
        <v>150</v>
      </c>
      <c r="Y6" s="62">
        <v>160</v>
      </c>
      <c r="Z6" s="62">
        <v>115</v>
      </c>
      <c r="AA6" s="62">
        <v>115</v>
      </c>
      <c r="AB6" s="62">
        <v>460</v>
      </c>
      <c r="AC6" s="62">
        <v>200</v>
      </c>
      <c r="AD6" s="62">
        <v>250</v>
      </c>
      <c r="AE6" s="62">
        <v>40</v>
      </c>
      <c r="AF6" s="64">
        <f t="shared" si="1"/>
        <v>3280</v>
      </c>
      <c r="AG6" s="64">
        <f t="shared" si="2"/>
        <v>64</v>
      </c>
      <c r="AH6" s="64">
        <f t="shared" si="3"/>
        <v>2000</v>
      </c>
      <c r="AI6" s="64">
        <f t="shared" si="4"/>
        <v>1170</v>
      </c>
      <c r="AJ6" s="64">
        <f t="shared" si="5"/>
        <v>1980</v>
      </c>
      <c r="AK6" s="64">
        <f t="shared" si="6"/>
        <v>1875</v>
      </c>
      <c r="AL6" s="64">
        <f t="shared" si="7"/>
        <v>1125</v>
      </c>
      <c r="AM6" s="64">
        <f t="shared" si="8"/>
        <v>2100</v>
      </c>
      <c r="AN6" s="64">
        <f t="shared" si="9"/>
        <v>480</v>
      </c>
      <c r="AO6" s="64">
        <f t="shared" si="10"/>
        <v>4025</v>
      </c>
      <c r="AP6" s="64">
        <f t="shared" si="11"/>
        <v>2185</v>
      </c>
      <c r="AQ6" s="64">
        <f t="shared" si="12"/>
        <v>1840</v>
      </c>
      <c r="AR6" s="64">
        <f t="shared" si="13"/>
        <v>1800</v>
      </c>
      <c r="AS6" s="64">
        <f t="shared" si="14"/>
        <v>2000</v>
      </c>
      <c r="AT6" s="64">
        <f t="shared" si="15"/>
        <v>440</v>
      </c>
      <c r="AU6" s="66">
        <f t="shared" si="16"/>
        <v>26364</v>
      </c>
      <c r="AV6" s="5">
        <v>45386</v>
      </c>
    </row>
    <row r="7" spans="1:56">
      <c r="A7" s="5">
        <v>45387</v>
      </c>
      <c r="B7" s="121">
        <v>10</v>
      </c>
      <c r="C7" s="61">
        <v>3</v>
      </c>
      <c r="D7" s="61">
        <v>42</v>
      </c>
      <c r="E7" s="61">
        <v>29</v>
      </c>
      <c r="F7" s="61">
        <v>13</v>
      </c>
      <c r="G7" s="61">
        <v>15</v>
      </c>
      <c r="H7" s="61">
        <v>8</v>
      </c>
      <c r="I7" s="61">
        <v>15</v>
      </c>
      <c r="J7" s="61">
        <v>3</v>
      </c>
      <c r="K7" s="61">
        <v>24</v>
      </c>
      <c r="L7" s="61">
        <v>16</v>
      </c>
      <c r="M7" s="61">
        <v>6</v>
      </c>
      <c r="N7" s="61">
        <v>8</v>
      </c>
      <c r="O7" s="61">
        <v>8</v>
      </c>
      <c r="P7" s="61">
        <v>10</v>
      </c>
      <c r="Q7" s="62">
        <v>328</v>
      </c>
      <c r="R7" s="62">
        <v>32</v>
      </c>
      <c r="S7" s="62">
        <v>50</v>
      </c>
      <c r="T7" s="62">
        <v>39</v>
      </c>
      <c r="U7" s="62">
        <v>165</v>
      </c>
      <c r="V7" s="62">
        <v>125</v>
      </c>
      <c r="W7" s="62">
        <v>125</v>
      </c>
      <c r="X7" s="62">
        <v>150</v>
      </c>
      <c r="Y7" s="62">
        <v>160</v>
      </c>
      <c r="Z7" s="62">
        <v>115</v>
      </c>
      <c r="AA7" s="62">
        <v>115</v>
      </c>
      <c r="AB7" s="62">
        <v>460</v>
      </c>
      <c r="AC7" s="62">
        <v>200</v>
      </c>
      <c r="AD7" s="122">
        <v>275</v>
      </c>
      <c r="AE7" s="62">
        <v>40</v>
      </c>
      <c r="AF7" s="64">
        <f t="shared" si="1"/>
        <v>3280</v>
      </c>
      <c r="AG7" s="64">
        <f t="shared" si="2"/>
        <v>96</v>
      </c>
      <c r="AH7" s="64">
        <f t="shared" si="3"/>
        <v>2100</v>
      </c>
      <c r="AI7" s="64">
        <f t="shared" si="4"/>
        <v>1131</v>
      </c>
      <c r="AJ7" s="64">
        <f t="shared" si="5"/>
        <v>2145</v>
      </c>
      <c r="AK7" s="64">
        <f t="shared" si="6"/>
        <v>1875</v>
      </c>
      <c r="AL7" s="64">
        <f t="shared" si="7"/>
        <v>1000</v>
      </c>
      <c r="AM7" s="64">
        <f t="shared" si="8"/>
        <v>2250</v>
      </c>
      <c r="AN7" s="64">
        <f t="shared" si="9"/>
        <v>480</v>
      </c>
      <c r="AO7" s="64">
        <f t="shared" si="10"/>
        <v>2760</v>
      </c>
      <c r="AP7" s="64">
        <f t="shared" si="11"/>
        <v>1840</v>
      </c>
      <c r="AQ7" s="64">
        <f t="shared" si="12"/>
        <v>2760</v>
      </c>
      <c r="AR7" s="64">
        <f t="shared" si="13"/>
        <v>1600</v>
      </c>
      <c r="AS7" s="64">
        <f t="shared" si="14"/>
        <v>2200</v>
      </c>
      <c r="AT7" s="64">
        <f t="shared" si="15"/>
        <v>400</v>
      </c>
      <c r="AU7" s="66">
        <f t="shared" si="16"/>
        <v>25917</v>
      </c>
      <c r="AV7" s="5">
        <v>45387</v>
      </c>
    </row>
    <row r="8" spans="1:56">
      <c r="A8" s="5">
        <v>45388</v>
      </c>
      <c r="B8" s="121">
        <v>11</v>
      </c>
      <c r="C8" s="61">
        <v>4</v>
      </c>
      <c r="D8" s="61">
        <v>38</v>
      </c>
      <c r="E8" s="61">
        <v>32</v>
      </c>
      <c r="F8" s="61">
        <v>14</v>
      </c>
      <c r="G8" s="61">
        <v>15</v>
      </c>
      <c r="H8" s="61">
        <v>7</v>
      </c>
      <c r="I8" s="61">
        <v>13</v>
      </c>
      <c r="J8" s="61">
        <v>4</v>
      </c>
      <c r="K8" s="61">
        <v>25</v>
      </c>
      <c r="L8" s="61">
        <v>17</v>
      </c>
      <c r="M8" s="61">
        <v>7</v>
      </c>
      <c r="N8" s="61">
        <v>10</v>
      </c>
      <c r="O8" s="61">
        <v>7</v>
      </c>
      <c r="P8" s="61">
        <v>12</v>
      </c>
      <c r="Q8" s="62">
        <v>328</v>
      </c>
      <c r="R8" s="62">
        <v>32</v>
      </c>
      <c r="S8" s="62">
        <v>50</v>
      </c>
      <c r="T8" s="62">
        <v>39</v>
      </c>
      <c r="U8" s="62">
        <v>165</v>
      </c>
      <c r="V8" s="62">
        <v>125</v>
      </c>
      <c r="W8" s="62">
        <v>125</v>
      </c>
      <c r="X8" s="62">
        <v>150</v>
      </c>
      <c r="Y8" s="62">
        <v>160</v>
      </c>
      <c r="Z8" s="62">
        <v>115</v>
      </c>
      <c r="AA8" s="62">
        <v>115</v>
      </c>
      <c r="AB8" s="62">
        <v>460</v>
      </c>
      <c r="AC8" s="62">
        <v>200</v>
      </c>
      <c r="AD8" s="122">
        <v>275</v>
      </c>
      <c r="AE8" s="62">
        <v>40</v>
      </c>
      <c r="AF8" s="64">
        <f t="shared" si="1"/>
        <v>3608</v>
      </c>
      <c r="AG8" s="64">
        <f t="shared" si="2"/>
        <v>128</v>
      </c>
      <c r="AH8" s="64">
        <f t="shared" si="3"/>
        <v>1900</v>
      </c>
      <c r="AI8" s="64">
        <f t="shared" si="4"/>
        <v>1248</v>
      </c>
      <c r="AJ8" s="64">
        <f t="shared" si="5"/>
        <v>2310</v>
      </c>
      <c r="AK8" s="64">
        <f t="shared" si="6"/>
        <v>1875</v>
      </c>
      <c r="AL8" s="64">
        <f t="shared" si="7"/>
        <v>875</v>
      </c>
      <c r="AM8" s="64">
        <f t="shared" si="8"/>
        <v>1950</v>
      </c>
      <c r="AN8" s="64">
        <f t="shared" si="9"/>
        <v>640</v>
      </c>
      <c r="AO8" s="64">
        <f t="shared" si="10"/>
        <v>2875</v>
      </c>
      <c r="AP8" s="64">
        <f t="shared" si="11"/>
        <v>1955</v>
      </c>
      <c r="AQ8" s="64">
        <f t="shared" si="12"/>
        <v>3220</v>
      </c>
      <c r="AR8" s="64">
        <f t="shared" si="13"/>
        <v>2000</v>
      </c>
      <c r="AS8" s="64">
        <f t="shared" si="14"/>
        <v>1925</v>
      </c>
      <c r="AT8" s="64">
        <f t="shared" si="15"/>
        <v>480</v>
      </c>
      <c r="AU8" s="66">
        <f t="shared" si="16"/>
        <v>26989</v>
      </c>
      <c r="AV8" s="5">
        <v>45388</v>
      </c>
    </row>
    <row r="9" spans="1:56">
      <c r="A9" s="5">
        <v>45389</v>
      </c>
      <c r="B9" s="121">
        <v>10</v>
      </c>
      <c r="C9" s="61">
        <v>3</v>
      </c>
      <c r="D9" s="61">
        <v>39</v>
      </c>
      <c r="E9" s="61">
        <v>30</v>
      </c>
      <c r="F9" s="61">
        <v>9</v>
      </c>
      <c r="G9" s="61">
        <v>16</v>
      </c>
      <c r="H9" s="61">
        <v>10</v>
      </c>
      <c r="I9" s="61">
        <v>12</v>
      </c>
      <c r="J9" s="61">
        <v>5</v>
      </c>
      <c r="K9" s="61">
        <v>25</v>
      </c>
      <c r="L9" s="61">
        <v>16</v>
      </c>
      <c r="M9" s="61">
        <v>8</v>
      </c>
      <c r="N9" s="61">
        <v>8</v>
      </c>
      <c r="O9" s="61">
        <v>8</v>
      </c>
      <c r="P9" s="61">
        <v>13</v>
      </c>
      <c r="Q9" s="62">
        <v>328</v>
      </c>
      <c r="R9" s="62">
        <v>32</v>
      </c>
      <c r="S9" s="62">
        <v>50</v>
      </c>
      <c r="T9" s="62">
        <v>39</v>
      </c>
      <c r="U9" s="62">
        <v>165</v>
      </c>
      <c r="V9" s="62">
        <v>125</v>
      </c>
      <c r="W9" s="62">
        <v>125</v>
      </c>
      <c r="X9" s="62">
        <v>150</v>
      </c>
      <c r="Y9" s="62">
        <v>160</v>
      </c>
      <c r="Z9" s="62">
        <v>115</v>
      </c>
      <c r="AA9" s="62">
        <v>115</v>
      </c>
      <c r="AB9" s="62">
        <v>460</v>
      </c>
      <c r="AC9" s="62">
        <v>200</v>
      </c>
      <c r="AD9" s="122">
        <v>275</v>
      </c>
      <c r="AE9" s="62">
        <v>40</v>
      </c>
      <c r="AF9" s="64">
        <f t="shared" si="1"/>
        <v>3280</v>
      </c>
      <c r="AG9" s="64">
        <f t="shared" si="2"/>
        <v>96</v>
      </c>
      <c r="AH9" s="64">
        <f t="shared" si="3"/>
        <v>1950</v>
      </c>
      <c r="AI9" s="64">
        <f t="shared" si="4"/>
        <v>1170</v>
      </c>
      <c r="AJ9" s="64">
        <f t="shared" si="5"/>
        <v>1485</v>
      </c>
      <c r="AK9" s="64">
        <f t="shared" si="6"/>
        <v>2000</v>
      </c>
      <c r="AL9" s="64">
        <f t="shared" si="7"/>
        <v>1250</v>
      </c>
      <c r="AM9" s="64">
        <f t="shared" si="8"/>
        <v>1800</v>
      </c>
      <c r="AN9" s="64">
        <f t="shared" si="9"/>
        <v>800</v>
      </c>
      <c r="AO9" s="64">
        <f t="shared" si="10"/>
        <v>2875</v>
      </c>
      <c r="AP9" s="64">
        <f t="shared" si="11"/>
        <v>1840</v>
      </c>
      <c r="AQ9" s="64">
        <f t="shared" si="12"/>
        <v>3680</v>
      </c>
      <c r="AR9" s="64">
        <f t="shared" si="13"/>
        <v>1600</v>
      </c>
      <c r="AS9" s="64">
        <f t="shared" si="14"/>
        <v>2200</v>
      </c>
      <c r="AT9" s="64">
        <f t="shared" si="15"/>
        <v>520</v>
      </c>
      <c r="AU9" s="66">
        <f t="shared" si="16"/>
        <v>26546</v>
      </c>
      <c r="AV9" s="5">
        <v>45389</v>
      </c>
    </row>
    <row r="10" spans="1:56">
      <c r="A10" s="5">
        <v>45390</v>
      </c>
      <c r="B10" s="121">
        <v>12</v>
      </c>
      <c r="C10" s="61">
        <v>3</v>
      </c>
      <c r="D10" s="61">
        <v>39</v>
      </c>
      <c r="E10" s="61">
        <v>30</v>
      </c>
      <c r="F10" s="61">
        <v>10</v>
      </c>
      <c r="G10" s="61">
        <v>16</v>
      </c>
      <c r="H10" s="61">
        <v>10</v>
      </c>
      <c r="I10" s="61">
        <v>11</v>
      </c>
      <c r="J10" s="61">
        <v>4</v>
      </c>
      <c r="K10" s="61">
        <v>26</v>
      </c>
      <c r="L10" s="61">
        <v>19</v>
      </c>
      <c r="M10" s="61">
        <v>5</v>
      </c>
      <c r="N10" s="61">
        <v>8</v>
      </c>
      <c r="O10" s="61">
        <v>7</v>
      </c>
      <c r="P10" s="61">
        <v>12</v>
      </c>
      <c r="Q10" s="62">
        <v>328</v>
      </c>
      <c r="R10" s="62">
        <v>32</v>
      </c>
      <c r="S10" s="62">
        <v>50</v>
      </c>
      <c r="T10" s="62">
        <v>39</v>
      </c>
      <c r="U10" s="62">
        <v>165</v>
      </c>
      <c r="V10" s="62">
        <v>125</v>
      </c>
      <c r="W10" s="62">
        <v>125</v>
      </c>
      <c r="X10" s="62">
        <v>150</v>
      </c>
      <c r="Y10" s="62">
        <v>160</v>
      </c>
      <c r="Z10" s="62">
        <v>115</v>
      </c>
      <c r="AA10" s="62">
        <v>115</v>
      </c>
      <c r="AB10" s="62">
        <v>460</v>
      </c>
      <c r="AC10" s="62">
        <v>200</v>
      </c>
      <c r="AD10" s="122">
        <v>275</v>
      </c>
      <c r="AE10" s="62">
        <v>40</v>
      </c>
      <c r="AF10" s="64">
        <f t="shared" si="1"/>
        <v>3936</v>
      </c>
      <c r="AG10" s="64">
        <f t="shared" si="2"/>
        <v>96</v>
      </c>
      <c r="AH10" s="64">
        <f t="shared" si="3"/>
        <v>1950</v>
      </c>
      <c r="AI10" s="64">
        <f t="shared" si="4"/>
        <v>1170</v>
      </c>
      <c r="AJ10" s="64">
        <f t="shared" si="5"/>
        <v>1650</v>
      </c>
      <c r="AK10" s="64">
        <f t="shared" si="6"/>
        <v>2000</v>
      </c>
      <c r="AL10" s="64">
        <f t="shared" si="7"/>
        <v>1250</v>
      </c>
      <c r="AM10" s="64">
        <f t="shared" si="8"/>
        <v>1650</v>
      </c>
      <c r="AN10" s="64">
        <f t="shared" si="9"/>
        <v>640</v>
      </c>
      <c r="AO10" s="64">
        <f t="shared" si="10"/>
        <v>2990</v>
      </c>
      <c r="AP10" s="64">
        <f t="shared" si="11"/>
        <v>2185</v>
      </c>
      <c r="AQ10" s="64">
        <f t="shared" si="12"/>
        <v>2300</v>
      </c>
      <c r="AR10" s="64">
        <f t="shared" si="13"/>
        <v>1600</v>
      </c>
      <c r="AS10" s="64">
        <f t="shared" si="14"/>
        <v>1925</v>
      </c>
      <c r="AT10" s="64">
        <f t="shared" si="15"/>
        <v>480</v>
      </c>
      <c r="AU10" s="66">
        <f t="shared" si="16"/>
        <v>25822</v>
      </c>
      <c r="AV10" s="5">
        <v>45390</v>
      </c>
    </row>
    <row r="11" spans="1:56">
      <c r="A11" s="5">
        <v>45391</v>
      </c>
      <c r="B11" s="121">
        <v>10</v>
      </c>
      <c r="C11" s="61">
        <v>3</v>
      </c>
      <c r="D11" s="61">
        <v>40</v>
      </c>
      <c r="E11" s="61">
        <v>29</v>
      </c>
      <c r="F11" s="61">
        <v>11</v>
      </c>
      <c r="G11" s="61">
        <v>11</v>
      </c>
      <c r="H11" s="61">
        <v>9</v>
      </c>
      <c r="I11" s="61">
        <v>10</v>
      </c>
      <c r="J11" s="61">
        <v>3</v>
      </c>
      <c r="K11" s="61">
        <v>29</v>
      </c>
      <c r="L11" s="61">
        <v>19</v>
      </c>
      <c r="M11" s="61">
        <v>7</v>
      </c>
      <c r="N11" s="61">
        <v>10</v>
      </c>
      <c r="O11" s="61">
        <v>8</v>
      </c>
      <c r="P11" s="61">
        <v>10</v>
      </c>
      <c r="Q11" s="62">
        <v>328</v>
      </c>
      <c r="R11" s="62">
        <v>32</v>
      </c>
      <c r="S11" s="62">
        <v>50</v>
      </c>
      <c r="T11" s="62">
        <v>39</v>
      </c>
      <c r="U11" s="62">
        <v>165</v>
      </c>
      <c r="V11" s="62">
        <v>125</v>
      </c>
      <c r="W11" s="62">
        <v>125</v>
      </c>
      <c r="X11" s="62">
        <v>150</v>
      </c>
      <c r="Y11" s="62">
        <v>160</v>
      </c>
      <c r="Z11" s="62">
        <v>115</v>
      </c>
      <c r="AA11" s="62">
        <v>115</v>
      </c>
      <c r="AB11" s="62">
        <v>460</v>
      </c>
      <c r="AC11" s="62">
        <v>200</v>
      </c>
      <c r="AD11" s="122">
        <v>275</v>
      </c>
      <c r="AE11" s="62">
        <v>40</v>
      </c>
      <c r="AF11" s="64">
        <f t="shared" si="1"/>
        <v>3280</v>
      </c>
      <c r="AG11" s="64">
        <f t="shared" si="2"/>
        <v>96</v>
      </c>
      <c r="AH11" s="64">
        <f t="shared" si="3"/>
        <v>2000</v>
      </c>
      <c r="AI11" s="64">
        <f t="shared" si="4"/>
        <v>1131</v>
      </c>
      <c r="AJ11" s="64">
        <f t="shared" si="5"/>
        <v>1815</v>
      </c>
      <c r="AK11" s="64">
        <f t="shared" si="6"/>
        <v>1375</v>
      </c>
      <c r="AL11" s="64">
        <f t="shared" si="7"/>
        <v>1125</v>
      </c>
      <c r="AM11" s="64">
        <f t="shared" si="8"/>
        <v>1500</v>
      </c>
      <c r="AN11" s="64">
        <f t="shared" si="9"/>
        <v>480</v>
      </c>
      <c r="AO11" s="64">
        <f t="shared" si="10"/>
        <v>3335</v>
      </c>
      <c r="AP11" s="64">
        <f t="shared" si="11"/>
        <v>2185</v>
      </c>
      <c r="AQ11" s="64">
        <f t="shared" si="12"/>
        <v>3220</v>
      </c>
      <c r="AR11" s="64">
        <f t="shared" si="13"/>
        <v>2000</v>
      </c>
      <c r="AS11" s="64">
        <f t="shared" si="14"/>
        <v>2200</v>
      </c>
      <c r="AT11" s="64">
        <f t="shared" si="15"/>
        <v>400</v>
      </c>
      <c r="AU11" s="66">
        <f t="shared" si="16"/>
        <v>26142</v>
      </c>
      <c r="AV11" s="5">
        <v>45391</v>
      </c>
    </row>
    <row r="12" spans="1:56">
      <c r="A12" s="5">
        <v>45392</v>
      </c>
      <c r="B12" s="121">
        <v>10</v>
      </c>
      <c r="C12" s="61">
        <v>4</v>
      </c>
      <c r="D12" s="61">
        <v>42</v>
      </c>
      <c r="E12" s="61">
        <v>28</v>
      </c>
      <c r="F12" s="61">
        <v>12</v>
      </c>
      <c r="G12" s="61">
        <v>13</v>
      </c>
      <c r="H12" s="61">
        <v>6</v>
      </c>
      <c r="I12" s="61">
        <v>14</v>
      </c>
      <c r="J12" s="61">
        <v>5</v>
      </c>
      <c r="K12" s="61">
        <v>30</v>
      </c>
      <c r="L12" s="61">
        <v>20</v>
      </c>
      <c r="M12" s="61">
        <v>8</v>
      </c>
      <c r="N12" s="61">
        <v>9</v>
      </c>
      <c r="O12" s="61">
        <v>7</v>
      </c>
      <c r="P12" s="61">
        <v>10</v>
      </c>
      <c r="Q12" s="62">
        <v>328</v>
      </c>
      <c r="R12" s="62">
        <v>32</v>
      </c>
      <c r="S12" s="62">
        <v>50</v>
      </c>
      <c r="T12" s="62">
        <v>39</v>
      </c>
      <c r="U12" s="62">
        <v>165</v>
      </c>
      <c r="V12" s="62">
        <v>125</v>
      </c>
      <c r="W12" s="62">
        <v>125</v>
      </c>
      <c r="X12" s="62">
        <v>150</v>
      </c>
      <c r="Y12" s="62">
        <v>160</v>
      </c>
      <c r="Z12" s="62">
        <v>115</v>
      </c>
      <c r="AA12" s="62">
        <v>115</v>
      </c>
      <c r="AB12" s="62">
        <v>460</v>
      </c>
      <c r="AC12" s="62">
        <v>200</v>
      </c>
      <c r="AD12" s="122">
        <v>275</v>
      </c>
      <c r="AE12" s="62">
        <v>40</v>
      </c>
      <c r="AF12" s="64">
        <f t="shared" si="1"/>
        <v>3280</v>
      </c>
      <c r="AG12" s="64">
        <f t="shared" si="2"/>
        <v>128</v>
      </c>
      <c r="AH12" s="64">
        <f t="shared" si="3"/>
        <v>2100</v>
      </c>
      <c r="AI12" s="64">
        <f t="shared" si="4"/>
        <v>1092</v>
      </c>
      <c r="AJ12" s="64">
        <f t="shared" si="5"/>
        <v>1980</v>
      </c>
      <c r="AK12" s="64">
        <f t="shared" si="6"/>
        <v>1625</v>
      </c>
      <c r="AL12" s="64">
        <f t="shared" si="7"/>
        <v>750</v>
      </c>
      <c r="AM12" s="64">
        <f t="shared" si="8"/>
        <v>2100</v>
      </c>
      <c r="AN12" s="64">
        <f t="shared" si="9"/>
        <v>800</v>
      </c>
      <c r="AO12" s="64">
        <f t="shared" si="10"/>
        <v>3450</v>
      </c>
      <c r="AP12" s="64">
        <f t="shared" si="11"/>
        <v>2300</v>
      </c>
      <c r="AQ12" s="64">
        <f t="shared" si="12"/>
        <v>3680</v>
      </c>
      <c r="AR12" s="64">
        <f t="shared" si="13"/>
        <v>1800</v>
      </c>
      <c r="AS12" s="64">
        <f t="shared" si="14"/>
        <v>1925</v>
      </c>
      <c r="AT12" s="64">
        <f t="shared" si="15"/>
        <v>400</v>
      </c>
      <c r="AU12" s="66">
        <f t="shared" si="16"/>
        <v>27410</v>
      </c>
      <c r="AV12" s="5">
        <v>45392</v>
      </c>
    </row>
    <row r="13" spans="1:56">
      <c r="A13" s="5">
        <v>45393</v>
      </c>
      <c r="B13" s="121">
        <v>10</v>
      </c>
      <c r="C13" s="61">
        <v>3</v>
      </c>
      <c r="D13" s="61">
        <v>40</v>
      </c>
      <c r="E13" s="61">
        <v>33</v>
      </c>
      <c r="F13" s="61">
        <v>11</v>
      </c>
      <c r="G13" s="61">
        <v>12</v>
      </c>
      <c r="H13" s="61">
        <v>9</v>
      </c>
      <c r="I13" s="61">
        <v>15</v>
      </c>
      <c r="J13" s="61">
        <v>4</v>
      </c>
      <c r="K13" s="61">
        <v>32</v>
      </c>
      <c r="L13" s="61">
        <v>20</v>
      </c>
      <c r="M13" s="61">
        <v>9</v>
      </c>
      <c r="N13" s="61">
        <v>9</v>
      </c>
      <c r="O13" s="61">
        <v>9</v>
      </c>
      <c r="P13" s="61">
        <v>14</v>
      </c>
      <c r="Q13" s="62">
        <v>328</v>
      </c>
      <c r="R13" s="62">
        <v>32</v>
      </c>
      <c r="S13" s="62">
        <v>50</v>
      </c>
      <c r="T13" s="62">
        <v>39</v>
      </c>
      <c r="U13" s="62">
        <v>165</v>
      </c>
      <c r="V13" s="62">
        <v>125</v>
      </c>
      <c r="W13" s="62">
        <v>125</v>
      </c>
      <c r="X13" s="62">
        <v>150</v>
      </c>
      <c r="Y13" s="62">
        <v>160</v>
      </c>
      <c r="Z13" s="62">
        <v>115</v>
      </c>
      <c r="AA13" s="62">
        <v>115</v>
      </c>
      <c r="AB13" s="62">
        <v>460</v>
      </c>
      <c r="AC13" s="62">
        <v>200</v>
      </c>
      <c r="AD13" s="122">
        <v>275</v>
      </c>
      <c r="AE13" s="62">
        <v>40</v>
      </c>
      <c r="AF13" s="64">
        <f t="shared" si="1"/>
        <v>3280</v>
      </c>
      <c r="AG13" s="64">
        <f t="shared" si="2"/>
        <v>96</v>
      </c>
      <c r="AH13" s="64">
        <f t="shared" si="3"/>
        <v>2000</v>
      </c>
      <c r="AI13" s="64">
        <f t="shared" si="4"/>
        <v>1287</v>
      </c>
      <c r="AJ13" s="64">
        <f t="shared" si="5"/>
        <v>1815</v>
      </c>
      <c r="AK13" s="64">
        <f t="shared" si="6"/>
        <v>1500</v>
      </c>
      <c r="AL13" s="64">
        <f t="shared" si="7"/>
        <v>1125</v>
      </c>
      <c r="AM13" s="64">
        <f t="shared" si="8"/>
        <v>2250</v>
      </c>
      <c r="AN13" s="64">
        <f t="shared" si="9"/>
        <v>640</v>
      </c>
      <c r="AO13" s="64">
        <f t="shared" si="10"/>
        <v>3680</v>
      </c>
      <c r="AP13" s="64">
        <f t="shared" si="11"/>
        <v>2300</v>
      </c>
      <c r="AQ13" s="64">
        <f t="shared" si="12"/>
        <v>4140</v>
      </c>
      <c r="AR13" s="64">
        <f t="shared" si="13"/>
        <v>1800</v>
      </c>
      <c r="AS13" s="64">
        <f t="shared" si="14"/>
        <v>2475</v>
      </c>
      <c r="AT13" s="64">
        <f t="shared" si="15"/>
        <v>560</v>
      </c>
      <c r="AU13" s="66">
        <f t="shared" si="16"/>
        <v>28948</v>
      </c>
      <c r="AV13" s="5">
        <v>45393</v>
      </c>
    </row>
    <row r="14" spans="1:56">
      <c r="A14" s="5">
        <v>45394</v>
      </c>
      <c r="B14" s="121">
        <v>10</v>
      </c>
      <c r="C14" s="121">
        <v>3</v>
      </c>
      <c r="D14" s="61">
        <v>42</v>
      </c>
      <c r="E14" s="61">
        <v>32</v>
      </c>
      <c r="F14" s="61">
        <v>13</v>
      </c>
      <c r="G14" s="121">
        <v>14</v>
      </c>
      <c r="H14" s="61">
        <v>8</v>
      </c>
      <c r="I14" s="61">
        <v>14</v>
      </c>
      <c r="J14" s="61">
        <v>4</v>
      </c>
      <c r="K14" s="61">
        <v>35</v>
      </c>
      <c r="L14" s="121">
        <v>17</v>
      </c>
      <c r="M14" s="61">
        <v>7</v>
      </c>
      <c r="N14" s="61">
        <v>10</v>
      </c>
      <c r="O14" s="61">
        <v>10</v>
      </c>
      <c r="P14" s="61">
        <v>15</v>
      </c>
      <c r="Q14" s="62">
        <v>328</v>
      </c>
      <c r="R14" s="62">
        <v>32</v>
      </c>
      <c r="S14" s="62">
        <v>50</v>
      </c>
      <c r="T14" s="62">
        <v>39</v>
      </c>
      <c r="U14" s="62">
        <v>168</v>
      </c>
      <c r="V14" s="62">
        <v>125</v>
      </c>
      <c r="W14" s="62">
        <v>125</v>
      </c>
      <c r="X14" s="62">
        <v>150</v>
      </c>
      <c r="Y14" s="62">
        <v>160</v>
      </c>
      <c r="Z14" s="62">
        <v>115</v>
      </c>
      <c r="AA14" s="62">
        <v>115</v>
      </c>
      <c r="AB14" s="62">
        <v>470</v>
      </c>
      <c r="AC14" s="62">
        <v>200</v>
      </c>
      <c r="AD14" s="122">
        <v>275</v>
      </c>
      <c r="AE14" s="62">
        <v>40</v>
      </c>
      <c r="AF14" s="64">
        <f t="shared" si="1"/>
        <v>3280</v>
      </c>
      <c r="AG14" s="64">
        <f t="shared" si="2"/>
        <v>96</v>
      </c>
      <c r="AH14" s="64">
        <f t="shared" si="3"/>
        <v>2100</v>
      </c>
      <c r="AI14" s="64">
        <f t="shared" si="4"/>
        <v>1248</v>
      </c>
      <c r="AJ14" s="64">
        <f t="shared" si="5"/>
        <v>2184</v>
      </c>
      <c r="AK14" s="64">
        <f t="shared" si="6"/>
        <v>1750</v>
      </c>
      <c r="AL14" s="64">
        <f t="shared" si="7"/>
        <v>1000</v>
      </c>
      <c r="AM14" s="64">
        <f t="shared" si="8"/>
        <v>2100</v>
      </c>
      <c r="AN14" s="64">
        <f t="shared" si="9"/>
        <v>640</v>
      </c>
      <c r="AO14" s="64">
        <f t="shared" si="10"/>
        <v>4025</v>
      </c>
      <c r="AP14" s="64">
        <f t="shared" si="11"/>
        <v>1955</v>
      </c>
      <c r="AQ14" s="64">
        <f t="shared" si="12"/>
        <v>3290</v>
      </c>
      <c r="AR14" s="64">
        <f t="shared" si="13"/>
        <v>2000</v>
      </c>
      <c r="AS14" s="64">
        <f t="shared" si="14"/>
        <v>2750</v>
      </c>
      <c r="AT14" s="64">
        <f t="shared" si="15"/>
        <v>600</v>
      </c>
      <c r="AU14" s="66">
        <f t="shared" si="16"/>
        <v>29018</v>
      </c>
      <c r="AV14" s="5">
        <v>45394</v>
      </c>
    </row>
    <row r="15" spans="1:56">
      <c r="A15" s="5">
        <v>45395</v>
      </c>
      <c r="B15" s="121">
        <v>12</v>
      </c>
      <c r="C15" s="61">
        <v>4</v>
      </c>
      <c r="D15" s="61">
        <v>42</v>
      </c>
      <c r="E15" s="61">
        <v>32</v>
      </c>
      <c r="F15" s="61">
        <v>11</v>
      </c>
      <c r="G15" s="61">
        <v>13</v>
      </c>
      <c r="H15" s="61">
        <v>7</v>
      </c>
      <c r="I15" s="61">
        <v>14</v>
      </c>
      <c r="J15" s="61">
        <v>4</v>
      </c>
      <c r="K15" s="61">
        <v>35</v>
      </c>
      <c r="L15" s="61">
        <v>17</v>
      </c>
      <c r="M15" s="61">
        <v>6</v>
      </c>
      <c r="N15" s="61">
        <v>8</v>
      </c>
      <c r="O15" s="61">
        <v>10</v>
      </c>
      <c r="P15" s="61">
        <v>15</v>
      </c>
      <c r="Q15" s="62">
        <v>326</v>
      </c>
      <c r="R15" s="62">
        <v>32</v>
      </c>
      <c r="S15" s="62">
        <v>50</v>
      </c>
      <c r="T15" s="62">
        <v>39</v>
      </c>
      <c r="U15" s="62">
        <v>168</v>
      </c>
      <c r="V15" s="62">
        <v>125</v>
      </c>
      <c r="W15" s="62">
        <v>125</v>
      </c>
      <c r="X15" s="62">
        <v>150</v>
      </c>
      <c r="Y15" s="62">
        <v>160</v>
      </c>
      <c r="Z15" s="62">
        <v>115</v>
      </c>
      <c r="AA15" s="62">
        <v>115</v>
      </c>
      <c r="AB15" s="62">
        <v>470</v>
      </c>
      <c r="AC15" s="62">
        <v>200</v>
      </c>
      <c r="AD15" s="122">
        <v>275</v>
      </c>
      <c r="AE15" s="62">
        <v>40</v>
      </c>
      <c r="AF15" s="64">
        <f t="shared" si="1"/>
        <v>3912</v>
      </c>
      <c r="AG15" s="64">
        <f t="shared" si="2"/>
        <v>128</v>
      </c>
      <c r="AH15" s="64">
        <f t="shared" si="3"/>
        <v>2100</v>
      </c>
      <c r="AI15" s="64">
        <f t="shared" si="4"/>
        <v>1248</v>
      </c>
      <c r="AJ15" s="64">
        <f t="shared" si="5"/>
        <v>1848</v>
      </c>
      <c r="AK15" s="64">
        <f t="shared" si="6"/>
        <v>1625</v>
      </c>
      <c r="AL15" s="64">
        <f t="shared" si="7"/>
        <v>875</v>
      </c>
      <c r="AM15" s="64">
        <f t="shared" si="8"/>
        <v>2100</v>
      </c>
      <c r="AN15" s="64">
        <f t="shared" si="9"/>
        <v>640</v>
      </c>
      <c r="AO15" s="64">
        <f t="shared" si="10"/>
        <v>4025</v>
      </c>
      <c r="AP15" s="64">
        <f t="shared" si="11"/>
        <v>1955</v>
      </c>
      <c r="AQ15" s="64">
        <f t="shared" si="12"/>
        <v>2820</v>
      </c>
      <c r="AR15" s="64">
        <f t="shared" si="13"/>
        <v>1600</v>
      </c>
      <c r="AS15" s="64">
        <f t="shared" si="14"/>
        <v>2750</v>
      </c>
      <c r="AT15" s="64">
        <f t="shared" si="15"/>
        <v>600</v>
      </c>
      <c r="AU15" s="66">
        <f t="shared" si="16"/>
        <v>28226</v>
      </c>
      <c r="AV15" s="5">
        <v>45395</v>
      </c>
    </row>
    <row r="16" spans="1:56">
      <c r="A16" s="5">
        <v>45396</v>
      </c>
      <c r="B16" s="121">
        <v>11</v>
      </c>
      <c r="C16" s="61">
        <v>4</v>
      </c>
      <c r="D16" s="61">
        <v>41</v>
      </c>
      <c r="E16" s="61">
        <v>31</v>
      </c>
      <c r="F16" s="61">
        <v>14</v>
      </c>
      <c r="G16" s="61">
        <v>10</v>
      </c>
      <c r="H16" s="61">
        <v>10</v>
      </c>
      <c r="I16" s="61">
        <v>13</v>
      </c>
      <c r="J16" s="61">
        <v>5</v>
      </c>
      <c r="K16" s="61">
        <v>34</v>
      </c>
      <c r="L16" s="61">
        <v>18</v>
      </c>
      <c r="M16" s="61">
        <v>6</v>
      </c>
      <c r="N16" s="61">
        <v>10</v>
      </c>
      <c r="O16" s="61">
        <v>9</v>
      </c>
      <c r="P16" s="61">
        <v>14</v>
      </c>
      <c r="Q16" s="62">
        <v>326</v>
      </c>
      <c r="R16" s="62">
        <v>32</v>
      </c>
      <c r="S16" s="62">
        <v>50</v>
      </c>
      <c r="T16" s="62">
        <v>39</v>
      </c>
      <c r="U16" s="62">
        <v>168</v>
      </c>
      <c r="V16" s="62">
        <v>125</v>
      </c>
      <c r="W16" s="62">
        <v>125</v>
      </c>
      <c r="X16" s="62">
        <v>150</v>
      </c>
      <c r="Y16" s="62">
        <v>160</v>
      </c>
      <c r="Z16" s="62">
        <v>115</v>
      </c>
      <c r="AA16" s="62">
        <v>115</v>
      </c>
      <c r="AB16" s="62">
        <v>470</v>
      </c>
      <c r="AC16" s="62">
        <v>200</v>
      </c>
      <c r="AD16" s="122">
        <v>275</v>
      </c>
      <c r="AE16" s="62">
        <v>40</v>
      </c>
      <c r="AF16" s="64">
        <f t="shared" si="1"/>
        <v>3586</v>
      </c>
      <c r="AG16" s="64">
        <f t="shared" si="2"/>
        <v>128</v>
      </c>
      <c r="AH16" s="64">
        <f t="shared" si="3"/>
        <v>2050</v>
      </c>
      <c r="AI16" s="64">
        <f t="shared" si="4"/>
        <v>1209</v>
      </c>
      <c r="AJ16" s="64">
        <f t="shared" si="5"/>
        <v>2352</v>
      </c>
      <c r="AK16" s="64">
        <f t="shared" si="6"/>
        <v>1250</v>
      </c>
      <c r="AL16" s="64">
        <f t="shared" si="7"/>
        <v>1250</v>
      </c>
      <c r="AM16" s="64">
        <f t="shared" si="8"/>
        <v>1950</v>
      </c>
      <c r="AN16" s="64">
        <f t="shared" si="9"/>
        <v>800</v>
      </c>
      <c r="AO16" s="64">
        <f t="shared" si="10"/>
        <v>3910</v>
      </c>
      <c r="AP16" s="64">
        <f t="shared" si="11"/>
        <v>2070</v>
      </c>
      <c r="AQ16" s="64">
        <f t="shared" si="12"/>
        <v>2820</v>
      </c>
      <c r="AR16" s="64">
        <f t="shared" si="13"/>
        <v>2000</v>
      </c>
      <c r="AS16" s="64">
        <f t="shared" si="14"/>
        <v>2475</v>
      </c>
      <c r="AT16" s="64">
        <f t="shared" si="15"/>
        <v>560</v>
      </c>
      <c r="AU16" s="66">
        <f t="shared" si="16"/>
        <v>28410</v>
      </c>
      <c r="AV16" s="5">
        <v>45396</v>
      </c>
    </row>
    <row r="17" spans="1:48">
      <c r="A17" s="5">
        <v>45397</v>
      </c>
      <c r="B17" s="121">
        <v>10</v>
      </c>
      <c r="C17" s="61">
        <v>2</v>
      </c>
      <c r="D17" s="61">
        <v>38</v>
      </c>
      <c r="E17" s="61">
        <v>30</v>
      </c>
      <c r="F17" s="61">
        <v>15</v>
      </c>
      <c r="G17" s="61">
        <v>12</v>
      </c>
      <c r="H17" s="61">
        <v>9</v>
      </c>
      <c r="I17" s="61">
        <v>13</v>
      </c>
      <c r="J17" s="61">
        <v>3</v>
      </c>
      <c r="K17" s="61">
        <v>34</v>
      </c>
      <c r="L17" s="61">
        <v>19</v>
      </c>
      <c r="M17" s="61">
        <v>6</v>
      </c>
      <c r="N17" s="61">
        <v>7</v>
      </c>
      <c r="O17" s="61">
        <v>8</v>
      </c>
      <c r="P17" s="61">
        <v>10</v>
      </c>
      <c r="Q17" s="62">
        <v>326</v>
      </c>
      <c r="R17" s="62">
        <v>32</v>
      </c>
      <c r="S17" s="62">
        <v>50</v>
      </c>
      <c r="T17" s="62">
        <v>39</v>
      </c>
      <c r="U17" s="62">
        <v>168</v>
      </c>
      <c r="V17" s="62">
        <v>125</v>
      </c>
      <c r="W17" s="62">
        <v>125</v>
      </c>
      <c r="X17" s="62">
        <v>150</v>
      </c>
      <c r="Y17" s="62">
        <v>160</v>
      </c>
      <c r="Z17" s="62">
        <v>115</v>
      </c>
      <c r="AA17" s="62">
        <v>115</v>
      </c>
      <c r="AB17" s="62">
        <v>470</v>
      </c>
      <c r="AC17" s="62">
        <v>200</v>
      </c>
      <c r="AD17" s="122">
        <v>275</v>
      </c>
      <c r="AE17" s="62">
        <v>40</v>
      </c>
      <c r="AF17" s="64">
        <f t="shared" si="1"/>
        <v>3260</v>
      </c>
      <c r="AG17" s="64">
        <f t="shared" si="2"/>
        <v>64</v>
      </c>
      <c r="AH17" s="64">
        <f t="shared" si="3"/>
        <v>1900</v>
      </c>
      <c r="AI17" s="64">
        <f t="shared" si="4"/>
        <v>1170</v>
      </c>
      <c r="AJ17" s="64">
        <f t="shared" si="5"/>
        <v>2520</v>
      </c>
      <c r="AK17" s="64">
        <f t="shared" si="6"/>
        <v>1500</v>
      </c>
      <c r="AL17" s="64">
        <f t="shared" si="7"/>
        <v>1125</v>
      </c>
      <c r="AM17" s="64">
        <f t="shared" si="8"/>
        <v>1950</v>
      </c>
      <c r="AN17" s="64">
        <f t="shared" si="9"/>
        <v>480</v>
      </c>
      <c r="AO17" s="64">
        <f t="shared" si="10"/>
        <v>3910</v>
      </c>
      <c r="AP17" s="64">
        <f t="shared" si="11"/>
        <v>2185</v>
      </c>
      <c r="AQ17" s="64">
        <f t="shared" si="12"/>
        <v>2820</v>
      </c>
      <c r="AR17" s="64">
        <f t="shared" si="13"/>
        <v>1400</v>
      </c>
      <c r="AS17" s="64">
        <f t="shared" si="14"/>
        <v>2200</v>
      </c>
      <c r="AT17" s="64">
        <f t="shared" si="15"/>
        <v>400</v>
      </c>
      <c r="AU17" s="66">
        <f t="shared" si="16"/>
        <v>26884</v>
      </c>
      <c r="AV17" s="5">
        <v>45397</v>
      </c>
    </row>
    <row r="18" spans="1:48">
      <c r="A18" s="5">
        <v>45398</v>
      </c>
      <c r="B18" s="121">
        <v>10</v>
      </c>
      <c r="C18" s="61">
        <v>3</v>
      </c>
      <c r="D18" s="61">
        <v>39</v>
      </c>
      <c r="E18" s="61">
        <v>29</v>
      </c>
      <c r="F18" s="61">
        <v>15</v>
      </c>
      <c r="G18" s="61">
        <v>14</v>
      </c>
      <c r="H18" s="61">
        <v>7</v>
      </c>
      <c r="I18" s="61">
        <v>15</v>
      </c>
      <c r="J18" s="61">
        <v>5</v>
      </c>
      <c r="K18" s="61">
        <v>32</v>
      </c>
      <c r="L18" s="61">
        <v>16</v>
      </c>
      <c r="M18" s="61">
        <v>7</v>
      </c>
      <c r="N18" s="61">
        <v>8</v>
      </c>
      <c r="O18" s="61">
        <v>9</v>
      </c>
      <c r="P18" s="61">
        <v>10</v>
      </c>
      <c r="Q18" s="62">
        <v>326</v>
      </c>
      <c r="R18" s="62">
        <v>32</v>
      </c>
      <c r="S18" s="62">
        <v>50</v>
      </c>
      <c r="T18" s="62">
        <v>39</v>
      </c>
      <c r="U18" s="62">
        <v>168</v>
      </c>
      <c r="V18" s="62">
        <v>125</v>
      </c>
      <c r="W18" s="62">
        <v>125</v>
      </c>
      <c r="X18" s="62">
        <v>150</v>
      </c>
      <c r="Y18" s="62">
        <v>160</v>
      </c>
      <c r="Z18" s="62">
        <v>115</v>
      </c>
      <c r="AA18" s="62">
        <v>115</v>
      </c>
      <c r="AB18" s="62">
        <v>470</v>
      </c>
      <c r="AC18" s="62">
        <v>200</v>
      </c>
      <c r="AD18" s="122">
        <v>275</v>
      </c>
      <c r="AE18" s="62">
        <v>40</v>
      </c>
      <c r="AF18" s="64">
        <f t="shared" si="1"/>
        <v>3260</v>
      </c>
      <c r="AG18" s="64">
        <f t="shared" si="2"/>
        <v>96</v>
      </c>
      <c r="AH18" s="64">
        <f t="shared" si="3"/>
        <v>1950</v>
      </c>
      <c r="AI18" s="64">
        <f t="shared" si="4"/>
        <v>1131</v>
      </c>
      <c r="AJ18" s="64">
        <f t="shared" si="5"/>
        <v>2520</v>
      </c>
      <c r="AK18" s="64">
        <f t="shared" si="6"/>
        <v>1750</v>
      </c>
      <c r="AL18" s="64">
        <f t="shared" si="7"/>
        <v>875</v>
      </c>
      <c r="AM18" s="64">
        <f t="shared" si="8"/>
        <v>2250</v>
      </c>
      <c r="AN18" s="64">
        <f t="shared" si="9"/>
        <v>800</v>
      </c>
      <c r="AO18" s="64">
        <f t="shared" si="10"/>
        <v>3680</v>
      </c>
      <c r="AP18" s="64">
        <f t="shared" si="11"/>
        <v>1840</v>
      </c>
      <c r="AQ18" s="64">
        <f t="shared" si="12"/>
        <v>3290</v>
      </c>
      <c r="AR18" s="64">
        <f t="shared" si="13"/>
        <v>1600</v>
      </c>
      <c r="AS18" s="64">
        <f t="shared" si="14"/>
        <v>2475</v>
      </c>
      <c r="AT18" s="64">
        <f t="shared" si="15"/>
        <v>400</v>
      </c>
      <c r="AU18" s="66">
        <f t="shared" si="16"/>
        <v>27917</v>
      </c>
      <c r="AV18" s="5">
        <v>45398</v>
      </c>
    </row>
    <row r="19" spans="1:48">
      <c r="A19" s="5">
        <v>45399</v>
      </c>
      <c r="B19" s="121">
        <v>10</v>
      </c>
      <c r="C19" s="61">
        <v>4</v>
      </c>
      <c r="D19" s="61">
        <v>42</v>
      </c>
      <c r="E19" s="61">
        <v>28</v>
      </c>
      <c r="F19" s="61">
        <v>13</v>
      </c>
      <c r="G19" s="61">
        <v>13</v>
      </c>
      <c r="H19" s="121">
        <v>7</v>
      </c>
      <c r="I19" s="61">
        <v>12</v>
      </c>
      <c r="J19" s="61">
        <v>6</v>
      </c>
      <c r="K19" s="61">
        <v>33</v>
      </c>
      <c r="L19" s="61">
        <v>17</v>
      </c>
      <c r="M19" s="61">
        <v>8</v>
      </c>
      <c r="N19" s="61">
        <v>9</v>
      </c>
      <c r="O19" s="61">
        <v>7</v>
      </c>
      <c r="P19" s="121">
        <v>10</v>
      </c>
      <c r="Q19" s="62">
        <v>326</v>
      </c>
      <c r="R19" s="62">
        <v>32</v>
      </c>
      <c r="S19" s="62">
        <v>50</v>
      </c>
      <c r="T19" s="62">
        <v>39</v>
      </c>
      <c r="U19" s="62">
        <v>168</v>
      </c>
      <c r="V19" s="62">
        <v>125</v>
      </c>
      <c r="W19" s="62">
        <v>125</v>
      </c>
      <c r="X19" s="62">
        <v>150</v>
      </c>
      <c r="Y19" s="62">
        <v>160</v>
      </c>
      <c r="Z19" s="62">
        <v>115</v>
      </c>
      <c r="AA19" s="62">
        <v>115</v>
      </c>
      <c r="AB19" s="62">
        <v>470</v>
      </c>
      <c r="AC19" s="62">
        <v>200</v>
      </c>
      <c r="AD19" s="122">
        <v>275</v>
      </c>
      <c r="AE19" s="62">
        <v>40</v>
      </c>
      <c r="AF19" s="64">
        <f t="shared" si="1"/>
        <v>3260</v>
      </c>
      <c r="AG19" s="64">
        <f t="shared" si="2"/>
        <v>128</v>
      </c>
      <c r="AH19" s="64">
        <f t="shared" si="3"/>
        <v>2100</v>
      </c>
      <c r="AI19" s="64">
        <f t="shared" si="4"/>
        <v>1092</v>
      </c>
      <c r="AJ19" s="64">
        <f t="shared" si="5"/>
        <v>2184</v>
      </c>
      <c r="AK19" s="64">
        <f t="shared" si="6"/>
        <v>1625</v>
      </c>
      <c r="AL19" s="64">
        <f t="shared" si="7"/>
        <v>875</v>
      </c>
      <c r="AM19" s="64">
        <f t="shared" si="8"/>
        <v>1800</v>
      </c>
      <c r="AN19" s="64">
        <f t="shared" si="9"/>
        <v>960</v>
      </c>
      <c r="AO19" s="64">
        <f t="shared" si="10"/>
        <v>3795</v>
      </c>
      <c r="AP19" s="64">
        <f t="shared" si="11"/>
        <v>1955</v>
      </c>
      <c r="AQ19" s="64">
        <f t="shared" si="12"/>
        <v>3760</v>
      </c>
      <c r="AR19" s="64">
        <f t="shared" si="13"/>
        <v>1800</v>
      </c>
      <c r="AS19" s="64">
        <f t="shared" si="14"/>
        <v>1925</v>
      </c>
      <c r="AT19" s="64">
        <f t="shared" si="15"/>
        <v>400</v>
      </c>
      <c r="AU19" s="66">
        <f t="shared" si="16"/>
        <v>27659</v>
      </c>
      <c r="AV19" s="5">
        <v>45399</v>
      </c>
    </row>
    <row r="20" spans="1:48">
      <c r="A20" s="5">
        <v>45400</v>
      </c>
      <c r="B20" s="121">
        <v>9</v>
      </c>
      <c r="C20" s="61">
        <v>3</v>
      </c>
      <c r="D20" s="61">
        <v>41</v>
      </c>
      <c r="E20" s="61">
        <v>28</v>
      </c>
      <c r="F20" s="61">
        <v>14</v>
      </c>
      <c r="G20" s="61">
        <v>14</v>
      </c>
      <c r="H20" s="61">
        <v>7</v>
      </c>
      <c r="I20" s="61">
        <v>10</v>
      </c>
      <c r="J20" s="61">
        <v>5</v>
      </c>
      <c r="K20" s="61">
        <v>34</v>
      </c>
      <c r="L20" s="61">
        <v>16</v>
      </c>
      <c r="M20" s="61">
        <v>6</v>
      </c>
      <c r="N20" s="61">
        <v>7</v>
      </c>
      <c r="O20" s="61">
        <v>10</v>
      </c>
      <c r="P20" s="61">
        <v>11</v>
      </c>
      <c r="Q20" s="62">
        <v>326</v>
      </c>
      <c r="R20" s="62">
        <v>32</v>
      </c>
      <c r="S20" s="62">
        <v>50</v>
      </c>
      <c r="T20" s="62">
        <v>40</v>
      </c>
      <c r="U20" s="62">
        <v>170</v>
      </c>
      <c r="V20" s="62">
        <v>125</v>
      </c>
      <c r="W20" s="62">
        <v>125</v>
      </c>
      <c r="X20" s="62">
        <v>150</v>
      </c>
      <c r="Y20" s="62">
        <v>160</v>
      </c>
      <c r="Z20" s="62">
        <v>115</v>
      </c>
      <c r="AA20" s="62">
        <v>115</v>
      </c>
      <c r="AB20" s="62">
        <v>470</v>
      </c>
      <c r="AC20" s="62">
        <v>200</v>
      </c>
      <c r="AD20" s="122">
        <v>275</v>
      </c>
      <c r="AE20" s="62">
        <v>40</v>
      </c>
      <c r="AF20" s="64">
        <f t="shared" si="1"/>
        <v>2934</v>
      </c>
      <c r="AG20" s="64">
        <f t="shared" si="2"/>
        <v>96</v>
      </c>
      <c r="AH20" s="64">
        <f t="shared" si="3"/>
        <v>2050</v>
      </c>
      <c r="AI20" s="64">
        <f t="shared" si="4"/>
        <v>1120</v>
      </c>
      <c r="AJ20" s="64">
        <f t="shared" si="5"/>
        <v>2380</v>
      </c>
      <c r="AK20" s="64">
        <f t="shared" si="6"/>
        <v>1750</v>
      </c>
      <c r="AL20" s="64">
        <f t="shared" si="7"/>
        <v>875</v>
      </c>
      <c r="AM20" s="64">
        <f t="shared" si="8"/>
        <v>1500</v>
      </c>
      <c r="AN20" s="64">
        <f t="shared" si="9"/>
        <v>800</v>
      </c>
      <c r="AO20" s="64">
        <f t="shared" si="10"/>
        <v>3910</v>
      </c>
      <c r="AP20" s="64">
        <f t="shared" si="11"/>
        <v>1840</v>
      </c>
      <c r="AQ20" s="64">
        <f t="shared" si="12"/>
        <v>2820</v>
      </c>
      <c r="AR20" s="64">
        <f t="shared" si="13"/>
        <v>1400</v>
      </c>
      <c r="AS20" s="64">
        <f t="shared" si="14"/>
        <v>2750</v>
      </c>
      <c r="AT20" s="64">
        <f t="shared" si="15"/>
        <v>440</v>
      </c>
      <c r="AU20" s="66">
        <f t="shared" si="16"/>
        <v>26665</v>
      </c>
      <c r="AV20" s="5">
        <v>45400</v>
      </c>
    </row>
    <row r="21" spans="1:48">
      <c r="A21" s="5">
        <v>45401</v>
      </c>
      <c r="B21" s="121">
        <v>11</v>
      </c>
      <c r="C21" s="61">
        <v>3</v>
      </c>
      <c r="D21" s="61">
        <v>40</v>
      </c>
      <c r="E21" s="121">
        <v>31</v>
      </c>
      <c r="F21" s="61">
        <v>12</v>
      </c>
      <c r="G21" s="61">
        <v>12</v>
      </c>
      <c r="H21" s="61">
        <v>8</v>
      </c>
      <c r="I21" s="61">
        <v>11</v>
      </c>
      <c r="J21" s="61">
        <v>4</v>
      </c>
      <c r="K21" s="61">
        <v>33</v>
      </c>
      <c r="L21" s="61">
        <v>19</v>
      </c>
      <c r="M21" s="61">
        <v>6</v>
      </c>
      <c r="N21" s="61">
        <v>8</v>
      </c>
      <c r="O21" s="61">
        <v>9</v>
      </c>
      <c r="P21" s="61">
        <v>11</v>
      </c>
      <c r="Q21" s="62">
        <v>326</v>
      </c>
      <c r="R21" s="62">
        <v>32</v>
      </c>
      <c r="S21" s="62">
        <v>50</v>
      </c>
      <c r="T21" s="62">
        <v>40</v>
      </c>
      <c r="U21" s="62">
        <v>170</v>
      </c>
      <c r="V21" s="62">
        <v>125</v>
      </c>
      <c r="W21" s="62">
        <v>125</v>
      </c>
      <c r="X21" s="62">
        <v>150</v>
      </c>
      <c r="Y21" s="62">
        <v>160</v>
      </c>
      <c r="Z21" s="62">
        <v>115</v>
      </c>
      <c r="AA21" s="62">
        <v>115</v>
      </c>
      <c r="AB21" s="62">
        <v>470</v>
      </c>
      <c r="AC21" s="62">
        <v>200</v>
      </c>
      <c r="AD21" s="62">
        <v>300</v>
      </c>
      <c r="AE21" s="62">
        <v>40</v>
      </c>
      <c r="AF21" s="64">
        <f t="shared" si="1"/>
        <v>3586</v>
      </c>
      <c r="AG21" s="64">
        <f t="shared" si="2"/>
        <v>96</v>
      </c>
      <c r="AH21" s="64">
        <f t="shared" si="3"/>
        <v>2000</v>
      </c>
      <c r="AI21" s="64">
        <f t="shared" si="4"/>
        <v>1240</v>
      </c>
      <c r="AJ21" s="64">
        <f t="shared" si="5"/>
        <v>2040</v>
      </c>
      <c r="AK21" s="64">
        <f t="shared" si="6"/>
        <v>1500</v>
      </c>
      <c r="AL21" s="64">
        <f t="shared" si="7"/>
        <v>1000</v>
      </c>
      <c r="AM21" s="64">
        <f t="shared" si="8"/>
        <v>1650</v>
      </c>
      <c r="AN21" s="64">
        <f t="shared" si="9"/>
        <v>640</v>
      </c>
      <c r="AO21" s="64">
        <f t="shared" si="10"/>
        <v>3795</v>
      </c>
      <c r="AP21" s="64">
        <f t="shared" si="11"/>
        <v>2185</v>
      </c>
      <c r="AQ21" s="64">
        <f t="shared" si="12"/>
        <v>2820</v>
      </c>
      <c r="AR21" s="64">
        <f t="shared" si="13"/>
        <v>1600</v>
      </c>
      <c r="AS21" s="64">
        <f t="shared" si="14"/>
        <v>2700</v>
      </c>
      <c r="AT21" s="64">
        <f t="shared" si="15"/>
        <v>440</v>
      </c>
      <c r="AU21" s="66">
        <f t="shared" si="16"/>
        <v>27292</v>
      </c>
      <c r="AV21" s="5">
        <v>45401</v>
      </c>
    </row>
    <row r="22" spans="1:48">
      <c r="A22" s="5">
        <v>45402</v>
      </c>
      <c r="B22" s="121">
        <v>11</v>
      </c>
      <c r="C22" s="61">
        <v>3</v>
      </c>
      <c r="D22" s="121">
        <v>40</v>
      </c>
      <c r="E22" s="61">
        <v>31</v>
      </c>
      <c r="F22" s="61">
        <v>11</v>
      </c>
      <c r="G22" s="61">
        <v>11</v>
      </c>
      <c r="H22" s="61">
        <v>9</v>
      </c>
      <c r="I22" s="61">
        <v>13</v>
      </c>
      <c r="J22" s="61">
        <v>5</v>
      </c>
      <c r="K22" s="61">
        <v>34</v>
      </c>
      <c r="L22" s="61">
        <v>19</v>
      </c>
      <c r="M22" s="61">
        <v>6</v>
      </c>
      <c r="N22" s="61">
        <v>9</v>
      </c>
      <c r="O22" s="61">
        <v>8</v>
      </c>
      <c r="P22" s="61">
        <v>11</v>
      </c>
      <c r="Q22" s="62">
        <v>326</v>
      </c>
      <c r="R22" s="62">
        <v>32</v>
      </c>
      <c r="S22" s="62">
        <v>50</v>
      </c>
      <c r="T22" s="62">
        <v>40</v>
      </c>
      <c r="U22" s="62">
        <v>170</v>
      </c>
      <c r="V22" s="62">
        <v>125</v>
      </c>
      <c r="W22" s="62">
        <v>125</v>
      </c>
      <c r="X22" s="62">
        <v>150</v>
      </c>
      <c r="Y22" s="62">
        <v>160</v>
      </c>
      <c r="Z22" s="62">
        <v>120</v>
      </c>
      <c r="AA22" s="62">
        <v>125</v>
      </c>
      <c r="AB22" s="62">
        <v>470</v>
      </c>
      <c r="AC22" s="62">
        <v>200</v>
      </c>
      <c r="AD22" s="62">
        <v>300</v>
      </c>
      <c r="AE22" s="62">
        <v>40</v>
      </c>
      <c r="AF22" s="64">
        <f t="shared" si="1"/>
        <v>3586</v>
      </c>
      <c r="AG22" s="64">
        <f t="shared" si="2"/>
        <v>96</v>
      </c>
      <c r="AH22" s="64">
        <f t="shared" si="3"/>
        <v>2000</v>
      </c>
      <c r="AI22" s="64">
        <f t="shared" si="4"/>
        <v>1240</v>
      </c>
      <c r="AJ22" s="64">
        <f t="shared" si="5"/>
        <v>1870</v>
      </c>
      <c r="AK22" s="64">
        <f t="shared" si="6"/>
        <v>1375</v>
      </c>
      <c r="AL22" s="64">
        <f t="shared" si="7"/>
        <v>1125</v>
      </c>
      <c r="AM22" s="64">
        <f t="shared" si="8"/>
        <v>1950</v>
      </c>
      <c r="AN22" s="64">
        <f t="shared" si="9"/>
        <v>800</v>
      </c>
      <c r="AO22" s="64">
        <f t="shared" si="10"/>
        <v>4080</v>
      </c>
      <c r="AP22" s="64">
        <f t="shared" si="11"/>
        <v>2375</v>
      </c>
      <c r="AQ22" s="64">
        <f t="shared" si="12"/>
        <v>2820</v>
      </c>
      <c r="AR22" s="64">
        <f t="shared" si="13"/>
        <v>1800</v>
      </c>
      <c r="AS22" s="64">
        <f t="shared" si="14"/>
        <v>2400</v>
      </c>
      <c r="AT22" s="64">
        <f t="shared" si="15"/>
        <v>440</v>
      </c>
      <c r="AU22" s="66">
        <f t="shared" si="16"/>
        <v>27957</v>
      </c>
      <c r="AV22" s="5">
        <v>45402</v>
      </c>
    </row>
    <row r="23" spans="1:48">
      <c r="A23" s="5">
        <v>45403</v>
      </c>
      <c r="B23" s="121">
        <v>11</v>
      </c>
      <c r="C23" s="61">
        <v>4</v>
      </c>
      <c r="D23" s="61">
        <v>39</v>
      </c>
      <c r="E23" s="61">
        <v>29</v>
      </c>
      <c r="F23" s="61">
        <v>9</v>
      </c>
      <c r="G23" s="61">
        <v>9</v>
      </c>
      <c r="H23" s="61">
        <v>7</v>
      </c>
      <c r="I23" s="61">
        <v>13</v>
      </c>
      <c r="J23" s="61">
        <v>3</v>
      </c>
      <c r="K23" s="61">
        <v>32</v>
      </c>
      <c r="L23" s="61">
        <v>20</v>
      </c>
      <c r="M23" s="61">
        <v>7</v>
      </c>
      <c r="N23" s="61">
        <v>10</v>
      </c>
      <c r="O23" s="61">
        <v>7</v>
      </c>
      <c r="P23" s="61">
        <v>12</v>
      </c>
      <c r="Q23" s="62">
        <v>326</v>
      </c>
      <c r="R23" s="62">
        <v>32</v>
      </c>
      <c r="S23" s="62">
        <v>50</v>
      </c>
      <c r="T23" s="62">
        <v>40</v>
      </c>
      <c r="U23" s="62">
        <v>170</v>
      </c>
      <c r="V23" s="62">
        <v>125</v>
      </c>
      <c r="W23" s="62">
        <v>125</v>
      </c>
      <c r="X23" s="62">
        <v>150</v>
      </c>
      <c r="Y23" s="62">
        <v>160</v>
      </c>
      <c r="Z23" s="62">
        <v>120</v>
      </c>
      <c r="AA23" s="62">
        <v>125</v>
      </c>
      <c r="AB23" s="62">
        <v>480</v>
      </c>
      <c r="AC23" s="62">
        <v>200</v>
      </c>
      <c r="AD23" s="62">
        <v>300</v>
      </c>
      <c r="AE23" s="62">
        <v>40</v>
      </c>
      <c r="AF23" s="64">
        <f t="shared" si="1"/>
        <v>3586</v>
      </c>
      <c r="AG23" s="64">
        <f t="shared" si="2"/>
        <v>128</v>
      </c>
      <c r="AH23" s="64">
        <f t="shared" si="3"/>
        <v>1950</v>
      </c>
      <c r="AI23" s="64">
        <f t="shared" si="4"/>
        <v>1160</v>
      </c>
      <c r="AJ23" s="64">
        <f t="shared" si="5"/>
        <v>1530</v>
      </c>
      <c r="AK23" s="64">
        <f t="shared" si="6"/>
        <v>1125</v>
      </c>
      <c r="AL23" s="64">
        <f t="shared" si="7"/>
        <v>875</v>
      </c>
      <c r="AM23" s="64">
        <f t="shared" si="8"/>
        <v>1950</v>
      </c>
      <c r="AN23" s="64">
        <f t="shared" si="9"/>
        <v>480</v>
      </c>
      <c r="AO23" s="64">
        <f t="shared" si="10"/>
        <v>3840</v>
      </c>
      <c r="AP23" s="64">
        <f t="shared" si="11"/>
        <v>2500</v>
      </c>
      <c r="AQ23" s="64">
        <f t="shared" si="12"/>
        <v>3360</v>
      </c>
      <c r="AR23" s="64">
        <f t="shared" si="13"/>
        <v>2000</v>
      </c>
      <c r="AS23" s="64">
        <f t="shared" si="14"/>
        <v>2100</v>
      </c>
      <c r="AT23" s="64">
        <f t="shared" si="15"/>
        <v>480</v>
      </c>
      <c r="AU23" s="66">
        <f t="shared" si="16"/>
        <v>27064</v>
      </c>
      <c r="AV23" s="5">
        <v>45403</v>
      </c>
    </row>
    <row r="24" spans="1:48">
      <c r="A24" s="5">
        <v>45404</v>
      </c>
      <c r="B24" s="121">
        <v>11</v>
      </c>
      <c r="C24" s="61">
        <v>3</v>
      </c>
      <c r="D24" s="61">
        <v>41</v>
      </c>
      <c r="E24" s="61">
        <v>30</v>
      </c>
      <c r="F24" s="61">
        <v>10</v>
      </c>
      <c r="G24" s="61">
        <v>10</v>
      </c>
      <c r="H24" s="61">
        <v>6</v>
      </c>
      <c r="I24" s="121">
        <v>10</v>
      </c>
      <c r="J24" s="61">
        <v>3</v>
      </c>
      <c r="K24" s="61">
        <v>31</v>
      </c>
      <c r="L24" s="61">
        <v>20</v>
      </c>
      <c r="M24" s="61">
        <v>8</v>
      </c>
      <c r="N24" s="61">
        <v>7</v>
      </c>
      <c r="O24" s="61">
        <v>7</v>
      </c>
      <c r="P24" s="61">
        <v>12</v>
      </c>
      <c r="Q24" s="62">
        <v>326</v>
      </c>
      <c r="R24" s="62">
        <v>32</v>
      </c>
      <c r="S24" s="62">
        <v>50</v>
      </c>
      <c r="T24" s="62">
        <v>40</v>
      </c>
      <c r="U24" s="62">
        <v>170</v>
      </c>
      <c r="V24" s="62">
        <v>125</v>
      </c>
      <c r="W24" s="62">
        <v>125</v>
      </c>
      <c r="X24" s="62">
        <v>150</v>
      </c>
      <c r="Y24" s="62">
        <v>160</v>
      </c>
      <c r="Z24" s="62">
        <v>120</v>
      </c>
      <c r="AA24" s="62">
        <v>125</v>
      </c>
      <c r="AB24" s="62">
        <v>480</v>
      </c>
      <c r="AC24" s="62">
        <v>200</v>
      </c>
      <c r="AD24" s="62">
        <v>300</v>
      </c>
      <c r="AE24" s="62">
        <v>40</v>
      </c>
      <c r="AF24" s="64">
        <f t="shared" si="1"/>
        <v>3586</v>
      </c>
      <c r="AG24" s="64">
        <f t="shared" si="2"/>
        <v>96</v>
      </c>
      <c r="AH24" s="64">
        <f t="shared" si="3"/>
        <v>2050</v>
      </c>
      <c r="AI24" s="64">
        <f t="shared" si="4"/>
        <v>1200</v>
      </c>
      <c r="AJ24" s="64">
        <f t="shared" si="5"/>
        <v>1700</v>
      </c>
      <c r="AK24" s="64">
        <f t="shared" si="6"/>
        <v>1250</v>
      </c>
      <c r="AL24" s="64">
        <f t="shared" si="7"/>
        <v>750</v>
      </c>
      <c r="AM24" s="64">
        <f t="shared" si="8"/>
        <v>1500</v>
      </c>
      <c r="AN24" s="64">
        <f t="shared" si="9"/>
        <v>480</v>
      </c>
      <c r="AO24" s="64">
        <f t="shared" si="10"/>
        <v>3720</v>
      </c>
      <c r="AP24" s="64">
        <f t="shared" si="11"/>
        <v>2500</v>
      </c>
      <c r="AQ24" s="64">
        <f t="shared" si="12"/>
        <v>3840</v>
      </c>
      <c r="AR24" s="64">
        <f t="shared" si="13"/>
        <v>1400</v>
      </c>
      <c r="AS24" s="64">
        <f t="shared" si="14"/>
        <v>2100</v>
      </c>
      <c r="AT24" s="64">
        <f t="shared" si="15"/>
        <v>480</v>
      </c>
      <c r="AU24" s="66">
        <f t="shared" si="16"/>
        <v>26652</v>
      </c>
      <c r="AV24" s="5">
        <v>45404</v>
      </c>
    </row>
    <row r="25" spans="1:48">
      <c r="A25" s="5">
        <v>45405</v>
      </c>
      <c r="B25" s="121">
        <v>10</v>
      </c>
      <c r="C25" s="121">
        <v>3</v>
      </c>
      <c r="D25" s="61">
        <v>40</v>
      </c>
      <c r="E25" s="61">
        <v>29</v>
      </c>
      <c r="F25" s="121">
        <v>14</v>
      </c>
      <c r="G25" s="121">
        <v>14</v>
      </c>
      <c r="H25" s="61">
        <v>8</v>
      </c>
      <c r="I25" s="61">
        <v>10</v>
      </c>
      <c r="J25" s="61">
        <v>6</v>
      </c>
      <c r="K25" s="61">
        <v>26</v>
      </c>
      <c r="L25" s="121">
        <v>17</v>
      </c>
      <c r="M25" s="61">
        <v>6</v>
      </c>
      <c r="N25" s="61">
        <v>6</v>
      </c>
      <c r="O25" s="61">
        <v>9</v>
      </c>
      <c r="P25" s="61">
        <v>13</v>
      </c>
      <c r="Q25" s="62">
        <v>326</v>
      </c>
      <c r="R25" s="62">
        <v>32</v>
      </c>
      <c r="S25" s="62">
        <v>50</v>
      </c>
      <c r="T25" s="62">
        <v>40</v>
      </c>
      <c r="U25" s="62">
        <v>170</v>
      </c>
      <c r="V25" s="62">
        <v>125</v>
      </c>
      <c r="W25" s="62">
        <v>125</v>
      </c>
      <c r="X25" s="62">
        <v>140</v>
      </c>
      <c r="Y25" s="62">
        <v>160</v>
      </c>
      <c r="Z25" s="62">
        <v>120</v>
      </c>
      <c r="AA25" s="62">
        <v>125</v>
      </c>
      <c r="AB25" s="62">
        <v>480</v>
      </c>
      <c r="AC25" s="62">
        <v>200</v>
      </c>
      <c r="AD25" s="62">
        <v>300</v>
      </c>
      <c r="AE25" s="62">
        <v>40</v>
      </c>
      <c r="AF25" s="64">
        <f t="shared" si="1"/>
        <v>3260</v>
      </c>
      <c r="AG25" s="64">
        <f t="shared" si="2"/>
        <v>96</v>
      </c>
      <c r="AH25" s="64">
        <f t="shared" si="3"/>
        <v>2000</v>
      </c>
      <c r="AI25" s="64">
        <f t="shared" si="4"/>
        <v>1160</v>
      </c>
      <c r="AJ25" s="64">
        <f t="shared" si="5"/>
        <v>2380</v>
      </c>
      <c r="AK25" s="64">
        <f t="shared" si="6"/>
        <v>1750</v>
      </c>
      <c r="AL25" s="64">
        <f t="shared" si="7"/>
        <v>1000</v>
      </c>
      <c r="AM25" s="64">
        <f t="shared" si="8"/>
        <v>1400</v>
      </c>
      <c r="AN25" s="64">
        <f t="shared" si="9"/>
        <v>960</v>
      </c>
      <c r="AO25" s="64">
        <f t="shared" si="10"/>
        <v>3120</v>
      </c>
      <c r="AP25" s="64">
        <f t="shared" si="11"/>
        <v>2125</v>
      </c>
      <c r="AQ25" s="64">
        <f t="shared" si="12"/>
        <v>2880</v>
      </c>
      <c r="AR25" s="64">
        <f t="shared" si="13"/>
        <v>1200</v>
      </c>
      <c r="AS25" s="64">
        <f t="shared" si="14"/>
        <v>2700</v>
      </c>
      <c r="AT25" s="64">
        <f t="shared" si="15"/>
        <v>520</v>
      </c>
      <c r="AU25" s="66">
        <f t="shared" si="16"/>
        <v>26551</v>
      </c>
      <c r="AV25" s="5">
        <v>45405</v>
      </c>
    </row>
    <row r="26" spans="1:48">
      <c r="A26" s="5">
        <v>45406</v>
      </c>
      <c r="B26" s="121">
        <v>10</v>
      </c>
      <c r="C26" s="61">
        <v>4</v>
      </c>
      <c r="D26" s="61">
        <v>42</v>
      </c>
      <c r="E26" s="61">
        <v>32</v>
      </c>
      <c r="F26" s="61">
        <v>13</v>
      </c>
      <c r="G26" s="61">
        <v>13</v>
      </c>
      <c r="H26" s="61">
        <v>10</v>
      </c>
      <c r="I26" s="61">
        <v>12</v>
      </c>
      <c r="J26" s="61">
        <v>4</v>
      </c>
      <c r="K26" s="61">
        <v>27</v>
      </c>
      <c r="L26" s="61">
        <v>17</v>
      </c>
      <c r="M26" s="61">
        <v>6</v>
      </c>
      <c r="N26" s="61">
        <v>7</v>
      </c>
      <c r="O26" s="61">
        <v>8</v>
      </c>
      <c r="P26" s="61">
        <v>12</v>
      </c>
      <c r="Q26" s="62">
        <v>326</v>
      </c>
      <c r="R26" s="62">
        <v>32</v>
      </c>
      <c r="S26" s="62">
        <v>50</v>
      </c>
      <c r="T26" s="62">
        <v>40</v>
      </c>
      <c r="U26" s="62">
        <v>170</v>
      </c>
      <c r="V26" s="62">
        <v>125</v>
      </c>
      <c r="W26" s="62">
        <v>125</v>
      </c>
      <c r="X26" s="62">
        <v>140</v>
      </c>
      <c r="Y26" s="62">
        <v>160</v>
      </c>
      <c r="Z26" s="62">
        <v>120</v>
      </c>
      <c r="AA26" s="62">
        <v>125</v>
      </c>
      <c r="AB26" s="62">
        <v>480</v>
      </c>
      <c r="AC26" s="62">
        <v>210</v>
      </c>
      <c r="AD26" s="62">
        <v>300</v>
      </c>
      <c r="AE26" s="62">
        <v>40</v>
      </c>
      <c r="AF26" s="64">
        <f t="shared" si="1"/>
        <v>3260</v>
      </c>
      <c r="AG26" s="64">
        <f t="shared" si="2"/>
        <v>128</v>
      </c>
      <c r="AH26" s="64">
        <f t="shared" si="3"/>
        <v>2100</v>
      </c>
      <c r="AI26" s="64">
        <f t="shared" si="4"/>
        <v>1280</v>
      </c>
      <c r="AJ26" s="64">
        <f t="shared" si="5"/>
        <v>2210</v>
      </c>
      <c r="AK26" s="64">
        <f t="shared" si="6"/>
        <v>1625</v>
      </c>
      <c r="AL26" s="64">
        <f t="shared" si="7"/>
        <v>1250</v>
      </c>
      <c r="AM26" s="64">
        <f t="shared" si="8"/>
        <v>1680</v>
      </c>
      <c r="AN26" s="64">
        <f t="shared" si="9"/>
        <v>640</v>
      </c>
      <c r="AO26" s="64">
        <f t="shared" si="10"/>
        <v>3240</v>
      </c>
      <c r="AP26" s="64">
        <f t="shared" si="11"/>
        <v>2125</v>
      </c>
      <c r="AQ26" s="64">
        <f t="shared" si="12"/>
        <v>2880</v>
      </c>
      <c r="AR26" s="64">
        <f t="shared" si="13"/>
        <v>1470</v>
      </c>
      <c r="AS26" s="64">
        <f t="shared" si="14"/>
        <v>2400</v>
      </c>
      <c r="AT26" s="64">
        <f t="shared" si="15"/>
        <v>480</v>
      </c>
      <c r="AU26" s="66">
        <f t="shared" si="16"/>
        <v>26768</v>
      </c>
      <c r="AV26" s="5">
        <v>45406</v>
      </c>
    </row>
    <row r="27" spans="1:48">
      <c r="A27" s="5">
        <v>45407</v>
      </c>
      <c r="B27" s="121">
        <v>11</v>
      </c>
      <c r="C27" s="61">
        <v>4</v>
      </c>
      <c r="D27" s="61">
        <v>38</v>
      </c>
      <c r="E27" s="61">
        <v>30</v>
      </c>
      <c r="F27" s="61">
        <v>10</v>
      </c>
      <c r="G27" s="61">
        <v>10</v>
      </c>
      <c r="H27" s="61">
        <v>9</v>
      </c>
      <c r="I27" s="61">
        <v>14</v>
      </c>
      <c r="J27" s="121">
        <v>3</v>
      </c>
      <c r="K27" s="61">
        <v>29</v>
      </c>
      <c r="L27" s="61">
        <v>18</v>
      </c>
      <c r="M27" s="61">
        <v>4</v>
      </c>
      <c r="N27" s="61">
        <v>8</v>
      </c>
      <c r="O27" s="61">
        <v>7</v>
      </c>
      <c r="P27" s="61">
        <v>10</v>
      </c>
      <c r="Q27" s="62">
        <v>326</v>
      </c>
      <c r="R27" s="62">
        <v>32</v>
      </c>
      <c r="S27" s="62">
        <v>50</v>
      </c>
      <c r="T27" s="62">
        <v>40</v>
      </c>
      <c r="U27" s="62">
        <v>170</v>
      </c>
      <c r="V27" s="62">
        <v>125</v>
      </c>
      <c r="W27" s="62">
        <v>125</v>
      </c>
      <c r="X27" s="62">
        <v>140</v>
      </c>
      <c r="Y27" s="62">
        <v>160</v>
      </c>
      <c r="Z27" s="62">
        <v>120</v>
      </c>
      <c r="AA27" s="62">
        <v>125</v>
      </c>
      <c r="AB27" s="62">
        <v>480</v>
      </c>
      <c r="AC27" s="62">
        <v>210</v>
      </c>
      <c r="AD27" s="62">
        <v>300</v>
      </c>
      <c r="AE27" s="62">
        <v>40</v>
      </c>
      <c r="AF27" s="64">
        <f t="shared" si="1"/>
        <v>3586</v>
      </c>
      <c r="AG27" s="64">
        <f t="shared" si="2"/>
        <v>128</v>
      </c>
      <c r="AH27" s="64">
        <f t="shared" si="3"/>
        <v>1900</v>
      </c>
      <c r="AI27" s="64">
        <f t="shared" si="4"/>
        <v>1200</v>
      </c>
      <c r="AJ27" s="64">
        <f t="shared" si="5"/>
        <v>1700</v>
      </c>
      <c r="AK27" s="64">
        <f t="shared" si="6"/>
        <v>1250</v>
      </c>
      <c r="AL27" s="64">
        <f t="shared" si="7"/>
        <v>1125</v>
      </c>
      <c r="AM27" s="64">
        <f t="shared" si="8"/>
        <v>1960</v>
      </c>
      <c r="AN27" s="64">
        <f t="shared" si="9"/>
        <v>480</v>
      </c>
      <c r="AO27" s="64">
        <f t="shared" si="10"/>
        <v>3480</v>
      </c>
      <c r="AP27" s="64">
        <f t="shared" si="11"/>
        <v>2250</v>
      </c>
      <c r="AQ27" s="64">
        <f t="shared" si="12"/>
        <v>1920</v>
      </c>
      <c r="AR27" s="64">
        <f t="shared" si="13"/>
        <v>1680</v>
      </c>
      <c r="AS27" s="64">
        <f t="shared" si="14"/>
        <v>2100</v>
      </c>
      <c r="AT27" s="64">
        <f t="shared" si="15"/>
        <v>400</v>
      </c>
      <c r="AU27" s="66">
        <f t="shared" si="16"/>
        <v>25159</v>
      </c>
      <c r="AV27" s="5">
        <v>45407</v>
      </c>
    </row>
    <row r="28" spans="1:48">
      <c r="A28" s="5">
        <v>45408</v>
      </c>
      <c r="B28" s="121">
        <v>11</v>
      </c>
      <c r="C28" s="61">
        <v>2</v>
      </c>
      <c r="D28" s="61">
        <v>39</v>
      </c>
      <c r="E28" s="61">
        <v>30</v>
      </c>
      <c r="F28" s="61">
        <v>12</v>
      </c>
      <c r="G28" s="61">
        <v>12</v>
      </c>
      <c r="H28" s="61">
        <v>6</v>
      </c>
      <c r="I28" s="61">
        <v>15</v>
      </c>
      <c r="J28" s="61">
        <v>3</v>
      </c>
      <c r="K28" s="61">
        <v>29</v>
      </c>
      <c r="L28" s="61">
        <v>19</v>
      </c>
      <c r="M28" s="61">
        <v>4</v>
      </c>
      <c r="N28" s="61">
        <v>6</v>
      </c>
      <c r="O28" s="61">
        <v>9</v>
      </c>
      <c r="P28" s="61">
        <v>10</v>
      </c>
      <c r="Q28" s="62">
        <v>324</v>
      </c>
      <c r="R28" s="62">
        <v>32</v>
      </c>
      <c r="S28" s="62">
        <v>50</v>
      </c>
      <c r="T28" s="62">
        <v>40</v>
      </c>
      <c r="U28" s="62">
        <v>175</v>
      </c>
      <c r="V28" s="62">
        <v>125</v>
      </c>
      <c r="W28" s="62">
        <v>125</v>
      </c>
      <c r="X28" s="62">
        <v>140</v>
      </c>
      <c r="Y28" s="62">
        <v>160</v>
      </c>
      <c r="Z28" s="62">
        <v>120</v>
      </c>
      <c r="AA28" s="62">
        <v>125</v>
      </c>
      <c r="AB28" s="62">
        <v>480</v>
      </c>
      <c r="AC28" s="62">
        <v>210</v>
      </c>
      <c r="AD28" s="62">
        <v>300</v>
      </c>
      <c r="AE28" s="62">
        <v>40</v>
      </c>
      <c r="AF28" s="64">
        <f t="shared" si="1"/>
        <v>3564</v>
      </c>
      <c r="AG28" s="64">
        <f t="shared" si="2"/>
        <v>64</v>
      </c>
      <c r="AH28" s="64">
        <f t="shared" si="3"/>
        <v>1950</v>
      </c>
      <c r="AI28" s="64">
        <f t="shared" si="4"/>
        <v>1200</v>
      </c>
      <c r="AJ28" s="64">
        <f t="shared" si="5"/>
        <v>2100</v>
      </c>
      <c r="AK28" s="64">
        <f t="shared" si="6"/>
        <v>1500</v>
      </c>
      <c r="AL28" s="64">
        <f t="shared" si="7"/>
        <v>750</v>
      </c>
      <c r="AM28" s="64">
        <f t="shared" si="8"/>
        <v>2100</v>
      </c>
      <c r="AN28" s="64">
        <f t="shared" si="9"/>
        <v>480</v>
      </c>
      <c r="AO28" s="64">
        <f t="shared" si="10"/>
        <v>3480</v>
      </c>
      <c r="AP28" s="64">
        <f t="shared" si="11"/>
        <v>2375</v>
      </c>
      <c r="AQ28" s="64">
        <f t="shared" si="12"/>
        <v>1920</v>
      </c>
      <c r="AR28" s="64">
        <f t="shared" si="13"/>
        <v>1260</v>
      </c>
      <c r="AS28" s="64">
        <f t="shared" si="14"/>
        <v>2700</v>
      </c>
      <c r="AT28" s="64">
        <f t="shared" si="15"/>
        <v>400</v>
      </c>
      <c r="AU28" s="66">
        <f t="shared" si="16"/>
        <v>25843</v>
      </c>
      <c r="AV28" s="5">
        <v>45408</v>
      </c>
    </row>
    <row r="29" spans="1:48">
      <c r="A29" s="5">
        <v>45409</v>
      </c>
      <c r="B29" s="121">
        <v>11</v>
      </c>
      <c r="C29" s="61">
        <v>3</v>
      </c>
      <c r="D29" s="61">
        <v>39</v>
      </c>
      <c r="E29" s="61">
        <v>29</v>
      </c>
      <c r="F29" s="61">
        <v>8</v>
      </c>
      <c r="G29" s="61">
        <v>8</v>
      </c>
      <c r="H29" s="61">
        <v>9</v>
      </c>
      <c r="I29" s="61">
        <v>13</v>
      </c>
      <c r="J29" s="61">
        <v>4</v>
      </c>
      <c r="K29" s="61">
        <v>26</v>
      </c>
      <c r="L29" s="61">
        <v>16</v>
      </c>
      <c r="M29" s="61">
        <v>4</v>
      </c>
      <c r="N29" s="61">
        <v>6</v>
      </c>
      <c r="O29" s="61">
        <v>8</v>
      </c>
      <c r="P29" s="61">
        <v>14</v>
      </c>
      <c r="Q29" s="62">
        <v>324</v>
      </c>
      <c r="R29" s="62">
        <v>32</v>
      </c>
      <c r="S29" s="62">
        <v>50</v>
      </c>
      <c r="T29" s="62">
        <v>40</v>
      </c>
      <c r="U29" s="62">
        <v>175</v>
      </c>
      <c r="V29" s="62">
        <v>125</v>
      </c>
      <c r="W29" s="62">
        <v>125</v>
      </c>
      <c r="X29" s="62">
        <v>140</v>
      </c>
      <c r="Y29" s="62">
        <v>160</v>
      </c>
      <c r="Z29" s="62">
        <v>120</v>
      </c>
      <c r="AA29" s="62">
        <v>125</v>
      </c>
      <c r="AB29" s="62">
        <v>480</v>
      </c>
      <c r="AC29" s="62">
        <v>210</v>
      </c>
      <c r="AD29" s="62">
        <v>300</v>
      </c>
      <c r="AE29" s="62">
        <v>40</v>
      </c>
      <c r="AF29" s="64">
        <f t="shared" si="1"/>
        <v>3564</v>
      </c>
      <c r="AG29" s="64">
        <f t="shared" si="2"/>
        <v>96</v>
      </c>
      <c r="AH29" s="64">
        <f t="shared" si="3"/>
        <v>1950</v>
      </c>
      <c r="AI29" s="64">
        <f t="shared" si="4"/>
        <v>1160</v>
      </c>
      <c r="AJ29" s="64">
        <f t="shared" si="5"/>
        <v>1400</v>
      </c>
      <c r="AK29" s="64">
        <f t="shared" si="6"/>
        <v>1000</v>
      </c>
      <c r="AL29" s="64">
        <f t="shared" si="7"/>
        <v>1125</v>
      </c>
      <c r="AM29" s="64">
        <f t="shared" si="8"/>
        <v>1820</v>
      </c>
      <c r="AN29" s="64">
        <f t="shared" si="9"/>
        <v>640</v>
      </c>
      <c r="AO29" s="64">
        <f t="shared" si="10"/>
        <v>3120</v>
      </c>
      <c r="AP29" s="64">
        <f t="shared" si="11"/>
        <v>2000</v>
      </c>
      <c r="AQ29" s="64">
        <f t="shared" si="12"/>
        <v>1920</v>
      </c>
      <c r="AR29" s="64">
        <f t="shared" si="13"/>
        <v>1260</v>
      </c>
      <c r="AS29" s="64">
        <f t="shared" si="14"/>
        <v>2400</v>
      </c>
      <c r="AT29" s="64">
        <f t="shared" si="15"/>
        <v>560</v>
      </c>
      <c r="AU29" s="66">
        <f t="shared" si="16"/>
        <v>24015</v>
      </c>
      <c r="AV29" s="5">
        <v>45409</v>
      </c>
    </row>
    <row r="30" spans="1:48">
      <c r="A30" s="5">
        <v>45410</v>
      </c>
      <c r="B30" s="121">
        <v>11</v>
      </c>
      <c r="C30" s="61">
        <v>4</v>
      </c>
      <c r="D30" s="61">
        <v>40</v>
      </c>
      <c r="E30" s="61">
        <v>28</v>
      </c>
      <c r="F30" s="61">
        <v>8</v>
      </c>
      <c r="G30" s="61">
        <v>8</v>
      </c>
      <c r="H30" s="61">
        <v>8</v>
      </c>
      <c r="I30" s="61">
        <v>12</v>
      </c>
      <c r="J30" s="61">
        <v>3</v>
      </c>
      <c r="K30" s="61">
        <v>31</v>
      </c>
      <c r="L30" s="61">
        <v>17</v>
      </c>
      <c r="M30" s="61">
        <v>4</v>
      </c>
      <c r="N30" s="61">
        <v>7</v>
      </c>
      <c r="O30" s="61">
        <v>7</v>
      </c>
      <c r="P30" s="61">
        <v>15</v>
      </c>
      <c r="Q30" s="62">
        <v>324</v>
      </c>
      <c r="R30" s="62">
        <v>32</v>
      </c>
      <c r="S30" s="62">
        <v>50</v>
      </c>
      <c r="T30" s="62">
        <v>40</v>
      </c>
      <c r="U30" s="62">
        <v>175</v>
      </c>
      <c r="V30" s="62">
        <v>125</v>
      </c>
      <c r="W30" s="62">
        <v>125</v>
      </c>
      <c r="X30" s="62">
        <v>140</v>
      </c>
      <c r="Y30" s="62">
        <v>160</v>
      </c>
      <c r="Z30" s="62">
        <v>120</v>
      </c>
      <c r="AA30" s="62">
        <v>125</v>
      </c>
      <c r="AB30" s="62">
        <v>480</v>
      </c>
      <c r="AC30" s="62">
        <v>210</v>
      </c>
      <c r="AD30" s="62">
        <v>300</v>
      </c>
      <c r="AE30" s="62">
        <v>40</v>
      </c>
      <c r="AF30" s="64">
        <f t="shared" si="1"/>
        <v>3564</v>
      </c>
      <c r="AG30" s="64">
        <f t="shared" si="2"/>
        <v>128</v>
      </c>
      <c r="AH30" s="64">
        <f t="shared" si="3"/>
        <v>2000</v>
      </c>
      <c r="AI30" s="64">
        <f t="shared" si="4"/>
        <v>1120</v>
      </c>
      <c r="AJ30" s="64">
        <f t="shared" si="5"/>
        <v>1400</v>
      </c>
      <c r="AK30" s="64">
        <f t="shared" si="6"/>
        <v>1000</v>
      </c>
      <c r="AL30" s="64">
        <f t="shared" si="7"/>
        <v>1000</v>
      </c>
      <c r="AM30" s="64">
        <f t="shared" si="8"/>
        <v>1680</v>
      </c>
      <c r="AN30" s="64">
        <f t="shared" si="9"/>
        <v>480</v>
      </c>
      <c r="AO30" s="64">
        <f t="shared" si="10"/>
        <v>3720</v>
      </c>
      <c r="AP30" s="64">
        <f t="shared" si="11"/>
        <v>2125</v>
      </c>
      <c r="AQ30" s="64">
        <f t="shared" si="12"/>
        <v>1920</v>
      </c>
      <c r="AR30" s="64">
        <f t="shared" si="13"/>
        <v>1470</v>
      </c>
      <c r="AS30" s="64">
        <f t="shared" si="14"/>
        <v>2100</v>
      </c>
      <c r="AT30" s="64">
        <f t="shared" si="15"/>
        <v>600</v>
      </c>
      <c r="AU30" s="66">
        <f t="shared" si="16"/>
        <v>24307</v>
      </c>
      <c r="AV30" s="5">
        <v>45410</v>
      </c>
    </row>
    <row r="31" spans="1:48">
      <c r="A31" s="5">
        <v>45411</v>
      </c>
      <c r="B31" s="121">
        <v>10</v>
      </c>
      <c r="C31" s="61">
        <v>3</v>
      </c>
      <c r="D31" s="61">
        <v>42</v>
      </c>
      <c r="E31" s="61">
        <v>33</v>
      </c>
      <c r="F31" s="61">
        <v>9</v>
      </c>
      <c r="G31" s="61">
        <v>9</v>
      </c>
      <c r="H31" s="61">
        <v>7</v>
      </c>
      <c r="I31" s="61">
        <v>11</v>
      </c>
      <c r="J31" s="61">
        <v>3</v>
      </c>
      <c r="K31" s="61">
        <v>30</v>
      </c>
      <c r="L31" s="61">
        <v>16</v>
      </c>
      <c r="M31" s="61">
        <v>4</v>
      </c>
      <c r="N31" s="61">
        <v>8</v>
      </c>
      <c r="O31" s="61">
        <v>7</v>
      </c>
      <c r="P31" s="61">
        <v>15</v>
      </c>
      <c r="Q31" s="62">
        <v>324</v>
      </c>
      <c r="R31" s="62">
        <v>32</v>
      </c>
      <c r="S31" s="62">
        <v>50</v>
      </c>
      <c r="T31" s="62">
        <v>40</v>
      </c>
      <c r="U31" s="62">
        <v>175</v>
      </c>
      <c r="V31" s="62">
        <v>125</v>
      </c>
      <c r="W31" s="62">
        <v>125</v>
      </c>
      <c r="X31" s="62">
        <v>140</v>
      </c>
      <c r="Y31" s="62">
        <v>160</v>
      </c>
      <c r="Z31" s="62">
        <v>120</v>
      </c>
      <c r="AA31" s="62">
        <v>125</v>
      </c>
      <c r="AB31" s="62">
        <v>480</v>
      </c>
      <c r="AC31" s="62">
        <v>210</v>
      </c>
      <c r="AD31" s="62">
        <v>300</v>
      </c>
      <c r="AE31" s="62">
        <v>40</v>
      </c>
      <c r="AF31" s="64">
        <f t="shared" si="1"/>
        <v>3240</v>
      </c>
      <c r="AG31" s="64">
        <f t="shared" si="2"/>
        <v>96</v>
      </c>
      <c r="AH31" s="64">
        <f t="shared" si="3"/>
        <v>2100</v>
      </c>
      <c r="AI31" s="64">
        <f t="shared" si="4"/>
        <v>1320</v>
      </c>
      <c r="AJ31" s="64">
        <f t="shared" si="5"/>
        <v>1575</v>
      </c>
      <c r="AK31" s="64">
        <f t="shared" si="6"/>
        <v>1125</v>
      </c>
      <c r="AL31" s="64">
        <f t="shared" si="7"/>
        <v>875</v>
      </c>
      <c r="AM31" s="64">
        <f t="shared" si="8"/>
        <v>1540</v>
      </c>
      <c r="AN31" s="64">
        <f t="shared" si="9"/>
        <v>480</v>
      </c>
      <c r="AO31" s="64">
        <f t="shared" si="10"/>
        <v>3600</v>
      </c>
      <c r="AP31" s="64">
        <f t="shared" si="11"/>
        <v>2000</v>
      </c>
      <c r="AQ31" s="64">
        <f t="shared" si="12"/>
        <v>1920</v>
      </c>
      <c r="AR31" s="64">
        <f t="shared" si="13"/>
        <v>1680</v>
      </c>
      <c r="AS31" s="64">
        <f t="shared" si="14"/>
        <v>2100</v>
      </c>
      <c r="AT31" s="64">
        <f t="shared" si="15"/>
        <v>600</v>
      </c>
      <c r="AU31" s="66">
        <f t="shared" si="16"/>
        <v>24251</v>
      </c>
      <c r="AV31" s="5">
        <v>45411</v>
      </c>
    </row>
    <row r="32" spans="1:48">
      <c r="A32" s="5">
        <v>45412</v>
      </c>
      <c r="B32" s="121">
        <v>10</v>
      </c>
      <c r="C32" s="61">
        <v>3</v>
      </c>
      <c r="D32" s="61">
        <v>40</v>
      </c>
      <c r="E32" s="61">
        <v>32</v>
      </c>
      <c r="F32" s="61">
        <v>10</v>
      </c>
      <c r="G32" s="61">
        <v>10</v>
      </c>
      <c r="H32" s="61">
        <v>10</v>
      </c>
      <c r="I32" s="61">
        <v>10</v>
      </c>
      <c r="J32" s="61">
        <v>4</v>
      </c>
      <c r="K32" s="61">
        <v>31</v>
      </c>
      <c r="L32" s="61">
        <v>17</v>
      </c>
      <c r="M32" s="61">
        <v>5</v>
      </c>
      <c r="N32" s="121">
        <v>9</v>
      </c>
      <c r="O32" s="61">
        <v>6</v>
      </c>
      <c r="P32" s="61">
        <v>14</v>
      </c>
      <c r="Q32" s="62">
        <v>324</v>
      </c>
      <c r="R32" s="62">
        <v>32</v>
      </c>
      <c r="S32" s="62">
        <v>50</v>
      </c>
      <c r="T32" s="62">
        <v>40</v>
      </c>
      <c r="U32" s="62">
        <v>175</v>
      </c>
      <c r="V32" s="62">
        <v>125</v>
      </c>
      <c r="W32" s="62">
        <v>125</v>
      </c>
      <c r="X32" s="62">
        <v>140</v>
      </c>
      <c r="Y32" s="62">
        <v>160</v>
      </c>
      <c r="Z32" s="62">
        <v>120</v>
      </c>
      <c r="AA32" s="62">
        <v>125</v>
      </c>
      <c r="AB32" s="62">
        <v>480</v>
      </c>
      <c r="AC32" s="62">
        <v>210</v>
      </c>
      <c r="AD32" s="62">
        <v>300</v>
      </c>
      <c r="AE32" s="62">
        <v>40</v>
      </c>
      <c r="AF32" s="64">
        <f t="shared" si="1"/>
        <v>3240</v>
      </c>
      <c r="AG32" s="64">
        <f t="shared" si="2"/>
        <v>96</v>
      </c>
      <c r="AH32" s="64">
        <f t="shared" si="3"/>
        <v>2000</v>
      </c>
      <c r="AI32" s="64">
        <f t="shared" si="4"/>
        <v>1280</v>
      </c>
      <c r="AJ32" s="64">
        <f t="shared" si="5"/>
        <v>1750</v>
      </c>
      <c r="AK32" s="64">
        <f t="shared" si="6"/>
        <v>1250</v>
      </c>
      <c r="AL32" s="64">
        <f t="shared" si="7"/>
        <v>1250</v>
      </c>
      <c r="AM32" s="64">
        <f t="shared" si="8"/>
        <v>1400</v>
      </c>
      <c r="AN32" s="64">
        <f t="shared" si="9"/>
        <v>640</v>
      </c>
      <c r="AO32" s="64">
        <f t="shared" si="10"/>
        <v>3720</v>
      </c>
      <c r="AP32" s="64">
        <f t="shared" si="11"/>
        <v>2125</v>
      </c>
      <c r="AQ32" s="64">
        <f t="shared" si="12"/>
        <v>2400</v>
      </c>
      <c r="AR32" s="64">
        <f t="shared" si="13"/>
        <v>1890</v>
      </c>
      <c r="AS32" s="64">
        <f t="shared" si="14"/>
        <v>1800</v>
      </c>
      <c r="AT32" s="64">
        <f t="shared" si="15"/>
        <v>560</v>
      </c>
      <c r="AU32" s="66">
        <f t="shared" si="16"/>
        <v>25401</v>
      </c>
      <c r="AV32" s="5">
        <v>45412</v>
      </c>
    </row>
    <row r="33" spans="1:65">
      <c r="A33" s="5">
        <v>45413</v>
      </c>
      <c r="B33" s="121">
        <v>10</v>
      </c>
      <c r="C33" s="61">
        <v>4</v>
      </c>
      <c r="D33" s="61">
        <v>42</v>
      </c>
      <c r="E33" s="61">
        <v>32</v>
      </c>
      <c r="F33" s="61">
        <v>11</v>
      </c>
      <c r="G33" s="61">
        <v>11</v>
      </c>
      <c r="H33" s="61">
        <v>9</v>
      </c>
      <c r="I33" s="61">
        <v>14</v>
      </c>
      <c r="J33" s="61">
        <v>5</v>
      </c>
      <c r="K33" s="61">
        <v>31</v>
      </c>
      <c r="L33" s="61">
        <v>16</v>
      </c>
      <c r="M33" s="61">
        <v>5</v>
      </c>
      <c r="N33" s="61">
        <v>8</v>
      </c>
      <c r="O33" s="61">
        <v>6</v>
      </c>
      <c r="P33" s="61">
        <v>10</v>
      </c>
      <c r="Q33" s="62">
        <v>324</v>
      </c>
      <c r="R33" s="62">
        <v>32</v>
      </c>
      <c r="S33" s="62">
        <v>50</v>
      </c>
      <c r="T33" s="62">
        <v>40</v>
      </c>
      <c r="U33" s="62">
        <v>175</v>
      </c>
      <c r="V33" s="62">
        <v>130</v>
      </c>
      <c r="W33" s="62">
        <v>125</v>
      </c>
      <c r="X33" s="62">
        <v>140</v>
      </c>
      <c r="Y33" s="62">
        <v>160</v>
      </c>
      <c r="Z33" s="62">
        <v>120</v>
      </c>
      <c r="AA33" s="62">
        <v>125</v>
      </c>
      <c r="AB33" s="62">
        <v>480</v>
      </c>
      <c r="AC33" s="62">
        <v>210</v>
      </c>
      <c r="AD33" s="62">
        <v>300</v>
      </c>
      <c r="AE33" s="62">
        <v>40</v>
      </c>
      <c r="AF33" s="64">
        <f t="shared" si="1"/>
        <v>3240</v>
      </c>
      <c r="AG33" s="64">
        <f t="shared" si="2"/>
        <v>128</v>
      </c>
      <c r="AH33" s="64">
        <f t="shared" si="3"/>
        <v>2100</v>
      </c>
      <c r="AI33" s="64">
        <f t="shared" si="4"/>
        <v>1280</v>
      </c>
      <c r="AJ33" s="64">
        <f t="shared" si="5"/>
        <v>1925</v>
      </c>
      <c r="AK33" s="64">
        <f t="shared" si="6"/>
        <v>1430</v>
      </c>
      <c r="AL33" s="64">
        <f t="shared" si="7"/>
        <v>1125</v>
      </c>
      <c r="AM33" s="64">
        <f t="shared" si="8"/>
        <v>1960</v>
      </c>
      <c r="AN33" s="64">
        <f t="shared" si="9"/>
        <v>800</v>
      </c>
      <c r="AO33" s="64">
        <f t="shared" si="10"/>
        <v>3720</v>
      </c>
      <c r="AP33" s="64">
        <f t="shared" si="11"/>
        <v>2000</v>
      </c>
      <c r="AQ33" s="64">
        <f t="shared" si="12"/>
        <v>2400</v>
      </c>
      <c r="AR33" s="64">
        <f t="shared" si="13"/>
        <v>1680</v>
      </c>
      <c r="AS33" s="64">
        <f t="shared" si="14"/>
        <v>1800</v>
      </c>
      <c r="AT33" s="64">
        <f t="shared" si="15"/>
        <v>400</v>
      </c>
      <c r="AU33" s="66">
        <f t="shared" si="16"/>
        <v>25988</v>
      </c>
      <c r="AV33" s="5">
        <v>45413</v>
      </c>
    </row>
    <row r="34" spans="1:65">
      <c r="A34" s="5">
        <v>45414</v>
      </c>
      <c r="B34" s="121">
        <v>10</v>
      </c>
      <c r="C34" s="61">
        <v>3</v>
      </c>
      <c r="D34" s="61">
        <v>42</v>
      </c>
      <c r="E34" s="61">
        <v>31</v>
      </c>
      <c r="F34" s="61">
        <v>12</v>
      </c>
      <c r="G34" s="61">
        <v>12</v>
      </c>
      <c r="H34" s="61">
        <v>7</v>
      </c>
      <c r="I34" s="61">
        <v>15</v>
      </c>
      <c r="J34" s="61">
        <v>4</v>
      </c>
      <c r="K34" s="61">
        <v>29</v>
      </c>
      <c r="L34" s="61">
        <v>15</v>
      </c>
      <c r="M34" s="61">
        <v>5</v>
      </c>
      <c r="N34" s="61">
        <v>8</v>
      </c>
      <c r="O34" s="61">
        <v>7</v>
      </c>
      <c r="P34" s="61">
        <v>10</v>
      </c>
      <c r="Q34" s="62">
        <v>324</v>
      </c>
      <c r="R34" s="62">
        <v>32</v>
      </c>
      <c r="S34" s="62">
        <v>50</v>
      </c>
      <c r="T34" s="62">
        <v>40</v>
      </c>
      <c r="U34" s="62">
        <v>175</v>
      </c>
      <c r="V34" s="62">
        <v>130</v>
      </c>
      <c r="W34" s="62">
        <v>125</v>
      </c>
      <c r="X34" s="62">
        <v>140</v>
      </c>
      <c r="Y34" s="62">
        <v>160</v>
      </c>
      <c r="Z34" s="62">
        <v>120</v>
      </c>
      <c r="AA34" s="62">
        <v>125</v>
      </c>
      <c r="AB34" s="62">
        <v>480</v>
      </c>
      <c r="AC34" s="62">
        <v>210</v>
      </c>
      <c r="AD34" s="62">
        <v>300</v>
      </c>
      <c r="AE34" s="62">
        <v>40</v>
      </c>
      <c r="AF34" s="64">
        <f t="shared" si="1"/>
        <v>3240</v>
      </c>
      <c r="AG34" s="64">
        <f t="shared" si="2"/>
        <v>96</v>
      </c>
      <c r="AH34" s="64">
        <f t="shared" si="3"/>
        <v>2100</v>
      </c>
      <c r="AI34" s="64">
        <f t="shared" si="4"/>
        <v>1240</v>
      </c>
      <c r="AJ34" s="64">
        <f t="shared" si="5"/>
        <v>2100</v>
      </c>
      <c r="AK34" s="64">
        <f t="shared" si="6"/>
        <v>1560</v>
      </c>
      <c r="AL34" s="64">
        <f t="shared" si="7"/>
        <v>875</v>
      </c>
      <c r="AM34" s="64">
        <f t="shared" si="8"/>
        <v>2100</v>
      </c>
      <c r="AN34" s="64">
        <f t="shared" si="9"/>
        <v>640</v>
      </c>
      <c r="AO34" s="64">
        <f t="shared" si="10"/>
        <v>3480</v>
      </c>
      <c r="AP34" s="64">
        <f t="shared" si="11"/>
        <v>1875</v>
      </c>
      <c r="AQ34" s="64">
        <f t="shared" si="12"/>
        <v>2400</v>
      </c>
      <c r="AR34" s="64">
        <f t="shared" si="13"/>
        <v>1680</v>
      </c>
      <c r="AS34" s="64">
        <f t="shared" si="14"/>
        <v>2100</v>
      </c>
      <c r="AT34" s="64">
        <f t="shared" si="15"/>
        <v>400</v>
      </c>
      <c r="AU34" s="66">
        <f t="shared" si="16"/>
        <v>25886</v>
      </c>
      <c r="AV34" s="5">
        <v>45414</v>
      </c>
    </row>
    <row r="35" spans="1:65">
      <c r="A35" s="5">
        <v>45415</v>
      </c>
      <c r="B35" s="121">
        <v>12</v>
      </c>
      <c r="C35" s="61">
        <v>3</v>
      </c>
      <c r="D35" s="61">
        <v>41</v>
      </c>
      <c r="E35" s="61">
        <v>30</v>
      </c>
      <c r="F35" s="61">
        <v>11</v>
      </c>
      <c r="G35" s="61">
        <v>11</v>
      </c>
      <c r="H35" s="121">
        <v>7</v>
      </c>
      <c r="I35" s="61">
        <v>14</v>
      </c>
      <c r="J35" s="61">
        <v>3</v>
      </c>
      <c r="K35" s="61">
        <v>29</v>
      </c>
      <c r="L35" s="61">
        <v>14</v>
      </c>
      <c r="M35" s="61">
        <v>5</v>
      </c>
      <c r="N35" s="61">
        <v>9</v>
      </c>
      <c r="O35" s="61">
        <v>6</v>
      </c>
      <c r="P35" s="121">
        <v>10</v>
      </c>
      <c r="Q35" s="62">
        <v>324</v>
      </c>
      <c r="R35" s="62">
        <v>32</v>
      </c>
      <c r="S35" s="62">
        <v>50</v>
      </c>
      <c r="T35" s="62">
        <v>40</v>
      </c>
      <c r="U35" s="62">
        <v>175</v>
      </c>
      <c r="V35" s="62">
        <v>130</v>
      </c>
      <c r="W35" s="62">
        <v>125</v>
      </c>
      <c r="X35" s="62">
        <v>140</v>
      </c>
      <c r="Y35" s="62">
        <v>160</v>
      </c>
      <c r="Z35" s="62">
        <v>120</v>
      </c>
      <c r="AA35" s="62">
        <v>125</v>
      </c>
      <c r="AB35" s="62">
        <v>480</v>
      </c>
      <c r="AC35" s="62">
        <v>210</v>
      </c>
      <c r="AD35" s="62">
        <v>300</v>
      </c>
      <c r="AE35" s="62">
        <v>40</v>
      </c>
      <c r="AF35" s="64">
        <f t="shared" si="1"/>
        <v>3888</v>
      </c>
      <c r="AG35" s="64">
        <f t="shared" si="2"/>
        <v>96</v>
      </c>
      <c r="AH35" s="64">
        <f t="shared" si="3"/>
        <v>2050</v>
      </c>
      <c r="AI35" s="64">
        <f t="shared" si="4"/>
        <v>1200</v>
      </c>
      <c r="AJ35" s="64">
        <f t="shared" si="5"/>
        <v>1925</v>
      </c>
      <c r="AK35" s="64">
        <f t="shared" si="6"/>
        <v>1430</v>
      </c>
      <c r="AL35" s="64">
        <f t="shared" si="7"/>
        <v>875</v>
      </c>
      <c r="AM35" s="64">
        <f t="shared" si="8"/>
        <v>1960</v>
      </c>
      <c r="AN35" s="64">
        <f t="shared" si="9"/>
        <v>480</v>
      </c>
      <c r="AO35" s="64">
        <f t="shared" si="10"/>
        <v>3480</v>
      </c>
      <c r="AP35" s="64">
        <f t="shared" si="11"/>
        <v>1750</v>
      </c>
      <c r="AQ35" s="64">
        <f t="shared" si="12"/>
        <v>2400</v>
      </c>
      <c r="AR35" s="64">
        <f t="shared" si="13"/>
        <v>1890</v>
      </c>
      <c r="AS35" s="64">
        <f t="shared" si="14"/>
        <v>1800</v>
      </c>
      <c r="AT35" s="64">
        <f t="shared" si="15"/>
        <v>400</v>
      </c>
      <c r="AU35" s="66">
        <f t="shared" si="16"/>
        <v>25624</v>
      </c>
      <c r="AV35" s="5">
        <v>45415</v>
      </c>
    </row>
    <row r="36" spans="1:65">
      <c r="A36" s="5">
        <v>45416</v>
      </c>
      <c r="B36" s="121">
        <v>12</v>
      </c>
      <c r="C36" s="61">
        <v>3</v>
      </c>
      <c r="D36" s="61">
        <v>38</v>
      </c>
      <c r="E36" s="61">
        <v>29</v>
      </c>
      <c r="F36" s="61">
        <v>13</v>
      </c>
      <c r="G36" s="61">
        <v>13</v>
      </c>
      <c r="H36" s="61">
        <v>7</v>
      </c>
      <c r="I36" s="61">
        <v>14</v>
      </c>
      <c r="J36" s="61">
        <v>5</v>
      </c>
      <c r="K36" s="61">
        <v>26</v>
      </c>
      <c r="L36" s="61">
        <v>14</v>
      </c>
      <c r="M36" s="61">
        <v>4</v>
      </c>
      <c r="N36" s="61">
        <v>8</v>
      </c>
      <c r="O36" s="61">
        <v>6</v>
      </c>
      <c r="P36" s="61">
        <v>11</v>
      </c>
      <c r="Q36" s="62">
        <v>324</v>
      </c>
      <c r="R36" s="62">
        <v>32</v>
      </c>
      <c r="S36" s="62">
        <v>50</v>
      </c>
      <c r="T36" s="62">
        <v>40</v>
      </c>
      <c r="U36" s="62">
        <v>175</v>
      </c>
      <c r="V36" s="62">
        <v>130</v>
      </c>
      <c r="W36" s="62">
        <v>125</v>
      </c>
      <c r="X36" s="62">
        <v>140</v>
      </c>
      <c r="Y36" s="62">
        <v>160</v>
      </c>
      <c r="Z36" s="62">
        <v>120</v>
      </c>
      <c r="AA36" s="62">
        <v>125</v>
      </c>
      <c r="AB36" s="62">
        <v>490</v>
      </c>
      <c r="AC36" s="62">
        <v>210</v>
      </c>
      <c r="AD36" s="62">
        <v>300</v>
      </c>
      <c r="AE36" s="62">
        <v>40</v>
      </c>
      <c r="AF36" s="64">
        <f t="shared" si="1"/>
        <v>3888</v>
      </c>
      <c r="AG36" s="64">
        <f t="shared" si="2"/>
        <v>96</v>
      </c>
      <c r="AH36" s="64">
        <f t="shared" si="3"/>
        <v>1900</v>
      </c>
      <c r="AI36" s="64">
        <f t="shared" si="4"/>
        <v>1160</v>
      </c>
      <c r="AJ36" s="64">
        <f t="shared" si="5"/>
        <v>2275</v>
      </c>
      <c r="AK36" s="64">
        <f t="shared" si="6"/>
        <v>1690</v>
      </c>
      <c r="AL36" s="64">
        <f t="shared" si="7"/>
        <v>875</v>
      </c>
      <c r="AM36" s="64">
        <f t="shared" si="8"/>
        <v>1960</v>
      </c>
      <c r="AN36" s="64">
        <f t="shared" si="9"/>
        <v>800</v>
      </c>
      <c r="AO36" s="64">
        <f t="shared" si="10"/>
        <v>3120</v>
      </c>
      <c r="AP36" s="64">
        <f t="shared" si="11"/>
        <v>1750</v>
      </c>
      <c r="AQ36" s="64">
        <f t="shared" si="12"/>
        <v>1960</v>
      </c>
      <c r="AR36" s="64">
        <f t="shared" si="13"/>
        <v>1680</v>
      </c>
      <c r="AS36" s="64">
        <f t="shared" si="14"/>
        <v>1800</v>
      </c>
      <c r="AT36" s="64">
        <f t="shared" si="15"/>
        <v>440</v>
      </c>
      <c r="AU36" s="66">
        <f t="shared" si="16"/>
        <v>25394</v>
      </c>
      <c r="AV36" s="5">
        <v>45416</v>
      </c>
      <c r="BI36" s="1"/>
      <c r="BJ36" s="1"/>
      <c r="BK36" s="1"/>
      <c r="BL36" s="1"/>
      <c r="BM36" s="1"/>
    </row>
    <row r="37" spans="1:65">
      <c r="A37" s="5">
        <v>45417</v>
      </c>
      <c r="B37" s="121">
        <v>11</v>
      </c>
      <c r="C37" s="61">
        <v>4</v>
      </c>
      <c r="D37" s="61">
        <v>39</v>
      </c>
      <c r="E37" s="61">
        <v>28</v>
      </c>
      <c r="F37" s="61">
        <v>11</v>
      </c>
      <c r="G37" s="61">
        <v>11</v>
      </c>
      <c r="H37" s="61">
        <v>8</v>
      </c>
      <c r="I37" s="61">
        <v>13</v>
      </c>
      <c r="J37" s="61">
        <v>4</v>
      </c>
      <c r="K37" s="61">
        <v>24</v>
      </c>
      <c r="L37" s="61">
        <v>15</v>
      </c>
      <c r="M37" s="61">
        <v>4</v>
      </c>
      <c r="N37" s="61">
        <v>10</v>
      </c>
      <c r="O37" s="61">
        <v>6</v>
      </c>
      <c r="P37" s="61">
        <v>8</v>
      </c>
      <c r="Q37" s="62">
        <v>324</v>
      </c>
      <c r="R37" s="62">
        <v>32</v>
      </c>
      <c r="S37" s="62">
        <v>50</v>
      </c>
      <c r="T37" s="62">
        <v>40</v>
      </c>
      <c r="U37" s="62">
        <v>175</v>
      </c>
      <c r="V37" s="62">
        <v>130</v>
      </c>
      <c r="W37" s="62">
        <v>125</v>
      </c>
      <c r="X37" s="62">
        <v>140</v>
      </c>
      <c r="Y37" s="62">
        <v>160</v>
      </c>
      <c r="Z37" s="62">
        <v>120</v>
      </c>
      <c r="AA37" s="62">
        <v>125</v>
      </c>
      <c r="AB37" s="62">
        <v>490</v>
      </c>
      <c r="AC37" s="62">
        <v>210</v>
      </c>
      <c r="AD37" s="62">
        <v>300</v>
      </c>
      <c r="AE37" s="62">
        <v>40</v>
      </c>
      <c r="AF37" s="64">
        <f t="shared" si="1"/>
        <v>3564</v>
      </c>
      <c r="AG37" s="64">
        <f t="shared" si="2"/>
        <v>128</v>
      </c>
      <c r="AH37" s="64">
        <f t="shared" si="3"/>
        <v>1950</v>
      </c>
      <c r="AI37" s="64">
        <f t="shared" si="4"/>
        <v>1120</v>
      </c>
      <c r="AJ37" s="64">
        <f t="shared" si="5"/>
        <v>1925</v>
      </c>
      <c r="AK37" s="64">
        <f t="shared" si="6"/>
        <v>1430</v>
      </c>
      <c r="AL37" s="64">
        <f t="shared" si="7"/>
        <v>1000</v>
      </c>
      <c r="AM37" s="64">
        <f t="shared" si="8"/>
        <v>1820</v>
      </c>
      <c r="AN37" s="64">
        <f t="shared" si="9"/>
        <v>640</v>
      </c>
      <c r="AO37" s="64">
        <f t="shared" si="10"/>
        <v>2880</v>
      </c>
      <c r="AP37" s="64">
        <f t="shared" si="11"/>
        <v>1875</v>
      </c>
      <c r="AQ37" s="64">
        <f t="shared" si="12"/>
        <v>1960</v>
      </c>
      <c r="AR37" s="64">
        <f t="shared" si="13"/>
        <v>2100</v>
      </c>
      <c r="AS37" s="64">
        <f t="shared" si="14"/>
        <v>1800</v>
      </c>
      <c r="AT37" s="64">
        <f t="shared" si="15"/>
        <v>320</v>
      </c>
      <c r="AU37" s="66">
        <f t="shared" si="16"/>
        <v>24512</v>
      </c>
      <c r="AV37" s="5">
        <v>45417</v>
      </c>
    </row>
    <row r="38" spans="1:65">
      <c r="A38" s="5">
        <v>45418</v>
      </c>
      <c r="B38" s="121">
        <v>11</v>
      </c>
      <c r="C38" s="61">
        <v>3</v>
      </c>
      <c r="D38" s="61">
        <v>42</v>
      </c>
      <c r="E38" s="61">
        <v>28</v>
      </c>
      <c r="F38" s="61">
        <v>12</v>
      </c>
      <c r="G38" s="61">
        <v>14</v>
      </c>
      <c r="H38" s="61">
        <v>9</v>
      </c>
      <c r="I38" s="61">
        <v>13</v>
      </c>
      <c r="J38" s="61">
        <v>4</v>
      </c>
      <c r="K38" s="61">
        <v>25</v>
      </c>
      <c r="L38" s="61">
        <v>16</v>
      </c>
      <c r="M38" s="61">
        <v>4</v>
      </c>
      <c r="N38" s="61">
        <v>8</v>
      </c>
      <c r="O38" s="61">
        <v>7</v>
      </c>
      <c r="P38" s="61">
        <v>11</v>
      </c>
      <c r="Q38" s="62">
        <v>324</v>
      </c>
      <c r="R38" s="62">
        <v>32</v>
      </c>
      <c r="S38" s="62">
        <v>50</v>
      </c>
      <c r="T38" s="62">
        <v>40</v>
      </c>
      <c r="U38" s="62">
        <v>175</v>
      </c>
      <c r="V38" s="62">
        <v>130</v>
      </c>
      <c r="W38" s="62">
        <v>125</v>
      </c>
      <c r="X38" s="62">
        <v>140</v>
      </c>
      <c r="Y38" s="62">
        <v>160</v>
      </c>
      <c r="Z38" s="62">
        <v>120</v>
      </c>
      <c r="AA38" s="62">
        <v>125</v>
      </c>
      <c r="AB38" s="62">
        <v>490</v>
      </c>
      <c r="AC38" s="62">
        <v>210</v>
      </c>
      <c r="AD38" s="62">
        <v>300</v>
      </c>
      <c r="AE38" s="62">
        <v>40</v>
      </c>
      <c r="AF38" s="64">
        <f t="shared" si="1"/>
        <v>3564</v>
      </c>
      <c r="AG38" s="64">
        <f t="shared" si="2"/>
        <v>96</v>
      </c>
      <c r="AH38" s="64">
        <f t="shared" si="3"/>
        <v>2100</v>
      </c>
      <c r="AI38" s="64">
        <f t="shared" si="4"/>
        <v>1120</v>
      </c>
      <c r="AJ38" s="64">
        <f t="shared" si="5"/>
        <v>2100</v>
      </c>
      <c r="AK38" s="64">
        <f t="shared" si="6"/>
        <v>1820</v>
      </c>
      <c r="AL38" s="64">
        <f t="shared" si="7"/>
        <v>1125</v>
      </c>
      <c r="AM38" s="64">
        <f t="shared" si="8"/>
        <v>1820</v>
      </c>
      <c r="AN38" s="64">
        <f t="shared" si="9"/>
        <v>640</v>
      </c>
      <c r="AO38" s="64">
        <f t="shared" si="10"/>
        <v>3000</v>
      </c>
      <c r="AP38" s="64">
        <f t="shared" si="11"/>
        <v>2000</v>
      </c>
      <c r="AQ38" s="64">
        <f t="shared" si="12"/>
        <v>1960</v>
      </c>
      <c r="AR38" s="64">
        <f t="shared" si="13"/>
        <v>1680</v>
      </c>
      <c r="AS38" s="64">
        <f t="shared" si="14"/>
        <v>2100</v>
      </c>
      <c r="AT38" s="64">
        <f t="shared" si="15"/>
        <v>440</v>
      </c>
      <c r="AU38" s="66">
        <f t="shared" si="16"/>
        <v>25565</v>
      </c>
      <c r="AV38" s="5">
        <v>45418</v>
      </c>
      <c r="BI38" s="1"/>
      <c r="BK38" s="75"/>
      <c r="BM38" s="75"/>
    </row>
    <row r="39" spans="1:65">
      <c r="A39" s="5">
        <v>45419</v>
      </c>
      <c r="B39" s="121">
        <v>10</v>
      </c>
      <c r="C39" s="121">
        <v>3</v>
      </c>
      <c r="D39" s="61">
        <v>41</v>
      </c>
      <c r="E39" s="121">
        <v>31</v>
      </c>
      <c r="F39" s="61">
        <v>8</v>
      </c>
      <c r="G39" s="61">
        <v>15</v>
      </c>
      <c r="H39" s="61">
        <v>8</v>
      </c>
      <c r="I39" s="61">
        <v>15</v>
      </c>
      <c r="J39" s="61">
        <v>4</v>
      </c>
      <c r="K39" s="61">
        <v>24</v>
      </c>
      <c r="L39" s="61">
        <v>17</v>
      </c>
      <c r="M39" s="61">
        <v>5</v>
      </c>
      <c r="N39" s="61">
        <v>8</v>
      </c>
      <c r="O39" s="61">
        <v>8</v>
      </c>
      <c r="P39" s="61">
        <v>12</v>
      </c>
      <c r="Q39" s="62">
        <v>324</v>
      </c>
      <c r="R39" s="62">
        <v>32</v>
      </c>
      <c r="S39" s="62">
        <v>50</v>
      </c>
      <c r="T39" s="62">
        <v>40</v>
      </c>
      <c r="U39" s="62">
        <v>175</v>
      </c>
      <c r="V39" s="62">
        <v>130</v>
      </c>
      <c r="W39" s="62">
        <v>125</v>
      </c>
      <c r="X39" s="62">
        <v>140</v>
      </c>
      <c r="Y39" s="62">
        <v>160</v>
      </c>
      <c r="Z39" s="62">
        <v>120</v>
      </c>
      <c r="AA39" s="62">
        <v>125</v>
      </c>
      <c r="AB39" s="62">
        <v>490</v>
      </c>
      <c r="AC39" s="62">
        <v>210</v>
      </c>
      <c r="AD39" s="62">
        <v>300</v>
      </c>
      <c r="AE39" s="62">
        <v>40</v>
      </c>
      <c r="AF39" s="64">
        <f t="shared" si="1"/>
        <v>3240</v>
      </c>
      <c r="AG39" s="64">
        <f t="shared" si="2"/>
        <v>96</v>
      </c>
      <c r="AH39" s="64">
        <f t="shared" si="3"/>
        <v>2050</v>
      </c>
      <c r="AI39" s="64">
        <f t="shared" si="4"/>
        <v>1240</v>
      </c>
      <c r="AJ39" s="64">
        <f t="shared" si="5"/>
        <v>1400</v>
      </c>
      <c r="AK39" s="64">
        <f t="shared" si="6"/>
        <v>1950</v>
      </c>
      <c r="AL39" s="64">
        <f t="shared" si="7"/>
        <v>1000</v>
      </c>
      <c r="AM39" s="64">
        <f t="shared" si="8"/>
        <v>2100</v>
      </c>
      <c r="AN39" s="64">
        <f t="shared" si="9"/>
        <v>640</v>
      </c>
      <c r="AO39" s="64">
        <f t="shared" si="10"/>
        <v>2880</v>
      </c>
      <c r="AP39" s="64">
        <f t="shared" si="11"/>
        <v>2125</v>
      </c>
      <c r="AQ39" s="64">
        <f t="shared" si="12"/>
        <v>2450</v>
      </c>
      <c r="AR39" s="64">
        <f t="shared" si="13"/>
        <v>1680</v>
      </c>
      <c r="AS39" s="64">
        <f t="shared" si="14"/>
        <v>2400</v>
      </c>
      <c r="AT39" s="64">
        <f t="shared" si="15"/>
        <v>480</v>
      </c>
      <c r="AU39" s="66">
        <f t="shared" si="16"/>
        <v>25731</v>
      </c>
      <c r="AV39" s="5">
        <v>45419</v>
      </c>
      <c r="BI39" s="1"/>
      <c r="BK39" s="75"/>
      <c r="BM39" s="75"/>
    </row>
    <row r="40" spans="1:65">
      <c r="A40" s="5">
        <v>45420</v>
      </c>
      <c r="B40" s="121">
        <v>11</v>
      </c>
      <c r="C40" s="61">
        <v>4</v>
      </c>
      <c r="D40" s="61">
        <v>40</v>
      </c>
      <c r="E40" s="61">
        <v>31</v>
      </c>
      <c r="F40" s="61">
        <v>9</v>
      </c>
      <c r="G40" s="61">
        <v>15</v>
      </c>
      <c r="H40" s="61">
        <v>10</v>
      </c>
      <c r="I40" s="61">
        <v>12</v>
      </c>
      <c r="J40" s="61">
        <v>5</v>
      </c>
      <c r="K40" s="61">
        <v>25</v>
      </c>
      <c r="L40" s="61">
        <v>16</v>
      </c>
      <c r="M40" s="61">
        <v>6</v>
      </c>
      <c r="N40" s="61">
        <v>10</v>
      </c>
      <c r="O40" s="61">
        <v>8</v>
      </c>
      <c r="P40" s="61">
        <v>12</v>
      </c>
      <c r="Q40" s="62">
        <v>324</v>
      </c>
      <c r="R40" s="62">
        <v>32</v>
      </c>
      <c r="S40" s="62">
        <v>50</v>
      </c>
      <c r="T40" s="62">
        <v>40</v>
      </c>
      <c r="U40" s="62">
        <v>175</v>
      </c>
      <c r="V40" s="62">
        <v>130</v>
      </c>
      <c r="W40" s="62">
        <v>125</v>
      </c>
      <c r="X40" s="62">
        <v>140</v>
      </c>
      <c r="Y40" s="62">
        <v>160</v>
      </c>
      <c r="Z40" s="62">
        <v>120</v>
      </c>
      <c r="AA40" s="62">
        <v>125</v>
      </c>
      <c r="AB40" s="62">
        <v>490</v>
      </c>
      <c r="AC40" s="62">
        <v>210</v>
      </c>
      <c r="AD40" s="62">
        <v>300</v>
      </c>
      <c r="AE40" s="62">
        <v>40</v>
      </c>
      <c r="AF40" s="64">
        <f t="shared" si="1"/>
        <v>3564</v>
      </c>
      <c r="AG40" s="64">
        <f t="shared" si="2"/>
        <v>128</v>
      </c>
      <c r="AH40" s="64">
        <f t="shared" si="3"/>
        <v>2000</v>
      </c>
      <c r="AI40" s="64">
        <f t="shared" si="4"/>
        <v>1240</v>
      </c>
      <c r="AJ40" s="64">
        <f t="shared" si="5"/>
        <v>1575</v>
      </c>
      <c r="AK40" s="64">
        <f t="shared" si="6"/>
        <v>1950</v>
      </c>
      <c r="AL40" s="64">
        <f t="shared" si="7"/>
        <v>1250</v>
      </c>
      <c r="AM40" s="64">
        <f t="shared" si="8"/>
        <v>1680</v>
      </c>
      <c r="AN40" s="64">
        <f t="shared" si="9"/>
        <v>800</v>
      </c>
      <c r="AO40" s="64">
        <f t="shared" si="10"/>
        <v>3000</v>
      </c>
      <c r="AP40" s="64">
        <f t="shared" si="11"/>
        <v>2000</v>
      </c>
      <c r="AQ40" s="64">
        <f t="shared" si="12"/>
        <v>2940</v>
      </c>
      <c r="AR40" s="64">
        <f t="shared" si="13"/>
        <v>2100</v>
      </c>
      <c r="AS40" s="64">
        <f t="shared" si="14"/>
        <v>2400</v>
      </c>
      <c r="AT40" s="64">
        <f t="shared" si="15"/>
        <v>480</v>
      </c>
      <c r="AU40" s="66">
        <f t="shared" si="16"/>
        <v>27107</v>
      </c>
      <c r="AV40" s="5">
        <v>45420</v>
      </c>
      <c r="BI40" s="1"/>
      <c r="BK40" s="75"/>
      <c r="BM40" s="75"/>
    </row>
    <row r="41" spans="1:65">
      <c r="A41" s="5">
        <v>45421</v>
      </c>
      <c r="B41" s="121">
        <v>11</v>
      </c>
      <c r="C41" s="61">
        <v>4</v>
      </c>
      <c r="D41" s="121">
        <v>40</v>
      </c>
      <c r="E41" s="61">
        <v>29</v>
      </c>
      <c r="F41" s="61">
        <v>9</v>
      </c>
      <c r="G41" s="61">
        <v>13</v>
      </c>
      <c r="H41" s="61">
        <v>7</v>
      </c>
      <c r="I41" s="61">
        <v>10</v>
      </c>
      <c r="J41" s="61">
        <v>3</v>
      </c>
      <c r="K41" s="61">
        <v>29</v>
      </c>
      <c r="L41" s="61">
        <v>17</v>
      </c>
      <c r="M41" s="61">
        <v>4</v>
      </c>
      <c r="N41" s="61">
        <v>9</v>
      </c>
      <c r="O41" s="61">
        <v>9</v>
      </c>
      <c r="P41" s="61">
        <v>13</v>
      </c>
      <c r="Q41" s="62">
        <v>322</v>
      </c>
      <c r="R41" s="62">
        <v>32</v>
      </c>
      <c r="S41" s="62">
        <v>50</v>
      </c>
      <c r="T41" s="62">
        <v>40</v>
      </c>
      <c r="U41" s="62">
        <v>175</v>
      </c>
      <c r="V41" s="62">
        <v>130</v>
      </c>
      <c r="W41" s="62">
        <v>125</v>
      </c>
      <c r="X41" s="62">
        <v>140</v>
      </c>
      <c r="Y41" s="62">
        <v>160</v>
      </c>
      <c r="Z41" s="62">
        <v>120</v>
      </c>
      <c r="AA41" s="62">
        <v>125</v>
      </c>
      <c r="AB41" s="62">
        <v>490</v>
      </c>
      <c r="AC41" s="62">
        <v>210</v>
      </c>
      <c r="AD41" s="62">
        <v>300</v>
      </c>
      <c r="AE41" s="62">
        <v>40</v>
      </c>
      <c r="AF41" s="64">
        <f t="shared" si="1"/>
        <v>3542</v>
      </c>
      <c r="AG41" s="64">
        <f t="shared" si="2"/>
        <v>128</v>
      </c>
      <c r="AH41" s="64">
        <f t="shared" si="3"/>
        <v>2000</v>
      </c>
      <c r="AI41" s="64">
        <f t="shared" si="4"/>
        <v>1160</v>
      </c>
      <c r="AJ41" s="64">
        <f t="shared" si="5"/>
        <v>1575</v>
      </c>
      <c r="AK41" s="64">
        <f t="shared" si="6"/>
        <v>1690</v>
      </c>
      <c r="AL41" s="64">
        <f t="shared" si="7"/>
        <v>875</v>
      </c>
      <c r="AM41" s="64">
        <f t="shared" si="8"/>
        <v>1400</v>
      </c>
      <c r="AN41" s="64">
        <f t="shared" si="9"/>
        <v>480</v>
      </c>
      <c r="AO41" s="64">
        <f t="shared" si="10"/>
        <v>3480</v>
      </c>
      <c r="AP41" s="64">
        <f t="shared" si="11"/>
        <v>2125</v>
      </c>
      <c r="AQ41" s="64">
        <f t="shared" si="12"/>
        <v>1960</v>
      </c>
      <c r="AR41" s="64">
        <f t="shared" si="13"/>
        <v>1890</v>
      </c>
      <c r="AS41" s="64">
        <f t="shared" si="14"/>
        <v>2700</v>
      </c>
      <c r="AT41" s="64">
        <f t="shared" si="15"/>
        <v>520</v>
      </c>
      <c r="AU41" s="66">
        <f t="shared" si="16"/>
        <v>25525</v>
      </c>
      <c r="AV41" s="5">
        <v>45421</v>
      </c>
      <c r="BI41" s="1"/>
      <c r="BK41" s="75"/>
      <c r="BM41" s="75"/>
    </row>
    <row r="42" spans="1:65">
      <c r="A42" s="5">
        <v>45422</v>
      </c>
      <c r="B42" s="121">
        <v>12</v>
      </c>
      <c r="C42" s="61">
        <v>2</v>
      </c>
      <c r="D42" s="61">
        <v>39</v>
      </c>
      <c r="E42" s="61">
        <v>30</v>
      </c>
      <c r="F42" s="61">
        <v>10</v>
      </c>
      <c r="G42" s="61">
        <v>14</v>
      </c>
      <c r="H42" s="61">
        <v>6</v>
      </c>
      <c r="I42" s="61">
        <v>11</v>
      </c>
      <c r="J42" s="61">
        <v>5</v>
      </c>
      <c r="K42" s="61">
        <v>29</v>
      </c>
      <c r="L42" s="61">
        <v>16</v>
      </c>
      <c r="M42" s="61">
        <v>5</v>
      </c>
      <c r="N42" s="61">
        <v>9</v>
      </c>
      <c r="O42" s="61">
        <v>6</v>
      </c>
      <c r="P42" s="61">
        <v>12</v>
      </c>
      <c r="Q42" s="62">
        <v>322</v>
      </c>
      <c r="R42" s="62">
        <v>32</v>
      </c>
      <c r="S42" s="62">
        <v>50</v>
      </c>
      <c r="T42" s="62">
        <v>40</v>
      </c>
      <c r="U42" s="62">
        <v>175</v>
      </c>
      <c r="V42" s="62">
        <v>130</v>
      </c>
      <c r="W42" s="62">
        <v>125</v>
      </c>
      <c r="X42" s="62">
        <v>140</v>
      </c>
      <c r="Y42" s="62">
        <v>160</v>
      </c>
      <c r="Z42" s="62">
        <v>120</v>
      </c>
      <c r="AA42" s="62">
        <v>125</v>
      </c>
      <c r="AB42" s="62">
        <v>490</v>
      </c>
      <c r="AC42" s="62">
        <v>210</v>
      </c>
      <c r="AD42" s="62">
        <v>300</v>
      </c>
      <c r="AE42" s="62">
        <v>40</v>
      </c>
      <c r="AF42" s="64">
        <f t="shared" si="1"/>
        <v>3864</v>
      </c>
      <c r="AG42" s="64">
        <f t="shared" si="2"/>
        <v>64</v>
      </c>
      <c r="AH42" s="64">
        <f t="shared" si="3"/>
        <v>1950</v>
      </c>
      <c r="AI42" s="64">
        <f t="shared" si="4"/>
        <v>1200</v>
      </c>
      <c r="AJ42" s="64">
        <f t="shared" si="5"/>
        <v>1750</v>
      </c>
      <c r="AK42" s="64">
        <f t="shared" si="6"/>
        <v>1820</v>
      </c>
      <c r="AL42" s="64">
        <f t="shared" si="7"/>
        <v>750</v>
      </c>
      <c r="AM42" s="64">
        <f t="shared" si="8"/>
        <v>1540</v>
      </c>
      <c r="AN42" s="64">
        <f t="shared" si="9"/>
        <v>800</v>
      </c>
      <c r="AO42" s="64">
        <f t="shared" si="10"/>
        <v>3480</v>
      </c>
      <c r="AP42" s="64">
        <f t="shared" si="11"/>
        <v>2000</v>
      </c>
      <c r="AQ42" s="64">
        <f t="shared" si="12"/>
        <v>2450</v>
      </c>
      <c r="AR42" s="64">
        <f t="shared" si="13"/>
        <v>1890</v>
      </c>
      <c r="AS42" s="64">
        <f t="shared" si="14"/>
        <v>1800</v>
      </c>
      <c r="AT42" s="64">
        <f t="shared" si="15"/>
        <v>480</v>
      </c>
      <c r="AU42" s="66">
        <f t="shared" si="16"/>
        <v>25838</v>
      </c>
      <c r="AV42" s="5">
        <v>45422</v>
      </c>
      <c r="BI42" s="1"/>
      <c r="BK42" s="75"/>
      <c r="BM42" s="75"/>
    </row>
    <row r="43" spans="1:65">
      <c r="A43" s="5">
        <v>45423</v>
      </c>
      <c r="B43" s="121">
        <v>10</v>
      </c>
      <c r="C43" s="61">
        <v>3</v>
      </c>
      <c r="D43" s="61">
        <v>41</v>
      </c>
      <c r="E43" s="61">
        <v>29</v>
      </c>
      <c r="F43" s="61">
        <v>12</v>
      </c>
      <c r="G43" s="61">
        <v>12</v>
      </c>
      <c r="H43" s="61">
        <v>9</v>
      </c>
      <c r="I43" s="61">
        <v>13</v>
      </c>
      <c r="J43" s="61">
        <v>6</v>
      </c>
      <c r="K43" s="61">
        <v>26</v>
      </c>
      <c r="L43" s="61">
        <v>17</v>
      </c>
      <c r="M43" s="61">
        <v>6</v>
      </c>
      <c r="N43" s="61">
        <v>10</v>
      </c>
      <c r="O43" s="61">
        <v>5</v>
      </c>
      <c r="P43" s="61">
        <v>10</v>
      </c>
      <c r="Q43" s="62">
        <v>322</v>
      </c>
      <c r="R43" s="62">
        <v>32</v>
      </c>
      <c r="S43" s="62">
        <v>50</v>
      </c>
      <c r="T43" s="62">
        <v>42</v>
      </c>
      <c r="U43" s="62">
        <v>175</v>
      </c>
      <c r="V43" s="62">
        <v>130</v>
      </c>
      <c r="W43" s="62">
        <v>125</v>
      </c>
      <c r="X43" s="62">
        <v>140</v>
      </c>
      <c r="Y43" s="62">
        <v>160</v>
      </c>
      <c r="Z43" s="62">
        <v>120</v>
      </c>
      <c r="AA43" s="62">
        <v>125</v>
      </c>
      <c r="AB43" s="62">
        <v>500</v>
      </c>
      <c r="AC43" s="62">
        <v>210</v>
      </c>
      <c r="AD43" s="62">
        <v>300</v>
      </c>
      <c r="AE43" s="62">
        <v>40</v>
      </c>
      <c r="AF43" s="64">
        <f t="shared" si="1"/>
        <v>3220</v>
      </c>
      <c r="AG43" s="64">
        <f t="shared" si="2"/>
        <v>96</v>
      </c>
      <c r="AH43" s="64">
        <f t="shared" si="3"/>
        <v>2050</v>
      </c>
      <c r="AI43" s="64">
        <f t="shared" si="4"/>
        <v>1218</v>
      </c>
      <c r="AJ43" s="64">
        <f t="shared" si="5"/>
        <v>2100</v>
      </c>
      <c r="AK43" s="64">
        <f t="shared" si="6"/>
        <v>1560</v>
      </c>
      <c r="AL43" s="64">
        <f t="shared" si="7"/>
        <v>1125</v>
      </c>
      <c r="AM43" s="64">
        <f t="shared" si="8"/>
        <v>1820</v>
      </c>
      <c r="AN43" s="64">
        <f t="shared" si="9"/>
        <v>960</v>
      </c>
      <c r="AO43" s="64">
        <f t="shared" si="10"/>
        <v>3120</v>
      </c>
      <c r="AP43" s="64">
        <f t="shared" si="11"/>
        <v>2125</v>
      </c>
      <c r="AQ43" s="64">
        <f t="shared" si="12"/>
        <v>3000</v>
      </c>
      <c r="AR43" s="64">
        <f t="shared" si="13"/>
        <v>2100</v>
      </c>
      <c r="AS43" s="64">
        <f t="shared" si="14"/>
        <v>1500</v>
      </c>
      <c r="AT43" s="64">
        <f t="shared" si="15"/>
        <v>400</v>
      </c>
      <c r="AU43" s="66">
        <f t="shared" si="16"/>
        <v>26394</v>
      </c>
      <c r="AV43" s="5">
        <v>45423</v>
      </c>
      <c r="BI43" s="1"/>
      <c r="BK43" s="75"/>
      <c r="BM43" s="75"/>
    </row>
    <row r="44" spans="1:65">
      <c r="A44" s="5">
        <v>45424</v>
      </c>
      <c r="B44" s="121">
        <v>10</v>
      </c>
      <c r="C44" s="61">
        <v>4</v>
      </c>
      <c r="D44" s="61">
        <v>40</v>
      </c>
      <c r="E44" s="61">
        <v>32</v>
      </c>
      <c r="F44" s="61">
        <v>11</v>
      </c>
      <c r="G44" s="61">
        <v>11</v>
      </c>
      <c r="H44" s="61">
        <v>6</v>
      </c>
      <c r="I44" s="61">
        <v>13</v>
      </c>
      <c r="J44" s="61">
        <v>5</v>
      </c>
      <c r="K44" s="61">
        <v>30</v>
      </c>
      <c r="L44" s="61">
        <v>16</v>
      </c>
      <c r="M44" s="61">
        <v>4</v>
      </c>
      <c r="N44" s="61">
        <v>8</v>
      </c>
      <c r="O44" s="61">
        <v>6</v>
      </c>
      <c r="P44" s="61">
        <v>10</v>
      </c>
      <c r="Q44" s="62">
        <v>322</v>
      </c>
      <c r="R44" s="62">
        <v>32</v>
      </c>
      <c r="S44" s="62">
        <v>50</v>
      </c>
      <c r="T44" s="62">
        <v>42</v>
      </c>
      <c r="U44" s="62">
        <v>175</v>
      </c>
      <c r="V44" s="62">
        <v>130</v>
      </c>
      <c r="W44" s="62">
        <v>125</v>
      </c>
      <c r="X44" s="62">
        <v>140</v>
      </c>
      <c r="Y44" s="62">
        <v>160</v>
      </c>
      <c r="Z44" s="62">
        <v>120</v>
      </c>
      <c r="AA44" s="62">
        <v>125</v>
      </c>
      <c r="AB44" s="62">
        <v>500</v>
      </c>
      <c r="AC44" s="62">
        <v>210</v>
      </c>
      <c r="AD44" s="62">
        <v>300</v>
      </c>
      <c r="AE44" s="62">
        <v>40</v>
      </c>
      <c r="AF44" s="64">
        <f t="shared" si="1"/>
        <v>3220</v>
      </c>
      <c r="AG44" s="64">
        <f t="shared" si="2"/>
        <v>128</v>
      </c>
      <c r="AH44" s="64">
        <f t="shared" si="3"/>
        <v>2000</v>
      </c>
      <c r="AI44" s="64">
        <f t="shared" si="4"/>
        <v>1344</v>
      </c>
      <c r="AJ44" s="64">
        <f t="shared" si="5"/>
        <v>1925</v>
      </c>
      <c r="AK44" s="64">
        <f t="shared" si="6"/>
        <v>1430</v>
      </c>
      <c r="AL44" s="64">
        <f t="shared" si="7"/>
        <v>750</v>
      </c>
      <c r="AM44" s="64">
        <f t="shared" si="8"/>
        <v>1820</v>
      </c>
      <c r="AN44" s="64">
        <f t="shared" si="9"/>
        <v>800</v>
      </c>
      <c r="AO44" s="64">
        <f t="shared" si="10"/>
        <v>3600</v>
      </c>
      <c r="AP44" s="64">
        <f t="shared" si="11"/>
        <v>2000</v>
      </c>
      <c r="AQ44" s="64">
        <f t="shared" si="12"/>
        <v>2000</v>
      </c>
      <c r="AR44" s="64">
        <f t="shared" si="13"/>
        <v>1680</v>
      </c>
      <c r="AS44" s="64">
        <f t="shared" si="14"/>
        <v>1800</v>
      </c>
      <c r="AT44" s="64">
        <f t="shared" si="15"/>
        <v>400</v>
      </c>
      <c r="AU44" s="66">
        <f t="shared" si="16"/>
        <v>24897</v>
      </c>
      <c r="AV44" s="5">
        <v>45424</v>
      </c>
      <c r="BI44" s="1"/>
      <c r="BK44" s="75"/>
      <c r="BM44" s="75"/>
    </row>
    <row r="45" spans="1:65">
      <c r="A45" s="5">
        <v>45425</v>
      </c>
      <c r="B45" s="121">
        <v>12</v>
      </c>
      <c r="C45" s="61">
        <v>3</v>
      </c>
      <c r="D45" s="61">
        <v>42</v>
      </c>
      <c r="E45" s="61">
        <v>30</v>
      </c>
      <c r="F45" s="61">
        <v>9</v>
      </c>
      <c r="G45" s="61">
        <v>9</v>
      </c>
      <c r="H45" s="61">
        <v>9</v>
      </c>
      <c r="I45" s="61">
        <v>10</v>
      </c>
      <c r="J45" s="61">
        <v>4</v>
      </c>
      <c r="K45" s="61">
        <v>25</v>
      </c>
      <c r="L45" s="61">
        <v>15</v>
      </c>
      <c r="M45" s="61">
        <v>5</v>
      </c>
      <c r="N45" s="61">
        <v>10</v>
      </c>
      <c r="O45" s="61">
        <v>5</v>
      </c>
      <c r="P45" s="61">
        <v>14</v>
      </c>
      <c r="Q45" s="62">
        <v>322</v>
      </c>
      <c r="R45" s="62">
        <v>32</v>
      </c>
      <c r="S45" s="62">
        <v>50</v>
      </c>
      <c r="T45" s="62">
        <v>42</v>
      </c>
      <c r="U45" s="62">
        <v>175</v>
      </c>
      <c r="V45" s="62">
        <v>130</v>
      </c>
      <c r="W45" s="62">
        <v>125</v>
      </c>
      <c r="X45" s="62">
        <v>140</v>
      </c>
      <c r="Y45" s="62">
        <v>160</v>
      </c>
      <c r="Z45" s="62">
        <v>120</v>
      </c>
      <c r="AA45" s="62">
        <v>125</v>
      </c>
      <c r="AB45" s="62">
        <v>500</v>
      </c>
      <c r="AC45" s="62">
        <v>210</v>
      </c>
      <c r="AD45" s="62">
        <v>300</v>
      </c>
      <c r="AE45" s="62">
        <v>40</v>
      </c>
      <c r="AF45" s="64">
        <f t="shared" si="1"/>
        <v>3864</v>
      </c>
      <c r="AG45" s="64">
        <f t="shared" si="2"/>
        <v>96</v>
      </c>
      <c r="AH45" s="64">
        <f t="shared" si="3"/>
        <v>2100</v>
      </c>
      <c r="AI45" s="64">
        <f t="shared" si="4"/>
        <v>1260</v>
      </c>
      <c r="AJ45" s="64">
        <f t="shared" si="5"/>
        <v>1575</v>
      </c>
      <c r="AK45" s="64">
        <f t="shared" si="6"/>
        <v>1170</v>
      </c>
      <c r="AL45" s="64">
        <f t="shared" si="7"/>
        <v>1125</v>
      </c>
      <c r="AM45" s="64">
        <f t="shared" si="8"/>
        <v>1400</v>
      </c>
      <c r="AN45" s="64">
        <f t="shared" si="9"/>
        <v>640</v>
      </c>
      <c r="AO45" s="64">
        <f t="shared" si="10"/>
        <v>3000</v>
      </c>
      <c r="AP45" s="64">
        <f t="shared" si="11"/>
        <v>1875</v>
      </c>
      <c r="AQ45" s="64">
        <f t="shared" si="12"/>
        <v>2500</v>
      </c>
      <c r="AR45" s="64">
        <f t="shared" si="13"/>
        <v>2100</v>
      </c>
      <c r="AS45" s="64">
        <f t="shared" si="14"/>
        <v>1500</v>
      </c>
      <c r="AT45" s="64">
        <f t="shared" si="15"/>
        <v>560</v>
      </c>
      <c r="AU45" s="66">
        <f t="shared" si="16"/>
        <v>24765</v>
      </c>
      <c r="AV45" s="5">
        <v>45425</v>
      </c>
      <c r="BI45" s="1"/>
      <c r="BK45" s="75"/>
      <c r="BM45" s="75"/>
    </row>
    <row r="46" spans="1:65">
      <c r="A46" s="5">
        <v>45426</v>
      </c>
      <c r="B46" s="121">
        <v>10</v>
      </c>
      <c r="C46" s="61">
        <v>3</v>
      </c>
      <c r="D46" s="61">
        <v>38</v>
      </c>
      <c r="E46" s="61">
        <v>30</v>
      </c>
      <c r="F46" s="61">
        <v>10</v>
      </c>
      <c r="G46" s="61">
        <v>10</v>
      </c>
      <c r="H46" s="61">
        <v>8</v>
      </c>
      <c r="I46" s="61">
        <v>12</v>
      </c>
      <c r="J46" s="61">
        <v>5</v>
      </c>
      <c r="K46" s="61">
        <v>31</v>
      </c>
      <c r="L46" s="61">
        <v>14</v>
      </c>
      <c r="M46" s="61">
        <v>6</v>
      </c>
      <c r="N46" s="61">
        <v>7</v>
      </c>
      <c r="O46" s="61">
        <v>5</v>
      </c>
      <c r="P46" s="61">
        <v>15</v>
      </c>
      <c r="Q46" s="62">
        <v>322</v>
      </c>
      <c r="R46" s="62">
        <v>32</v>
      </c>
      <c r="S46" s="62">
        <v>50</v>
      </c>
      <c r="T46" s="62">
        <v>42</v>
      </c>
      <c r="U46" s="62">
        <v>170</v>
      </c>
      <c r="V46" s="62">
        <v>130</v>
      </c>
      <c r="W46" s="62">
        <v>125</v>
      </c>
      <c r="X46" s="62">
        <v>140</v>
      </c>
      <c r="Y46" s="62">
        <v>160</v>
      </c>
      <c r="Z46" s="62">
        <v>120</v>
      </c>
      <c r="AA46" s="62">
        <v>125</v>
      </c>
      <c r="AB46" s="62">
        <v>500</v>
      </c>
      <c r="AC46" s="62">
        <v>210</v>
      </c>
      <c r="AD46" s="62">
        <v>300</v>
      </c>
      <c r="AE46" s="62">
        <v>40</v>
      </c>
      <c r="AF46" s="64">
        <f t="shared" si="1"/>
        <v>3220</v>
      </c>
      <c r="AG46" s="64">
        <f t="shared" si="2"/>
        <v>96</v>
      </c>
      <c r="AH46" s="64">
        <f t="shared" si="3"/>
        <v>1900</v>
      </c>
      <c r="AI46" s="64">
        <f t="shared" si="4"/>
        <v>1260</v>
      </c>
      <c r="AJ46" s="64">
        <f t="shared" si="5"/>
        <v>1700</v>
      </c>
      <c r="AK46" s="64">
        <f t="shared" si="6"/>
        <v>1300</v>
      </c>
      <c r="AL46" s="64">
        <f t="shared" si="7"/>
        <v>1000</v>
      </c>
      <c r="AM46" s="64">
        <f t="shared" si="8"/>
        <v>1680</v>
      </c>
      <c r="AN46" s="64">
        <f t="shared" si="9"/>
        <v>800</v>
      </c>
      <c r="AO46" s="64">
        <f t="shared" si="10"/>
        <v>3720</v>
      </c>
      <c r="AP46" s="64">
        <f t="shared" si="11"/>
        <v>1750</v>
      </c>
      <c r="AQ46" s="64">
        <f t="shared" si="12"/>
        <v>3000</v>
      </c>
      <c r="AR46" s="64">
        <f t="shared" si="13"/>
        <v>1470</v>
      </c>
      <c r="AS46" s="64">
        <f t="shared" si="14"/>
        <v>1500</v>
      </c>
      <c r="AT46" s="64">
        <f t="shared" si="15"/>
        <v>600</v>
      </c>
      <c r="AU46" s="66">
        <f t="shared" si="16"/>
        <v>24996</v>
      </c>
      <c r="AV46" s="5">
        <v>45426</v>
      </c>
      <c r="BF46" s="143"/>
      <c r="BG46" s="143"/>
      <c r="BI46" s="1"/>
      <c r="BK46" s="75"/>
      <c r="BM46" s="75"/>
    </row>
    <row r="47" spans="1:65">
      <c r="A47" s="5">
        <v>45427</v>
      </c>
      <c r="B47" s="121">
        <v>10</v>
      </c>
      <c r="C47" s="61">
        <v>4</v>
      </c>
      <c r="D47" s="61">
        <v>39</v>
      </c>
      <c r="E47" s="61">
        <v>29</v>
      </c>
      <c r="F47" s="61">
        <v>8</v>
      </c>
      <c r="G47" s="61">
        <v>8</v>
      </c>
      <c r="H47" s="61">
        <v>7</v>
      </c>
      <c r="I47" s="61">
        <v>14</v>
      </c>
      <c r="J47" s="61">
        <v>3</v>
      </c>
      <c r="K47" s="61">
        <v>25</v>
      </c>
      <c r="L47" s="61">
        <v>14</v>
      </c>
      <c r="M47" s="61">
        <v>6</v>
      </c>
      <c r="N47" s="61">
        <v>8</v>
      </c>
      <c r="O47" s="61">
        <v>5</v>
      </c>
      <c r="P47" s="61">
        <v>15</v>
      </c>
      <c r="Q47" s="62">
        <v>322</v>
      </c>
      <c r="R47" s="62">
        <v>32</v>
      </c>
      <c r="S47" s="62">
        <v>50</v>
      </c>
      <c r="T47" s="62">
        <v>42</v>
      </c>
      <c r="U47" s="62">
        <v>170</v>
      </c>
      <c r="V47" s="62">
        <v>130</v>
      </c>
      <c r="W47" s="62">
        <v>125</v>
      </c>
      <c r="X47" s="62">
        <v>140</v>
      </c>
      <c r="Y47" s="62">
        <v>160</v>
      </c>
      <c r="Z47" s="62">
        <v>120</v>
      </c>
      <c r="AA47" s="62">
        <v>125</v>
      </c>
      <c r="AB47" s="62">
        <v>500</v>
      </c>
      <c r="AC47" s="62">
        <v>210</v>
      </c>
      <c r="AD47" s="62">
        <v>300</v>
      </c>
      <c r="AE47" s="62">
        <v>40</v>
      </c>
      <c r="AF47" s="64">
        <f t="shared" si="1"/>
        <v>3220</v>
      </c>
      <c r="AG47" s="64">
        <f t="shared" si="2"/>
        <v>128</v>
      </c>
      <c r="AH47" s="64">
        <f t="shared" si="3"/>
        <v>1950</v>
      </c>
      <c r="AI47" s="64">
        <f t="shared" si="4"/>
        <v>1218</v>
      </c>
      <c r="AJ47" s="64">
        <f t="shared" si="5"/>
        <v>1360</v>
      </c>
      <c r="AK47" s="64">
        <f t="shared" si="6"/>
        <v>1040</v>
      </c>
      <c r="AL47" s="64">
        <f t="shared" si="7"/>
        <v>875</v>
      </c>
      <c r="AM47" s="64">
        <f t="shared" si="8"/>
        <v>1960</v>
      </c>
      <c r="AN47" s="64">
        <f t="shared" si="9"/>
        <v>480</v>
      </c>
      <c r="AO47" s="64">
        <f t="shared" si="10"/>
        <v>3000</v>
      </c>
      <c r="AP47" s="64">
        <f t="shared" si="11"/>
        <v>1750</v>
      </c>
      <c r="AQ47" s="64">
        <f t="shared" si="12"/>
        <v>3000</v>
      </c>
      <c r="AR47" s="64">
        <f t="shared" si="13"/>
        <v>1680</v>
      </c>
      <c r="AS47" s="64">
        <f t="shared" si="14"/>
        <v>1500</v>
      </c>
      <c r="AT47" s="64">
        <f t="shared" si="15"/>
        <v>600</v>
      </c>
      <c r="AU47" s="66">
        <f t="shared" si="16"/>
        <v>23761</v>
      </c>
      <c r="AV47" s="5">
        <v>45427</v>
      </c>
      <c r="BF47"/>
      <c r="BG47"/>
    </row>
    <row r="48" spans="1:65">
      <c r="A48" s="5">
        <v>45428</v>
      </c>
      <c r="B48" s="121">
        <v>10</v>
      </c>
      <c r="C48" s="61">
        <v>3</v>
      </c>
      <c r="D48" s="61">
        <v>39</v>
      </c>
      <c r="E48" s="61">
        <v>28</v>
      </c>
      <c r="F48" s="61">
        <v>8</v>
      </c>
      <c r="G48" s="61">
        <v>8</v>
      </c>
      <c r="H48" s="61">
        <v>10</v>
      </c>
      <c r="I48" s="61">
        <v>15</v>
      </c>
      <c r="J48" s="61">
        <v>3</v>
      </c>
      <c r="K48" s="61">
        <v>30</v>
      </c>
      <c r="L48" s="61">
        <v>15</v>
      </c>
      <c r="M48" s="61">
        <v>5</v>
      </c>
      <c r="N48" s="61">
        <v>9</v>
      </c>
      <c r="O48" s="61">
        <v>6</v>
      </c>
      <c r="P48" s="61">
        <v>14</v>
      </c>
      <c r="Q48" s="62">
        <v>322</v>
      </c>
      <c r="R48" s="62">
        <v>32</v>
      </c>
      <c r="S48" s="62">
        <v>50</v>
      </c>
      <c r="T48" s="62">
        <v>42</v>
      </c>
      <c r="U48" s="62">
        <v>170</v>
      </c>
      <c r="V48" s="62">
        <v>130</v>
      </c>
      <c r="W48" s="62">
        <v>125</v>
      </c>
      <c r="X48" s="62">
        <v>140</v>
      </c>
      <c r="Y48" s="62">
        <v>160</v>
      </c>
      <c r="Z48" s="62">
        <v>120</v>
      </c>
      <c r="AA48" s="62">
        <v>125</v>
      </c>
      <c r="AB48" s="62">
        <v>500</v>
      </c>
      <c r="AC48" s="62">
        <v>210</v>
      </c>
      <c r="AD48" s="62">
        <v>300</v>
      </c>
      <c r="AE48" s="62">
        <v>40</v>
      </c>
      <c r="AF48" s="64">
        <f t="shared" si="1"/>
        <v>3220</v>
      </c>
      <c r="AG48" s="64">
        <f t="shared" si="2"/>
        <v>96</v>
      </c>
      <c r="AH48" s="64">
        <f t="shared" si="3"/>
        <v>1950</v>
      </c>
      <c r="AI48" s="64">
        <f t="shared" si="4"/>
        <v>1176</v>
      </c>
      <c r="AJ48" s="64">
        <f t="shared" si="5"/>
        <v>1360</v>
      </c>
      <c r="AK48" s="64">
        <f t="shared" si="6"/>
        <v>1040</v>
      </c>
      <c r="AL48" s="64">
        <f t="shared" si="7"/>
        <v>1250</v>
      </c>
      <c r="AM48" s="64">
        <f t="shared" si="8"/>
        <v>2100</v>
      </c>
      <c r="AN48" s="64">
        <f t="shared" si="9"/>
        <v>480</v>
      </c>
      <c r="AO48" s="64">
        <f t="shared" si="10"/>
        <v>3600</v>
      </c>
      <c r="AP48" s="64">
        <f t="shared" si="11"/>
        <v>1875</v>
      </c>
      <c r="AQ48" s="64">
        <f t="shared" si="12"/>
        <v>2500</v>
      </c>
      <c r="AR48" s="64">
        <f t="shared" si="13"/>
        <v>1890</v>
      </c>
      <c r="AS48" s="64">
        <f t="shared" si="14"/>
        <v>1800</v>
      </c>
      <c r="AT48" s="64">
        <f t="shared" si="15"/>
        <v>560</v>
      </c>
      <c r="AU48" s="66">
        <f t="shared" si="16"/>
        <v>24897</v>
      </c>
      <c r="AV48" s="5">
        <v>45428</v>
      </c>
    </row>
    <row r="49" spans="1:48">
      <c r="A49" s="5">
        <v>45429</v>
      </c>
      <c r="B49" s="121">
        <v>12</v>
      </c>
      <c r="C49" s="61">
        <v>3</v>
      </c>
      <c r="D49" s="61">
        <v>40</v>
      </c>
      <c r="E49" s="61">
        <v>33</v>
      </c>
      <c r="F49" s="61">
        <v>9</v>
      </c>
      <c r="G49" s="61">
        <v>9</v>
      </c>
      <c r="H49" s="61">
        <v>9</v>
      </c>
      <c r="I49" s="61">
        <v>13</v>
      </c>
      <c r="J49" s="61">
        <v>6</v>
      </c>
      <c r="K49" s="61">
        <v>28</v>
      </c>
      <c r="L49" s="61">
        <v>16</v>
      </c>
      <c r="M49" s="61">
        <v>4</v>
      </c>
      <c r="N49" s="61">
        <v>7</v>
      </c>
      <c r="O49" s="61">
        <v>5</v>
      </c>
      <c r="P49" s="61">
        <v>10</v>
      </c>
      <c r="Q49" s="62">
        <v>322</v>
      </c>
      <c r="R49" s="62">
        <v>32</v>
      </c>
      <c r="S49" s="62">
        <v>50</v>
      </c>
      <c r="T49" s="62">
        <v>42</v>
      </c>
      <c r="U49" s="62">
        <v>170</v>
      </c>
      <c r="V49" s="62">
        <v>130</v>
      </c>
      <c r="W49" s="62">
        <v>125</v>
      </c>
      <c r="X49" s="62">
        <v>140</v>
      </c>
      <c r="Y49" s="62">
        <v>160</v>
      </c>
      <c r="Z49" s="62">
        <v>120</v>
      </c>
      <c r="AA49" s="62">
        <v>125</v>
      </c>
      <c r="AB49" s="62">
        <v>500</v>
      </c>
      <c r="AC49" s="62">
        <v>210</v>
      </c>
      <c r="AD49" s="62">
        <v>325</v>
      </c>
      <c r="AE49" s="62">
        <v>40</v>
      </c>
      <c r="AF49" s="64">
        <f t="shared" si="1"/>
        <v>3864</v>
      </c>
      <c r="AG49" s="64">
        <f t="shared" si="2"/>
        <v>96</v>
      </c>
      <c r="AH49" s="64">
        <f t="shared" si="3"/>
        <v>2000</v>
      </c>
      <c r="AI49" s="64">
        <f t="shared" si="4"/>
        <v>1386</v>
      </c>
      <c r="AJ49" s="64">
        <f t="shared" si="5"/>
        <v>1530</v>
      </c>
      <c r="AK49" s="64">
        <f t="shared" si="6"/>
        <v>1170</v>
      </c>
      <c r="AL49" s="64">
        <f t="shared" si="7"/>
        <v>1125</v>
      </c>
      <c r="AM49" s="64">
        <f t="shared" si="8"/>
        <v>1820</v>
      </c>
      <c r="AN49" s="64">
        <f t="shared" si="9"/>
        <v>960</v>
      </c>
      <c r="AO49" s="64">
        <f t="shared" si="10"/>
        <v>3360</v>
      </c>
      <c r="AP49" s="64">
        <f t="shared" si="11"/>
        <v>2000</v>
      </c>
      <c r="AQ49" s="64">
        <f t="shared" si="12"/>
        <v>2000</v>
      </c>
      <c r="AR49" s="64">
        <f t="shared" si="13"/>
        <v>1470</v>
      </c>
      <c r="AS49" s="64">
        <f t="shared" si="14"/>
        <v>1625</v>
      </c>
      <c r="AT49" s="64">
        <f t="shared" si="15"/>
        <v>400</v>
      </c>
      <c r="AU49" s="66">
        <f t="shared" si="16"/>
        <v>24806</v>
      </c>
      <c r="AV49" s="5">
        <v>45429</v>
      </c>
    </row>
    <row r="50" spans="1:48">
      <c r="A50" s="5">
        <v>45430</v>
      </c>
      <c r="B50" s="121">
        <v>11</v>
      </c>
      <c r="C50" s="61">
        <v>3</v>
      </c>
      <c r="D50" s="61">
        <v>42</v>
      </c>
      <c r="E50" s="61">
        <v>32</v>
      </c>
      <c r="F50" s="61">
        <v>10</v>
      </c>
      <c r="G50" s="61">
        <v>10</v>
      </c>
      <c r="H50" s="61">
        <v>7</v>
      </c>
      <c r="I50" s="61">
        <v>12</v>
      </c>
      <c r="J50" s="61">
        <v>4</v>
      </c>
      <c r="K50" s="61">
        <v>27</v>
      </c>
      <c r="L50" s="61">
        <v>17</v>
      </c>
      <c r="M50" s="61">
        <v>5</v>
      </c>
      <c r="N50" s="61">
        <v>8</v>
      </c>
      <c r="O50" s="61">
        <v>4</v>
      </c>
      <c r="P50" s="61">
        <v>10</v>
      </c>
      <c r="Q50" s="62">
        <v>322</v>
      </c>
      <c r="R50" s="62">
        <v>32</v>
      </c>
      <c r="S50" s="62">
        <v>50</v>
      </c>
      <c r="T50" s="62">
        <v>42</v>
      </c>
      <c r="U50" s="62">
        <v>170</v>
      </c>
      <c r="V50" s="62">
        <v>130</v>
      </c>
      <c r="W50" s="62">
        <v>125</v>
      </c>
      <c r="X50" s="62">
        <v>140</v>
      </c>
      <c r="Y50" s="62">
        <v>160</v>
      </c>
      <c r="Z50" s="62">
        <v>120</v>
      </c>
      <c r="AA50" s="62">
        <v>125</v>
      </c>
      <c r="AB50" s="62">
        <v>500</v>
      </c>
      <c r="AC50" s="62">
        <v>210</v>
      </c>
      <c r="AD50" s="62">
        <v>325</v>
      </c>
      <c r="AE50" s="62">
        <v>40</v>
      </c>
      <c r="AF50" s="64">
        <f t="shared" si="1"/>
        <v>3542</v>
      </c>
      <c r="AG50" s="64">
        <f t="shared" si="2"/>
        <v>96</v>
      </c>
      <c r="AH50" s="64">
        <f t="shared" si="3"/>
        <v>2100</v>
      </c>
      <c r="AI50" s="64">
        <f t="shared" si="4"/>
        <v>1344</v>
      </c>
      <c r="AJ50" s="64">
        <f t="shared" si="5"/>
        <v>1700</v>
      </c>
      <c r="AK50" s="64">
        <f t="shared" si="6"/>
        <v>1300</v>
      </c>
      <c r="AL50" s="64">
        <f t="shared" si="7"/>
        <v>875</v>
      </c>
      <c r="AM50" s="64">
        <f t="shared" si="8"/>
        <v>1680</v>
      </c>
      <c r="AN50" s="64">
        <f t="shared" si="9"/>
        <v>640</v>
      </c>
      <c r="AO50" s="64">
        <f t="shared" si="10"/>
        <v>3240</v>
      </c>
      <c r="AP50" s="64">
        <f t="shared" si="11"/>
        <v>2125</v>
      </c>
      <c r="AQ50" s="64">
        <f t="shared" si="12"/>
        <v>2500</v>
      </c>
      <c r="AR50" s="64">
        <f t="shared" si="13"/>
        <v>1680</v>
      </c>
      <c r="AS50" s="64">
        <f t="shared" si="14"/>
        <v>1300</v>
      </c>
      <c r="AT50" s="64">
        <f t="shared" si="15"/>
        <v>400</v>
      </c>
      <c r="AU50" s="66">
        <f t="shared" si="16"/>
        <v>24522</v>
      </c>
      <c r="AV50" s="5">
        <v>45430</v>
      </c>
    </row>
    <row r="51" spans="1:48">
      <c r="A51" s="5">
        <v>45431</v>
      </c>
      <c r="B51" s="121">
        <v>10</v>
      </c>
      <c r="C51" s="61">
        <v>4</v>
      </c>
      <c r="D51" s="61">
        <v>40</v>
      </c>
      <c r="E51" s="61">
        <v>32</v>
      </c>
      <c r="F51" s="61">
        <v>11</v>
      </c>
      <c r="G51" s="61">
        <v>11</v>
      </c>
      <c r="H51" s="61">
        <v>10</v>
      </c>
      <c r="I51" s="61">
        <v>11</v>
      </c>
      <c r="J51" s="61">
        <v>3</v>
      </c>
      <c r="K51" s="61">
        <v>26</v>
      </c>
      <c r="L51" s="61">
        <v>16</v>
      </c>
      <c r="M51" s="61">
        <v>5</v>
      </c>
      <c r="N51" s="61">
        <v>9</v>
      </c>
      <c r="O51" s="61">
        <v>5</v>
      </c>
      <c r="P51" s="61">
        <v>12</v>
      </c>
      <c r="Q51" s="62">
        <v>322</v>
      </c>
      <c r="R51" s="62">
        <v>32</v>
      </c>
      <c r="S51" s="62">
        <v>50</v>
      </c>
      <c r="T51" s="62">
        <v>42</v>
      </c>
      <c r="U51" s="62">
        <v>170</v>
      </c>
      <c r="V51" s="62">
        <v>130</v>
      </c>
      <c r="W51" s="62">
        <v>125</v>
      </c>
      <c r="X51" s="62">
        <v>140</v>
      </c>
      <c r="Y51" s="62">
        <v>160</v>
      </c>
      <c r="Z51" s="62">
        <v>125</v>
      </c>
      <c r="AA51" s="62">
        <v>125</v>
      </c>
      <c r="AB51" s="62">
        <v>500</v>
      </c>
      <c r="AC51" s="62">
        <v>210</v>
      </c>
      <c r="AD51" s="62">
        <v>325</v>
      </c>
      <c r="AE51" s="62">
        <v>40</v>
      </c>
      <c r="AF51" s="64">
        <f t="shared" si="1"/>
        <v>3220</v>
      </c>
      <c r="AG51" s="64">
        <f t="shared" si="2"/>
        <v>128</v>
      </c>
      <c r="AH51" s="64">
        <f t="shared" si="3"/>
        <v>2000</v>
      </c>
      <c r="AI51" s="64">
        <f t="shared" si="4"/>
        <v>1344</v>
      </c>
      <c r="AJ51" s="64">
        <f t="shared" si="5"/>
        <v>1870</v>
      </c>
      <c r="AK51" s="64">
        <f t="shared" si="6"/>
        <v>1430</v>
      </c>
      <c r="AL51" s="64">
        <f t="shared" si="7"/>
        <v>1250</v>
      </c>
      <c r="AM51" s="64">
        <f t="shared" si="8"/>
        <v>1540</v>
      </c>
      <c r="AN51" s="64">
        <f t="shared" si="9"/>
        <v>480</v>
      </c>
      <c r="AO51" s="64">
        <f t="shared" si="10"/>
        <v>3250</v>
      </c>
      <c r="AP51" s="64">
        <f t="shared" si="11"/>
        <v>2000</v>
      </c>
      <c r="AQ51" s="64">
        <f t="shared" si="12"/>
        <v>2500</v>
      </c>
      <c r="AR51" s="64">
        <f t="shared" si="13"/>
        <v>1890</v>
      </c>
      <c r="AS51" s="64">
        <f t="shared" si="14"/>
        <v>1625</v>
      </c>
      <c r="AT51" s="64">
        <f t="shared" si="15"/>
        <v>480</v>
      </c>
      <c r="AU51" s="66">
        <f t="shared" si="16"/>
        <v>25007</v>
      </c>
      <c r="AV51" s="5">
        <v>45431</v>
      </c>
    </row>
    <row r="52" spans="1:48">
      <c r="A52" s="5">
        <v>45432</v>
      </c>
      <c r="B52" s="121">
        <v>10</v>
      </c>
      <c r="C52" s="61">
        <v>3</v>
      </c>
      <c r="D52" s="61">
        <v>42</v>
      </c>
      <c r="E52" s="61">
        <v>31</v>
      </c>
      <c r="F52" s="61">
        <v>10</v>
      </c>
      <c r="G52" s="61">
        <v>10</v>
      </c>
      <c r="H52" s="61">
        <v>9</v>
      </c>
      <c r="I52" s="61">
        <v>10</v>
      </c>
      <c r="J52" s="61">
        <v>5</v>
      </c>
      <c r="K52" s="61">
        <v>24</v>
      </c>
      <c r="L52" s="61">
        <v>17</v>
      </c>
      <c r="M52" s="61">
        <v>4</v>
      </c>
      <c r="N52" s="61">
        <v>10</v>
      </c>
      <c r="O52" s="61">
        <v>4</v>
      </c>
      <c r="P52" s="61">
        <v>10</v>
      </c>
      <c r="Q52" s="62">
        <v>322</v>
      </c>
      <c r="R52" s="62">
        <v>32</v>
      </c>
      <c r="S52" s="62">
        <v>50</v>
      </c>
      <c r="T52" s="62">
        <v>42</v>
      </c>
      <c r="U52" s="62">
        <v>180</v>
      </c>
      <c r="V52" s="62">
        <v>130</v>
      </c>
      <c r="W52" s="62">
        <v>125</v>
      </c>
      <c r="X52" s="62">
        <v>140</v>
      </c>
      <c r="Y52" s="62">
        <v>160</v>
      </c>
      <c r="Z52" s="62">
        <v>125</v>
      </c>
      <c r="AA52" s="62">
        <v>125</v>
      </c>
      <c r="AB52" s="62">
        <v>500</v>
      </c>
      <c r="AC52" s="62">
        <v>210</v>
      </c>
      <c r="AD52" s="62">
        <v>325</v>
      </c>
      <c r="AE52" s="62">
        <v>40</v>
      </c>
      <c r="AF52" s="64">
        <f t="shared" si="1"/>
        <v>3220</v>
      </c>
      <c r="AG52" s="64">
        <f t="shared" si="2"/>
        <v>96</v>
      </c>
      <c r="AH52" s="64">
        <f t="shared" si="3"/>
        <v>2100</v>
      </c>
      <c r="AI52" s="64">
        <f t="shared" si="4"/>
        <v>1302</v>
      </c>
      <c r="AJ52" s="64">
        <f t="shared" si="5"/>
        <v>1800</v>
      </c>
      <c r="AK52" s="64">
        <f t="shared" si="6"/>
        <v>1300</v>
      </c>
      <c r="AL52" s="64">
        <f t="shared" si="7"/>
        <v>1125</v>
      </c>
      <c r="AM52" s="64">
        <f t="shared" si="8"/>
        <v>1400</v>
      </c>
      <c r="AN52" s="64">
        <f t="shared" si="9"/>
        <v>800</v>
      </c>
      <c r="AO52" s="64">
        <f t="shared" si="10"/>
        <v>3000</v>
      </c>
      <c r="AP52" s="64">
        <f t="shared" si="11"/>
        <v>2125</v>
      </c>
      <c r="AQ52" s="64">
        <f t="shared" si="12"/>
        <v>2000</v>
      </c>
      <c r="AR52" s="64">
        <f t="shared" si="13"/>
        <v>2100</v>
      </c>
      <c r="AS52" s="64">
        <f t="shared" si="14"/>
        <v>1300</v>
      </c>
      <c r="AT52" s="64">
        <f t="shared" si="15"/>
        <v>400</v>
      </c>
      <c r="AU52" s="66">
        <f t="shared" si="16"/>
        <v>24068</v>
      </c>
      <c r="AV52" s="5">
        <v>45432</v>
      </c>
    </row>
    <row r="53" spans="1:48">
      <c r="A53" s="5">
        <v>45433</v>
      </c>
      <c r="B53" s="121">
        <v>10</v>
      </c>
      <c r="C53" s="61">
        <v>2</v>
      </c>
      <c r="D53" s="61">
        <v>42</v>
      </c>
      <c r="E53" s="61">
        <v>30</v>
      </c>
      <c r="F53" s="61">
        <v>9</v>
      </c>
      <c r="G53" s="61">
        <v>9</v>
      </c>
      <c r="H53" s="61">
        <v>10</v>
      </c>
      <c r="I53" s="61">
        <v>14</v>
      </c>
      <c r="J53" s="61">
        <v>6</v>
      </c>
      <c r="K53" s="61">
        <v>24</v>
      </c>
      <c r="L53" s="61">
        <v>16</v>
      </c>
      <c r="M53" s="61">
        <v>6</v>
      </c>
      <c r="N53" s="61">
        <v>7</v>
      </c>
      <c r="O53" s="61">
        <v>6</v>
      </c>
      <c r="P53" s="61">
        <v>10</v>
      </c>
      <c r="Q53" s="62">
        <v>321</v>
      </c>
      <c r="R53" s="62">
        <v>32</v>
      </c>
      <c r="S53" s="62">
        <v>50</v>
      </c>
      <c r="T53" s="62">
        <v>42</v>
      </c>
      <c r="U53" s="62">
        <v>180</v>
      </c>
      <c r="V53" s="62">
        <v>130</v>
      </c>
      <c r="W53" s="62">
        <v>125</v>
      </c>
      <c r="X53" s="62">
        <v>140</v>
      </c>
      <c r="Y53" s="62">
        <v>160</v>
      </c>
      <c r="Z53" s="62">
        <v>125</v>
      </c>
      <c r="AA53" s="62">
        <v>125</v>
      </c>
      <c r="AB53" s="62">
        <v>500</v>
      </c>
      <c r="AC53" s="62">
        <v>210</v>
      </c>
      <c r="AD53" s="62">
        <v>325</v>
      </c>
      <c r="AE53" s="62">
        <v>40</v>
      </c>
      <c r="AF53" s="64">
        <f t="shared" si="1"/>
        <v>3210</v>
      </c>
      <c r="AG53" s="64">
        <f t="shared" si="2"/>
        <v>64</v>
      </c>
      <c r="AH53" s="64">
        <f t="shared" si="3"/>
        <v>2100</v>
      </c>
      <c r="AI53" s="64">
        <f t="shared" si="4"/>
        <v>1260</v>
      </c>
      <c r="AJ53" s="64">
        <f t="shared" si="5"/>
        <v>1620</v>
      </c>
      <c r="AK53" s="64">
        <f t="shared" si="6"/>
        <v>1170</v>
      </c>
      <c r="AL53" s="64">
        <f t="shared" si="7"/>
        <v>1250</v>
      </c>
      <c r="AM53" s="64">
        <f t="shared" si="8"/>
        <v>1960</v>
      </c>
      <c r="AN53" s="64">
        <f t="shared" si="9"/>
        <v>960</v>
      </c>
      <c r="AO53" s="64">
        <f t="shared" si="10"/>
        <v>3000</v>
      </c>
      <c r="AP53" s="64">
        <f t="shared" si="11"/>
        <v>2000</v>
      </c>
      <c r="AQ53" s="64">
        <f t="shared" si="12"/>
        <v>3000</v>
      </c>
      <c r="AR53" s="64">
        <f t="shared" si="13"/>
        <v>1470</v>
      </c>
      <c r="AS53" s="64">
        <f t="shared" si="14"/>
        <v>1950</v>
      </c>
      <c r="AT53" s="64">
        <f t="shared" si="15"/>
        <v>400</v>
      </c>
      <c r="AU53" s="66">
        <f t="shared" si="16"/>
        <v>25414</v>
      </c>
      <c r="AV53" s="5">
        <v>45433</v>
      </c>
    </row>
    <row r="54" spans="1:48">
      <c r="A54" s="5">
        <v>45434</v>
      </c>
      <c r="B54" s="121">
        <v>11</v>
      </c>
      <c r="C54" s="61">
        <v>3</v>
      </c>
      <c r="D54" s="61">
        <v>41</v>
      </c>
      <c r="E54" s="61">
        <v>29</v>
      </c>
      <c r="F54" s="61">
        <v>8</v>
      </c>
      <c r="G54" s="61">
        <v>8</v>
      </c>
      <c r="H54" s="61">
        <v>9</v>
      </c>
      <c r="I54" s="61">
        <v>15</v>
      </c>
      <c r="J54" s="61">
        <v>5</v>
      </c>
      <c r="K54" s="61">
        <v>24</v>
      </c>
      <c r="L54" s="61">
        <v>17</v>
      </c>
      <c r="M54" s="61">
        <v>5</v>
      </c>
      <c r="N54" s="61">
        <v>6</v>
      </c>
      <c r="O54" s="61">
        <v>3</v>
      </c>
      <c r="P54" s="61">
        <v>14</v>
      </c>
      <c r="Q54" s="62">
        <v>321</v>
      </c>
      <c r="R54" s="62">
        <v>32</v>
      </c>
      <c r="S54" s="62">
        <v>50</v>
      </c>
      <c r="T54" s="62">
        <v>42</v>
      </c>
      <c r="U54" s="62">
        <v>180</v>
      </c>
      <c r="V54" s="62">
        <v>130</v>
      </c>
      <c r="W54" s="62">
        <v>125</v>
      </c>
      <c r="X54" s="62">
        <v>140</v>
      </c>
      <c r="Y54" s="62">
        <v>160</v>
      </c>
      <c r="Z54" s="62">
        <v>125</v>
      </c>
      <c r="AA54" s="62">
        <v>125</v>
      </c>
      <c r="AB54" s="62">
        <v>500</v>
      </c>
      <c r="AC54" s="62">
        <v>210</v>
      </c>
      <c r="AD54" s="62">
        <v>325</v>
      </c>
      <c r="AE54" s="62">
        <v>40</v>
      </c>
      <c r="AF54" s="64">
        <f t="shared" si="1"/>
        <v>3531</v>
      </c>
      <c r="AG54" s="64">
        <f t="shared" si="2"/>
        <v>96</v>
      </c>
      <c r="AH54" s="64">
        <f t="shared" si="3"/>
        <v>2050</v>
      </c>
      <c r="AI54" s="64">
        <f t="shared" si="4"/>
        <v>1218</v>
      </c>
      <c r="AJ54" s="64">
        <f t="shared" si="5"/>
        <v>1440</v>
      </c>
      <c r="AK54" s="64">
        <f t="shared" si="6"/>
        <v>1040</v>
      </c>
      <c r="AL54" s="64">
        <f t="shared" si="7"/>
        <v>1125</v>
      </c>
      <c r="AM54" s="64">
        <f t="shared" si="8"/>
        <v>2100</v>
      </c>
      <c r="AN54" s="64">
        <f t="shared" si="9"/>
        <v>800</v>
      </c>
      <c r="AO54" s="64">
        <f t="shared" si="10"/>
        <v>3000</v>
      </c>
      <c r="AP54" s="64">
        <f t="shared" si="11"/>
        <v>2125</v>
      </c>
      <c r="AQ54" s="64">
        <f t="shared" si="12"/>
        <v>2500</v>
      </c>
      <c r="AR54" s="64">
        <f t="shared" si="13"/>
        <v>1260</v>
      </c>
      <c r="AS54" s="64">
        <f t="shared" si="14"/>
        <v>975</v>
      </c>
      <c r="AT54" s="64">
        <f t="shared" si="15"/>
        <v>560</v>
      </c>
      <c r="AU54" s="66">
        <f t="shared" si="16"/>
        <v>23820</v>
      </c>
      <c r="AV54" s="5">
        <v>45434</v>
      </c>
    </row>
    <row r="55" spans="1:48">
      <c r="A55" s="5">
        <v>45435</v>
      </c>
      <c r="B55" s="121">
        <v>11</v>
      </c>
      <c r="C55" s="61">
        <v>4</v>
      </c>
      <c r="D55" s="61">
        <v>38</v>
      </c>
      <c r="E55" s="61">
        <v>28</v>
      </c>
      <c r="F55" s="61">
        <v>9</v>
      </c>
      <c r="G55" s="61">
        <v>9</v>
      </c>
      <c r="H55" s="61">
        <v>6</v>
      </c>
      <c r="I55" s="61">
        <v>14</v>
      </c>
      <c r="J55" s="61">
        <v>4</v>
      </c>
      <c r="K55" s="61">
        <v>25</v>
      </c>
      <c r="L55" s="61">
        <v>16</v>
      </c>
      <c r="M55" s="61">
        <v>4</v>
      </c>
      <c r="N55" s="61">
        <v>7</v>
      </c>
      <c r="O55" s="61">
        <v>6</v>
      </c>
      <c r="P55" s="61">
        <v>15</v>
      </c>
      <c r="Q55" s="62">
        <v>321</v>
      </c>
      <c r="R55" s="62">
        <v>32</v>
      </c>
      <c r="S55" s="62">
        <v>50</v>
      </c>
      <c r="T55" s="62">
        <v>42</v>
      </c>
      <c r="U55" s="62">
        <v>180</v>
      </c>
      <c r="V55" s="62">
        <v>130</v>
      </c>
      <c r="W55" s="62">
        <v>125</v>
      </c>
      <c r="X55" s="62">
        <v>140</v>
      </c>
      <c r="Y55" s="62">
        <v>160</v>
      </c>
      <c r="Z55" s="62">
        <v>125</v>
      </c>
      <c r="AA55" s="62">
        <v>125</v>
      </c>
      <c r="AB55" s="62">
        <v>500</v>
      </c>
      <c r="AC55" s="62">
        <v>210</v>
      </c>
      <c r="AD55" s="62">
        <v>325</v>
      </c>
      <c r="AE55" s="62">
        <v>40</v>
      </c>
      <c r="AF55" s="64">
        <f t="shared" si="1"/>
        <v>3531</v>
      </c>
      <c r="AG55" s="64">
        <f t="shared" si="2"/>
        <v>128</v>
      </c>
      <c r="AH55" s="64">
        <f t="shared" si="3"/>
        <v>1900</v>
      </c>
      <c r="AI55" s="64">
        <f t="shared" si="4"/>
        <v>1176</v>
      </c>
      <c r="AJ55" s="64">
        <f t="shared" si="5"/>
        <v>1620</v>
      </c>
      <c r="AK55" s="64">
        <f t="shared" si="6"/>
        <v>1170</v>
      </c>
      <c r="AL55" s="64">
        <f t="shared" si="7"/>
        <v>750</v>
      </c>
      <c r="AM55" s="64">
        <f t="shared" si="8"/>
        <v>1960</v>
      </c>
      <c r="AN55" s="64">
        <f t="shared" si="9"/>
        <v>640</v>
      </c>
      <c r="AO55" s="64">
        <f t="shared" si="10"/>
        <v>3125</v>
      </c>
      <c r="AP55" s="64">
        <f t="shared" si="11"/>
        <v>2000</v>
      </c>
      <c r="AQ55" s="64">
        <f t="shared" si="12"/>
        <v>2000</v>
      </c>
      <c r="AR55" s="64">
        <f t="shared" si="13"/>
        <v>1470</v>
      </c>
      <c r="AS55" s="64">
        <f t="shared" si="14"/>
        <v>1950</v>
      </c>
      <c r="AT55" s="64">
        <f t="shared" si="15"/>
        <v>600</v>
      </c>
      <c r="AU55" s="66">
        <f t="shared" si="16"/>
        <v>24020</v>
      </c>
      <c r="AV55" s="5">
        <v>45435</v>
      </c>
    </row>
    <row r="56" spans="1:48">
      <c r="A56" s="5">
        <v>45436</v>
      </c>
      <c r="B56" s="121">
        <v>10</v>
      </c>
      <c r="C56" s="61">
        <v>3</v>
      </c>
      <c r="D56" s="61">
        <v>39</v>
      </c>
      <c r="E56" s="61">
        <v>28</v>
      </c>
      <c r="F56" s="61">
        <v>10</v>
      </c>
      <c r="G56" s="61">
        <v>10</v>
      </c>
      <c r="H56" s="61">
        <v>9</v>
      </c>
      <c r="I56" s="61">
        <v>14</v>
      </c>
      <c r="J56" s="61">
        <v>5</v>
      </c>
      <c r="K56" s="61">
        <v>24</v>
      </c>
      <c r="L56" s="61">
        <v>15</v>
      </c>
      <c r="M56" s="61">
        <v>6</v>
      </c>
      <c r="N56" s="61">
        <v>8</v>
      </c>
      <c r="O56" s="61">
        <v>5</v>
      </c>
      <c r="P56" s="61">
        <v>15</v>
      </c>
      <c r="Q56" s="62">
        <v>321</v>
      </c>
      <c r="R56" s="62">
        <v>32</v>
      </c>
      <c r="S56" s="62">
        <v>50</v>
      </c>
      <c r="T56" s="62">
        <v>42</v>
      </c>
      <c r="U56" s="62">
        <v>180</v>
      </c>
      <c r="V56" s="62">
        <v>130</v>
      </c>
      <c r="W56" s="62">
        <v>125</v>
      </c>
      <c r="X56" s="62">
        <v>140</v>
      </c>
      <c r="Y56" s="62">
        <v>160</v>
      </c>
      <c r="Z56" s="62">
        <v>125</v>
      </c>
      <c r="AA56" s="62">
        <v>125</v>
      </c>
      <c r="AB56" s="62">
        <v>500</v>
      </c>
      <c r="AC56" s="62">
        <v>210</v>
      </c>
      <c r="AD56" s="62">
        <v>325</v>
      </c>
      <c r="AE56" s="62">
        <v>40</v>
      </c>
      <c r="AF56" s="64">
        <f t="shared" si="1"/>
        <v>3210</v>
      </c>
      <c r="AG56" s="64">
        <f t="shared" si="2"/>
        <v>96</v>
      </c>
      <c r="AH56" s="64">
        <f t="shared" si="3"/>
        <v>1950</v>
      </c>
      <c r="AI56" s="64">
        <f t="shared" si="4"/>
        <v>1176</v>
      </c>
      <c r="AJ56" s="64">
        <f t="shared" si="5"/>
        <v>1800</v>
      </c>
      <c r="AK56" s="64">
        <f t="shared" si="6"/>
        <v>1300</v>
      </c>
      <c r="AL56" s="64">
        <f t="shared" si="7"/>
        <v>1125</v>
      </c>
      <c r="AM56" s="64">
        <f t="shared" si="8"/>
        <v>1960</v>
      </c>
      <c r="AN56" s="64">
        <f t="shared" si="9"/>
        <v>800</v>
      </c>
      <c r="AO56" s="64">
        <f t="shared" si="10"/>
        <v>3000</v>
      </c>
      <c r="AP56" s="64">
        <f t="shared" si="11"/>
        <v>1875</v>
      </c>
      <c r="AQ56" s="64">
        <f t="shared" si="12"/>
        <v>3000</v>
      </c>
      <c r="AR56" s="64">
        <f t="shared" si="13"/>
        <v>1680</v>
      </c>
      <c r="AS56" s="64">
        <f t="shared" si="14"/>
        <v>1625</v>
      </c>
      <c r="AT56" s="64">
        <f t="shared" si="15"/>
        <v>600</v>
      </c>
      <c r="AU56" s="66">
        <f t="shared" si="16"/>
        <v>25197</v>
      </c>
      <c r="AV56" s="5">
        <v>45436</v>
      </c>
    </row>
    <row r="57" spans="1:48">
      <c r="A57" s="5">
        <v>45437</v>
      </c>
      <c r="B57" s="121">
        <v>10</v>
      </c>
      <c r="C57" s="61">
        <v>3</v>
      </c>
      <c r="D57" s="61">
        <v>42</v>
      </c>
      <c r="E57" s="61">
        <v>30</v>
      </c>
      <c r="F57" s="61">
        <v>10</v>
      </c>
      <c r="G57" s="61">
        <v>10</v>
      </c>
      <c r="H57" s="61">
        <v>8</v>
      </c>
      <c r="I57" s="61">
        <v>13</v>
      </c>
      <c r="J57" s="61">
        <v>3</v>
      </c>
      <c r="K57" s="61">
        <v>25</v>
      </c>
      <c r="L57" s="61">
        <v>14</v>
      </c>
      <c r="M57" s="61">
        <v>6</v>
      </c>
      <c r="N57" s="61">
        <v>6</v>
      </c>
      <c r="O57" s="61">
        <v>5</v>
      </c>
      <c r="P57" s="61">
        <v>14</v>
      </c>
      <c r="Q57" s="62">
        <v>321</v>
      </c>
      <c r="R57" s="62">
        <v>32</v>
      </c>
      <c r="S57" s="62">
        <v>50</v>
      </c>
      <c r="T57" s="62">
        <v>42</v>
      </c>
      <c r="U57" s="62">
        <v>180</v>
      </c>
      <c r="V57" s="62">
        <v>130</v>
      </c>
      <c r="W57" s="62">
        <v>125</v>
      </c>
      <c r="X57" s="62">
        <v>140</v>
      </c>
      <c r="Y57" s="62">
        <v>160</v>
      </c>
      <c r="Z57" s="62">
        <v>125</v>
      </c>
      <c r="AA57" s="62">
        <v>125</v>
      </c>
      <c r="AB57" s="62">
        <v>500</v>
      </c>
      <c r="AC57" s="62">
        <v>210</v>
      </c>
      <c r="AD57" s="62">
        <v>325</v>
      </c>
      <c r="AE57" s="62">
        <v>40</v>
      </c>
      <c r="AF57" s="64">
        <f t="shared" si="1"/>
        <v>3210</v>
      </c>
      <c r="AG57" s="64">
        <f t="shared" si="2"/>
        <v>96</v>
      </c>
      <c r="AH57" s="64">
        <f t="shared" si="3"/>
        <v>2100</v>
      </c>
      <c r="AI57" s="64">
        <f t="shared" si="4"/>
        <v>1260</v>
      </c>
      <c r="AJ57" s="64">
        <f t="shared" si="5"/>
        <v>1800</v>
      </c>
      <c r="AK57" s="64">
        <f t="shared" si="6"/>
        <v>1300</v>
      </c>
      <c r="AL57" s="64">
        <f t="shared" si="7"/>
        <v>1000</v>
      </c>
      <c r="AM57" s="64">
        <f t="shared" si="8"/>
        <v>1820</v>
      </c>
      <c r="AN57" s="64">
        <f t="shared" si="9"/>
        <v>480</v>
      </c>
      <c r="AO57" s="64">
        <f t="shared" si="10"/>
        <v>3125</v>
      </c>
      <c r="AP57" s="64">
        <f t="shared" si="11"/>
        <v>1750</v>
      </c>
      <c r="AQ57" s="64">
        <f t="shared" si="12"/>
        <v>3000</v>
      </c>
      <c r="AR57" s="64">
        <f t="shared" si="13"/>
        <v>1260</v>
      </c>
      <c r="AS57" s="64">
        <f t="shared" si="14"/>
        <v>1625</v>
      </c>
      <c r="AT57" s="64">
        <f t="shared" si="15"/>
        <v>560</v>
      </c>
      <c r="AU57" s="66">
        <f t="shared" si="16"/>
        <v>24386</v>
      </c>
      <c r="AV57" s="5">
        <v>45437</v>
      </c>
    </row>
    <row r="58" spans="1:48">
      <c r="A58" s="5">
        <v>45438</v>
      </c>
      <c r="B58" s="121">
        <v>10</v>
      </c>
      <c r="C58" s="61">
        <v>4</v>
      </c>
      <c r="D58" s="61">
        <v>41</v>
      </c>
      <c r="E58" s="61">
        <v>30</v>
      </c>
      <c r="F58" s="61">
        <v>11</v>
      </c>
      <c r="G58" s="61">
        <v>11</v>
      </c>
      <c r="H58" s="61">
        <v>7</v>
      </c>
      <c r="I58" s="61">
        <v>13</v>
      </c>
      <c r="J58" s="61">
        <v>3</v>
      </c>
      <c r="K58" s="61">
        <v>24</v>
      </c>
      <c r="L58" s="61">
        <v>14</v>
      </c>
      <c r="M58" s="61">
        <v>5</v>
      </c>
      <c r="N58" s="61">
        <v>6</v>
      </c>
      <c r="O58" s="61">
        <v>4</v>
      </c>
      <c r="P58" s="61">
        <v>10</v>
      </c>
      <c r="Q58" s="62">
        <v>321</v>
      </c>
      <c r="R58" s="62">
        <v>32</v>
      </c>
      <c r="S58" s="62">
        <v>50</v>
      </c>
      <c r="T58" s="62">
        <v>42</v>
      </c>
      <c r="U58" s="62">
        <v>180</v>
      </c>
      <c r="V58" s="62">
        <v>130</v>
      </c>
      <c r="W58" s="62">
        <v>125</v>
      </c>
      <c r="X58" s="62">
        <v>140</v>
      </c>
      <c r="Y58" s="62">
        <v>160</v>
      </c>
      <c r="Z58" s="62">
        <v>125</v>
      </c>
      <c r="AA58" s="62">
        <v>125</v>
      </c>
      <c r="AB58" s="62">
        <v>500</v>
      </c>
      <c r="AC58" s="62">
        <v>210</v>
      </c>
      <c r="AD58" s="62">
        <v>325</v>
      </c>
      <c r="AE58" s="62">
        <v>40</v>
      </c>
      <c r="AF58" s="64">
        <f t="shared" si="1"/>
        <v>3210</v>
      </c>
      <c r="AG58" s="64">
        <f t="shared" si="2"/>
        <v>128</v>
      </c>
      <c r="AH58" s="64">
        <f t="shared" si="3"/>
        <v>2050</v>
      </c>
      <c r="AI58" s="64">
        <f t="shared" si="4"/>
        <v>1260</v>
      </c>
      <c r="AJ58" s="64">
        <f t="shared" si="5"/>
        <v>1980</v>
      </c>
      <c r="AK58" s="64">
        <f t="shared" si="6"/>
        <v>1430</v>
      </c>
      <c r="AL58" s="64">
        <f t="shared" si="7"/>
        <v>875</v>
      </c>
      <c r="AM58" s="64">
        <f t="shared" si="8"/>
        <v>1820</v>
      </c>
      <c r="AN58" s="64">
        <f t="shared" si="9"/>
        <v>480</v>
      </c>
      <c r="AO58" s="64">
        <f t="shared" si="10"/>
        <v>3000</v>
      </c>
      <c r="AP58" s="64">
        <f t="shared" si="11"/>
        <v>1750</v>
      </c>
      <c r="AQ58" s="64">
        <f t="shared" si="12"/>
        <v>2500</v>
      </c>
      <c r="AR58" s="64">
        <f t="shared" si="13"/>
        <v>1260</v>
      </c>
      <c r="AS58" s="64">
        <f t="shared" si="14"/>
        <v>1300</v>
      </c>
      <c r="AT58" s="64">
        <f t="shared" si="15"/>
        <v>400</v>
      </c>
      <c r="AU58" s="66">
        <f t="shared" si="16"/>
        <v>23443</v>
      </c>
      <c r="AV58" s="5">
        <v>45438</v>
      </c>
    </row>
    <row r="59" spans="1:48">
      <c r="A59" s="5">
        <v>45439</v>
      </c>
      <c r="B59" s="121">
        <v>12</v>
      </c>
      <c r="C59" s="61">
        <v>3</v>
      </c>
      <c r="D59" s="61">
        <v>40</v>
      </c>
      <c r="E59" s="61">
        <v>29</v>
      </c>
      <c r="F59" s="61">
        <v>11</v>
      </c>
      <c r="G59" s="61">
        <v>11</v>
      </c>
      <c r="H59" s="61">
        <v>10</v>
      </c>
      <c r="I59" s="61">
        <v>15</v>
      </c>
      <c r="J59" s="61">
        <v>6</v>
      </c>
      <c r="K59" s="61">
        <v>26</v>
      </c>
      <c r="L59" s="61">
        <v>15</v>
      </c>
      <c r="M59" s="61">
        <v>4</v>
      </c>
      <c r="N59" s="61">
        <v>7</v>
      </c>
      <c r="O59" s="61">
        <v>4</v>
      </c>
      <c r="P59" s="61">
        <v>10</v>
      </c>
      <c r="Q59" s="62">
        <v>321</v>
      </c>
      <c r="R59" s="62">
        <v>32</v>
      </c>
      <c r="S59" s="62">
        <v>50</v>
      </c>
      <c r="T59" s="62">
        <v>42</v>
      </c>
      <c r="U59" s="62">
        <v>180</v>
      </c>
      <c r="V59" s="62">
        <v>130</v>
      </c>
      <c r="W59" s="62">
        <v>125</v>
      </c>
      <c r="X59" s="62">
        <v>140</v>
      </c>
      <c r="Y59" s="62">
        <v>160</v>
      </c>
      <c r="Z59" s="62">
        <v>125</v>
      </c>
      <c r="AA59" s="62">
        <v>125</v>
      </c>
      <c r="AB59" s="62">
        <v>500</v>
      </c>
      <c r="AC59" s="62">
        <v>210</v>
      </c>
      <c r="AD59" s="62">
        <v>325</v>
      </c>
      <c r="AE59" s="62">
        <v>40</v>
      </c>
      <c r="AF59" s="64">
        <f t="shared" si="1"/>
        <v>3852</v>
      </c>
      <c r="AG59" s="64">
        <f t="shared" si="2"/>
        <v>96</v>
      </c>
      <c r="AH59" s="64">
        <f t="shared" si="3"/>
        <v>2000</v>
      </c>
      <c r="AI59" s="64">
        <f t="shared" si="4"/>
        <v>1218</v>
      </c>
      <c r="AJ59" s="64">
        <f t="shared" si="5"/>
        <v>1980</v>
      </c>
      <c r="AK59" s="64">
        <f t="shared" si="6"/>
        <v>1430</v>
      </c>
      <c r="AL59" s="64">
        <f t="shared" si="7"/>
        <v>1250</v>
      </c>
      <c r="AM59" s="64">
        <f t="shared" si="8"/>
        <v>2100</v>
      </c>
      <c r="AN59" s="64">
        <f t="shared" si="9"/>
        <v>960</v>
      </c>
      <c r="AO59" s="64">
        <f t="shared" si="10"/>
        <v>3250</v>
      </c>
      <c r="AP59" s="64">
        <f t="shared" si="11"/>
        <v>1875</v>
      </c>
      <c r="AQ59" s="64">
        <f t="shared" si="12"/>
        <v>2000</v>
      </c>
      <c r="AR59" s="64">
        <f t="shared" si="13"/>
        <v>1470</v>
      </c>
      <c r="AS59" s="64">
        <f t="shared" si="14"/>
        <v>1300</v>
      </c>
      <c r="AT59" s="64">
        <f t="shared" si="15"/>
        <v>400</v>
      </c>
      <c r="AU59" s="66">
        <f t="shared" si="16"/>
        <v>25181</v>
      </c>
      <c r="AV59" s="5">
        <v>45439</v>
      </c>
    </row>
    <row r="60" spans="1:48">
      <c r="A60" s="5">
        <v>45440</v>
      </c>
      <c r="B60" s="121">
        <v>12</v>
      </c>
      <c r="C60" s="61">
        <v>3</v>
      </c>
      <c r="D60" s="61">
        <v>39</v>
      </c>
      <c r="E60" s="61">
        <v>28</v>
      </c>
      <c r="F60" s="61">
        <v>8</v>
      </c>
      <c r="G60" s="61">
        <v>14</v>
      </c>
      <c r="H60" s="61">
        <v>9</v>
      </c>
      <c r="I60" s="61">
        <v>10</v>
      </c>
      <c r="J60" s="61">
        <v>4</v>
      </c>
      <c r="K60" s="61">
        <v>25</v>
      </c>
      <c r="L60" s="61">
        <v>16</v>
      </c>
      <c r="M60" s="61">
        <v>6</v>
      </c>
      <c r="N60" s="61">
        <v>8</v>
      </c>
      <c r="O60" s="61">
        <v>6</v>
      </c>
      <c r="P60" s="61">
        <v>15</v>
      </c>
      <c r="Q60" s="62">
        <v>321</v>
      </c>
      <c r="R60" s="62">
        <v>32</v>
      </c>
      <c r="S60" s="62">
        <v>50</v>
      </c>
      <c r="T60" s="62">
        <v>42</v>
      </c>
      <c r="U60" s="62">
        <v>180</v>
      </c>
      <c r="V60" s="62">
        <v>130</v>
      </c>
      <c r="W60" s="62">
        <v>125</v>
      </c>
      <c r="X60" s="62">
        <v>140</v>
      </c>
      <c r="Y60" s="62">
        <v>160</v>
      </c>
      <c r="Z60" s="62">
        <v>125</v>
      </c>
      <c r="AA60" s="62">
        <v>125</v>
      </c>
      <c r="AB60" s="62">
        <v>500</v>
      </c>
      <c r="AC60" s="62">
        <v>210</v>
      </c>
      <c r="AD60" s="62">
        <v>325</v>
      </c>
      <c r="AE60" s="62">
        <v>40</v>
      </c>
      <c r="AF60" s="64">
        <f t="shared" si="1"/>
        <v>3852</v>
      </c>
      <c r="AG60" s="64">
        <f t="shared" si="2"/>
        <v>96</v>
      </c>
      <c r="AH60" s="64">
        <f t="shared" si="3"/>
        <v>1950</v>
      </c>
      <c r="AI60" s="64">
        <f t="shared" si="4"/>
        <v>1176</v>
      </c>
      <c r="AJ60" s="64">
        <f t="shared" si="5"/>
        <v>1440</v>
      </c>
      <c r="AK60" s="64">
        <f t="shared" si="6"/>
        <v>1820</v>
      </c>
      <c r="AL60" s="64">
        <f t="shared" si="7"/>
        <v>1125</v>
      </c>
      <c r="AM60" s="64">
        <f t="shared" si="8"/>
        <v>1400</v>
      </c>
      <c r="AN60" s="64">
        <f t="shared" si="9"/>
        <v>640</v>
      </c>
      <c r="AO60" s="64">
        <f t="shared" si="10"/>
        <v>3125</v>
      </c>
      <c r="AP60" s="64">
        <f t="shared" si="11"/>
        <v>2000</v>
      </c>
      <c r="AQ60" s="64">
        <f t="shared" si="12"/>
        <v>3000</v>
      </c>
      <c r="AR60" s="64">
        <f t="shared" si="13"/>
        <v>1680</v>
      </c>
      <c r="AS60" s="64">
        <f t="shared" si="14"/>
        <v>1950</v>
      </c>
      <c r="AT60" s="64">
        <f t="shared" si="15"/>
        <v>600</v>
      </c>
      <c r="AU60" s="66">
        <f t="shared" si="16"/>
        <v>25854</v>
      </c>
      <c r="AV60" s="5">
        <v>45440</v>
      </c>
    </row>
    <row r="61" spans="1:48">
      <c r="A61" s="5">
        <v>45441</v>
      </c>
      <c r="B61" s="121">
        <v>10</v>
      </c>
      <c r="C61" s="61">
        <v>3</v>
      </c>
      <c r="D61" s="61">
        <v>42</v>
      </c>
      <c r="E61" s="61">
        <v>33</v>
      </c>
      <c r="F61" s="61">
        <v>10</v>
      </c>
      <c r="G61" s="61">
        <v>13</v>
      </c>
      <c r="H61" s="61">
        <v>7</v>
      </c>
      <c r="I61" s="61">
        <v>14</v>
      </c>
      <c r="J61" s="61">
        <v>3</v>
      </c>
      <c r="K61" s="61">
        <v>26</v>
      </c>
      <c r="L61" s="61">
        <v>17</v>
      </c>
      <c r="M61" s="61">
        <v>5</v>
      </c>
      <c r="N61" s="61">
        <v>9</v>
      </c>
      <c r="O61" s="61">
        <v>6</v>
      </c>
      <c r="P61" s="61">
        <v>14</v>
      </c>
      <c r="Q61" s="62">
        <v>321</v>
      </c>
      <c r="R61" s="62">
        <v>32</v>
      </c>
      <c r="S61" s="62">
        <v>50</v>
      </c>
      <c r="T61" s="62">
        <v>42</v>
      </c>
      <c r="U61" s="62">
        <v>180</v>
      </c>
      <c r="V61" s="62">
        <v>130</v>
      </c>
      <c r="W61" s="62">
        <v>125</v>
      </c>
      <c r="X61" s="62">
        <v>140</v>
      </c>
      <c r="Y61" s="62">
        <v>160</v>
      </c>
      <c r="Z61" s="62">
        <v>125</v>
      </c>
      <c r="AA61" s="62">
        <v>125</v>
      </c>
      <c r="AB61" s="62">
        <v>500</v>
      </c>
      <c r="AC61" s="62">
        <v>210</v>
      </c>
      <c r="AD61" s="62">
        <v>325</v>
      </c>
      <c r="AE61" s="62">
        <v>40</v>
      </c>
      <c r="AF61" s="64">
        <f t="shared" si="1"/>
        <v>3210</v>
      </c>
      <c r="AG61" s="64">
        <f t="shared" si="2"/>
        <v>96</v>
      </c>
      <c r="AH61" s="64">
        <f t="shared" si="3"/>
        <v>2100</v>
      </c>
      <c r="AI61" s="64">
        <f t="shared" si="4"/>
        <v>1386</v>
      </c>
      <c r="AJ61" s="64">
        <f t="shared" si="5"/>
        <v>1800</v>
      </c>
      <c r="AK61" s="64">
        <f t="shared" si="6"/>
        <v>1690</v>
      </c>
      <c r="AL61" s="64">
        <f t="shared" si="7"/>
        <v>875</v>
      </c>
      <c r="AM61" s="64">
        <f t="shared" si="8"/>
        <v>1960</v>
      </c>
      <c r="AN61" s="64">
        <f t="shared" si="9"/>
        <v>480</v>
      </c>
      <c r="AO61" s="64">
        <f t="shared" si="10"/>
        <v>3250</v>
      </c>
      <c r="AP61" s="64">
        <f t="shared" si="11"/>
        <v>2125</v>
      </c>
      <c r="AQ61" s="64">
        <f t="shared" si="12"/>
        <v>2500</v>
      </c>
      <c r="AR61" s="64">
        <f t="shared" si="13"/>
        <v>1890</v>
      </c>
      <c r="AS61" s="64">
        <f t="shared" si="14"/>
        <v>1950</v>
      </c>
      <c r="AT61" s="64">
        <f t="shared" si="15"/>
        <v>560</v>
      </c>
      <c r="AU61" s="66">
        <f t="shared" si="16"/>
        <v>25872</v>
      </c>
      <c r="AV61" s="5">
        <v>45441</v>
      </c>
    </row>
    <row r="62" spans="1:48">
      <c r="A62" s="5">
        <v>45442</v>
      </c>
      <c r="B62" s="121">
        <v>10</v>
      </c>
      <c r="C62" s="61">
        <v>4</v>
      </c>
      <c r="D62" s="61">
        <v>41</v>
      </c>
      <c r="E62" s="61">
        <v>32</v>
      </c>
      <c r="F62" s="61">
        <v>9</v>
      </c>
      <c r="G62" s="61">
        <v>10</v>
      </c>
      <c r="H62" s="61">
        <v>9</v>
      </c>
      <c r="I62" s="61">
        <v>15</v>
      </c>
      <c r="J62" s="61">
        <v>6</v>
      </c>
      <c r="K62" s="61">
        <v>24</v>
      </c>
      <c r="L62" s="61">
        <v>17</v>
      </c>
      <c r="M62" s="61">
        <v>4</v>
      </c>
      <c r="N62" s="61">
        <v>9</v>
      </c>
      <c r="O62" s="61">
        <v>4</v>
      </c>
      <c r="P62" s="61">
        <v>10</v>
      </c>
      <c r="Q62" s="62">
        <v>321</v>
      </c>
      <c r="R62" s="62">
        <v>32</v>
      </c>
      <c r="S62" s="62">
        <v>50</v>
      </c>
      <c r="T62" s="62">
        <v>42</v>
      </c>
      <c r="U62" s="62">
        <v>180</v>
      </c>
      <c r="V62" s="62">
        <v>130</v>
      </c>
      <c r="W62" s="62">
        <v>125</v>
      </c>
      <c r="X62" s="62">
        <v>140</v>
      </c>
      <c r="Y62" s="62">
        <v>160</v>
      </c>
      <c r="Z62" s="62">
        <v>125</v>
      </c>
      <c r="AA62" s="62">
        <v>125</v>
      </c>
      <c r="AB62" s="62">
        <v>500</v>
      </c>
      <c r="AC62" s="62">
        <v>210</v>
      </c>
      <c r="AD62" s="62">
        <v>350</v>
      </c>
      <c r="AE62" s="62">
        <v>40</v>
      </c>
      <c r="AF62" s="64">
        <f t="shared" si="1"/>
        <v>3210</v>
      </c>
      <c r="AG62" s="64">
        <f t="shared" si="2"/>
        <v>128</v>
      </c>
      <c r="AH62" s="64">
        <f t="shared" si="3"/>
        <v>2050</v>
      </c>
      <c r="AI62" s="64">
        <f t="shared" si="4"/>
        <v>1344</v>
      </c>
      <c r="AJ62" s="64">
        <f t="shared" si="5"/>
        <v>1620</v>
      </c>
      <c r="AK62" s="64">
        <f t="shared" si="6"/>
        <v>1300</v>
      </c>
      <c r="AL62" s="64">
        <f t="shared" si="7"/>
        <v>1125</v>
      </c>
      <c r="AM62" s="64">
        <f t="shared" si="8"/>
        <v>2100</v>
      </c>
      <c r="AN62" s="64">
        <f t="shared" si="9"/>
        <v>960</v>
      </c>
      <c r="AO62" s="64">
        <f t="shared" si="10"/>
        <v>3000</v>
      </c>
      <c r="AP62" s="64">
        <f t="shared" si="11"/>
        <v>2125</v>
      </c>
      <c r="AQ62" s="64">
        <f t="shared" si="12"/>
        <v>2000</v>
      </c>
      <c r="AR62" s="64">
        <f t="shared" si="13"/>
        <v>1890</v>
      </c>
      <c r="AS62" s="64">
        <f t="shared" si="14"/>
        <v>1400</v>
      </c>
      <c r="AT62" s="64">
        <f t="shared" si="15"/>
        <v>400</v>
      </c>
      <c r="AU62" s="66">
        <f t="shared" si="16"/>
        <v>24652</v>
      </c>
      <c r="AV62" s="5">
        <v>45442</v>
      </c>
    </row>
    <row r="63" spans="1:48">
      <c r="A63" s="5">
        <v>45443</v>
      </c>
      <c r="B63" s="121">
        <v>10</v>
      </c>
      <c r="C63" s="61">
        <v>3</v>
      </c>
      <c r="D63" s="61">
        <v>40</v>
      </c>
      <c r="E63" s="61">
        <v>31</v>
      </c>
      <c r="F63" s="61">
        <v>9</v>
      </c>
      <c r="G63" s="61">
        <v>12</v>
      </c>
      <c r="H63" s="61">
        <v>8</v>
      </c>
      <c r="I63" s="61">
        <v>14</v>
      </c>
      <c r="J63" s="61">
        <v>4</v>
      </c>
      <c r="K63" s="61">
        <v>25</v>
      </c>
      <c r="L63" s="61">
        <v>16</v>
      </c>
      <c r="M63" s="61">
        <v>4</v>
      </c>
      <c r="N63" s="61">
        <v>10</v>
      </c>
      <c r="O63" s="61">
        <v>3</v>
      </c>
      <c r="P63" s="61">
        <v>13</v>
      </c>
      <c r="Q63" s="62">
        <v>321</v>
      </c>
      <c r="R63" s="62">
        <v>32</v>
      </c>
      <c r="S63" s="62">
        <v>50</v>
      </c>
      <c r="T63" s="62">
        <v>42</v>
      </c>
      <c r="U63" s="62">
        <v>180</v>
      </c>
      <c r="V63" s="62">
        <v>130</v>
      </c>
      <c r="W63" s="62">
        <v>125</v>
      </c>
      <c r="X63" s="62">
        <v>140</v>
      </c>
      <c r="Y63" s="62">
        <v>160</v>
      </c>
      <c r="Z63" s="62">
        <v>125</v>
      </c>
      <c r="AA63" s="62">
        <v>125</v>
      </c>
      <c r="AB63" s="62">
        <v>500</v>
      </c>
      <c r="AC63" s="62">
        <v>210</v>
      </c>
      <c r="AD63" s="62">
        <v>350</v>
      </c>
      <c r="AE63" s="62">
        <v>40</v>
      </c>
      <c r="AF63" s="64">
        <f t="shared" si="1"/>
        <v>3210</v>
      </c>
      <c r="AG63" s="64">
        <f t="shared" si="2"/>
        <v>96</v>
      </c>
      <c r="AH63" s="64">
        <f t="shared" si="3"/>
        <v>2000</v>
      </c>
      <c r="AI63" s="64">
        <f t="shared" si="4"/>
        <v>1302</v>
      </c>
      <c r="AJ63" s="64">
        <f t="shared" si="5"/>
        <v>1620</v>
      </c>
      <c r="AK63" s="64">
        <f t="shared" si="6"/>
        <v>1560</v>
      </c>
      <c r="AL63" s="64">
        <f t="shared" si="7"/>
        <v>1000</v>
      </c>
      <c r="AM63" s="64">
        <f t="shared" si="8"/>
        <v>1960</v>
      </c>
      <c r="AN63" s="64">
        <f t="shared" si="9"/>
        <v>640</v>
      </c>
      <c r="AO63" s="64">
        <f t="shared" si="10"/>
        <v>3125</v>
      </c>
      <c r="AP63" s="64">
        <f t="shared" si="11"/>
        <v>2000</v>
      </c>
      <c r="AQ63" s="64">
        <f t="shared" si="12"/>
        <v>2000</v>
      </c>
      <c r="AR63" s="64">
        <f t="shared" si="13"/>
        <v>2100</v>
      </c>
      <c r="AS63" s="64">
        <f t="shared" si="14"/>
        <v>1050</v>
      </c>
      <c r="AT63" s="64">
        <f t="shared" si="15"/>
        <v>520</v>
      </c>
      <c r="AU63" s="66">
        <f t="shared" si="16"/>
        <v>24183</v>
      </c>
      <c r="AV63" s="5">
        <v>45443</v>
      </c>
    </row>
    <row r="64" spans="1:48">
      <c r="A64" s="5"/>
      <c r="B64" s="33">
        <f t="shared" ref="B64:G64" si="17">AVERAGE(B3:B63)</f>
        <v>10.573770491803279</v>
      </c>
      <c r="C64" s="33">
        <f t="shared" si="17"/>
        <v>3.262295081967213</v>
      </c>
      <c r="D64" s="33">
        <f t="shared" si="17"/>
        <v>40.278688524590166</v>
      </c>
      <c r="E64" s="33">
        <f t="shared" si="17"/>
        <v>30.147540983606557</v>
      </c>
      <c r="F64" s="33">
        <f t="shared" si="17"/>
        <v>10.78688524590164</v>
      </c>
      <c r="G64" s="33">
        <f t="shared" si="17"/>
        <v>11.721311475409836</v>
      </c>
      <c r="H64" s="33">
        <f t="shared" ref="H64:P64" si="18">AVERAGE(H3:H63)</f>
        <v>8.1311475409836067</v>
      </c>
      <c r="I64" s="33">
        <f t="shared" si="18"/>
        <v>12.721311475409836</v>
      </c>
      <c r="J64" s="33">
        <f t="shared" si="18"/>
        <v>4.1475409836065573</v>
      </c>
      <c r="K64" s="33">
        <f t="shared" si="18"/>
        <v>28.196721311475411</v>
      </c>
      <c r="L64" s="33">
        <f t="shared" si="18"/>
        <v>16.704918032786885</v>
      </c>
      <c r="M64" s="33">
        <f t="shared" si="18"/>
        <v>5.5245901639344259</v>
      </c>
      <c r="N64" s="33">
        <f t="shared" si="18"/>
        <v>8.2295081967213122</v>
      </c>
      <c r="O64" s="33">
        <f t="shared" si="18"/>
        <v>6.8360655737704921</v>
      </c>
      <c r="P64" s="33">
        <f t="shared" si="18"/>
        <v>11.852459016393443</v>
      </c>
      <c r="Q64" s="41">
        <f>AVERAGE(Q3:Q63)</f>
        <v>324.27868852459017</v>
      </c>
      <c r="R64" s="41">
        <f t="shared" ref="R64:AE64" si="19">AVERAGE(R3:R63)</f>
        <v>32</v>
      </c>
      <c r="S64" s="41">
        <f t="shared" si="19"/>
        <v>50</v>
      </c>
      <c r="T64" s="41">
        <f t="shared" si="19"/>
        <v>40.409836065573771</v>
      </c>
      <c r="U64" s="41">
        <f t="shared" si="19"/>
        <v>172.34426229508196</v>
      </c>
      <c r="V64" s="41">
        <f t="shared" si="19"/>
        <v>127.54098360655738</v>
      </c>
      <c r="W64" s="41">
        <f t="shared" si="19"/>
        <v>125</v>
      </c>
      <c r="X64" s="41">
        <f t="shared" si="19"/>
        <v>143.60655737704917</v>
      </c>
      <c r="Y64" s="41">
        <f t="shared" si="19"/>
        <v>160</v>
      </c>
      <c r="Z64" s="41">
        <f t="shared" si="19"/>
        <v>119.50819672131148</v>
      </c>
      <c r="AA64" s="41">
        <f t="shared" si="19"/>
        <v>121.88524590163935</v>
      </c>
      <c r="AB64" s="41">
        <f t="shared" si="19"/>
        <v>482.95081967213116</v>
      </c>
      <c r="AC64" s="41">
        <f t="shared" si="19"/>
        <v>206.2295081967213</v>
      </c>
      <c r="AD64" s="41">
        <f t="shared" si="19"/>
        <v>297.95081967213116</v>
      </c>
      <c r="AE64" s="41">
        <f t="shared" si="19"/>
        <v>40</v>
      </c>
      <c r="AF64" s="71">
        <f>SUM(AF3:AF63)</f>
        <v>209146</v>
      </c>
      <c r="AG64" s="71">
        <f t="shared" ref="AG64:AT64" si="20">SUM(AG3:AG63)</f>
        <v>6368</v>
      </c>
      <c r="AH64" s="71">
        <f t="shared" si="20"/>
        <v>122850</v>
      </c>
      <c r="AI64" s="71">
        <f t="shared" si="20"/>
        <v>74314</v>
      </c>
      <c r="AJ64" s="71">
        <f t="shared" si="20"/>
        <v>113118</v>
      </c>
      <c r="AK64" s="71">
        <f t="shared" si="20"/>
        <v>91095</v>
      </c>
      <c r="AL64" s="71">
        <f t="shared" si="20"/>
        <v>62000</v>
      </c>
      <c r="AM64" s="71">
        <f t="shared" si="20"/>
        <v>111380</v>
      </c>
      <c r="AN64" s="71">
        <f t="shared" si="20"/>
        <v>40480</v>
      </c>
      <c r="AO64" s="71">
        <f t="shared" si="20"/>
        <v>205115</v>
      </c>
      <c r="AP64" s="71">
        <f t="shared" si="20"/>
        <v>124005</v>
      </c>
      <c r="AQ64" s="71">
        <f t="shared" si="20"/>
        <v>162100</v>
      </c>
      <c r="AR64" s="71">
        <f t="shared" si="20"/>
        <v>103470</v>
      </c>
      <c r="AS64" s="71">
        <f t="shared" si="20"/>
        <v>122250</v>
      </c>
      <c r="AT64" s="71">
        <f t="shared" si="20"/>
        <v>28920</v>
      </c>
      <c r="AU64" s="71">
        <f>SUM(AU3:AU63)</f>
        <v>1576611</v>
      </c>
      <c r="AV64" s="5"/>
    </row>
    <row r="65" spans="1:48">
      <c r="A65" s="5"/>
      <c r="B65" s="67" t="s">
        <v>73</v>
      </c>
      <c r="C65" s="67" t="s">
        <v>78</v>
      </c>
      <c r="D65" s="67" t="s">
        <v>79</v>
      </c>
      <c r="E65" s="67" t="s">
        <v>74</v>
      </c>
      <c r="F65" s="67" t="s">
        <v>72</v>
      </c>
      <c r="G65" s="67" t="s">
        <v>68</v>
      </c>
      <c r="H65" s="67" t="s">
        <v>67</v>
      </c>
      <c r="I65" s="67" t="s">
        <v>80</v>
      </c>
      <c r="J65" s="67" t="s">
        <v>81</v>
      </c>
      <c r="K65" s="67" t="s">
        <v>69</v>
      </c>
      <c r="L65" s="67" t="s">
        <v>70</v>
      </c>
      <c r="M65" s="67" t="s">
        <v>71</v>
      </c>
      <c r="N65" s="67" t="s">
        <v>77</v>
      </c>
      <c r="O65" s="67" t="s">
        <v>76</v>
      </c>
      <c r="P65" s="67" t="s">
        <v>75</v>
      </c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72" t="s">
        <v>73</v>
      </c>
      <c r="AG65" s="72" t="s">
        <v>78</v>
      </c>
      <c r="AH65" s="72" t="s">
        <v>79</v>
      </c>
      <c r="AI65" s="72" t="s">
        <v>74</v>
      </c>
      <c r="AJ65" s="72" t="s">
        <v>72</v>
      </c>
      <c r="AK65" s="72" t="s">
        <v>68</v>
      </c>
      <c r="AL65" s="72" t="s">
        <v>67</v>
      </c>
      <c r="AM65" s="72" t="s">
        <v>80</v>
      </c>
      <c r="AN65" s="72" t="s">
        <v>81</v>
      </c>
      <c r="AO65" s="72" t="s">
        <v>69</v>
      </c>
      <c r="AP65" s="72" t="s">
        <v>70</v>
      </c>
      <c r="AQ65" s="72" t="s">
        <v>71</v>
      </c>
      <c r="AR65" s="72" t="s">
        <v>77</v>
      </c>
      <c r="AS65" s="72" t="s">
        <v>76</v>
      </c>
      <c r="AT65" s="72" t="s">
        <v>75</v>
      </c>
      <c r="AV65" s="5"/>
    </row>
    <row r="66" spans="1:48">
      <c r="A66" s="5"/>
      <c r="B66" s="68">
        <f>SUM(B3:B63)</f>
        <v>645</v>
      </c>
      <c r="C66" s="68">
        <f t="shared" ref="C66:P66" si="21">SUM(C3:C63)</f>
        <v>199</v>
      </c>
      <c r="D66" s="68">
        <f t="shared" si="21"/>
        <v>2457</v>
      </c>
      <c r="E66" s="68">
        <f t="shared" si="21"/>
        <v>1839</v>
      </c>
      <c r="F66" s="68">
        <f t="shared" si="21"/>
        <v>658</v>
      </c>
      <c r="G66" s="68">
        <f t="shared" si="21"/>
        <v>715</v>
      </c>
      <c r="H66" s="68">
        <f t="shared" si="21"/>
        <v>496</v>
      </c>
      <c r="I66" s="68">
        <f t="shared" si="21"/>
        <v>776</v>
      </c>
      <c r="J66" s="68">
        <f t="shared" si="21"/>
        <v>253</v>
      </c>
      <c r="K66" s="68">
        <f t="shared" si="21"/>
        <v>1720</v>
      </c>
      <c r="L66" s="68">
        <f t="shared" si="21"/>
        <v>1019</v>
      </c>
      <c r="M66" s="68">
        <f t="shared" si="21"/>
        <v>337</v>
      </c>
      <c r="N66" s="68">
        <f t="shared" si="21"/>
        <v>502</v>
      </c>
      <c r="O66" s="68">
        <f t="shared" si="21"/>
        <v>417</v>
      </c>
      <c r="P66" s="68">
        <f t="shared" si="21"/>
        <v>723</v>
      </c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O66" s="1"/>
      <c r="AP66" s="1"/>
      <c r="AQ66" s="1"/>
      <c r="AR66" s="1"/>
      <c r="AS66" s="1"/>
      <c r="AT66" s="144" t="s">
        <v>97</v>
      </c>
      <c r="AU66" s="130">
        <v>25846.081967213115</v>
      </c>
      <c r="AV66" s="5"/>
    </row>
    <row r="67" spans="1:48">
      <c r="A67" s="5"/>
      <c r="AO67" s="1"/>
      <c r="AP67" s="1"/>
      <c r="AQ67" s="1"/>
      <c r="AR67" s="1"/>
      <c r="AS67" s="1"/>
      <c r="AT67" s="145" t="s">
        <v>98</v>
      </c>
      <c r="AU67" s="131">
        <v>169.99916312086194</v>
      </c>
      <c r="AV67" s="5"/>
    </row>
    <row r="68" spans="1:48">
      <c r="A68" s="5"/>
      <c r="AO68" s="1"/>
      <c r="AP68" s="1"/>
      <c r="AQ68" s="1"/>
      <c r="AR68" s="1"/>
      <c r="AS68" s="1"/>
      <c r="AT68" s="146" t="s">
        <v>99</v>
      </c>
      <c r="AU68" s="132">
        <v>25822</v>
      </c>
      <c r="AV68" s="5"/>
    </row>
    <row r="69" spans="1:48">
      <c r="A69" s="5"/>
      <c r="AO69" s="1"/>
      <c r="AP69" s="1"/>
      <c r="AQ69" s="1"/>
      <c r="AR69" s="1"/>
      <c r="AS69" s="1"/>
      <c r="AT69" s="147" t="s">
        <v>100</v>
      </c>
      <c r="AU69" s="133">
        <v>24897</v>
      </c>
      <c r="AV69" s="5"/>
    </row>
    <row r="70" spans="1:48">
      <c r="A70" s="5"/>
      <c r="AO70" s="1"/>
      <c r="AP70" s="1"/>
      <c r="AQ70" s="1"/>
      <c r="AR70" s="1"/>
      <c r="AS70" s="1"/>
      <c r="AT70" s="148" t="s">
        <v>101</v>
      </c>
      <c r="AU70" s="134">
        <v>1327.7359086691145</v>
      </c>
      <c r="AV70" s="5"/>
    </row>
    <row r="71" spans="1:48">
      <c r="A71" s="5"/>
      <c r="AT71" s="149" t="s">
        <v>102</v>
      </c>
      <c r="AU71" s="135">
        <v>1762882.6431693989</v>
      </c>
      <c r="AV71" s="5"/>
    </row>
    <row r="72" spans="1:48">
      <c r="A72" s="5"/>
      <c r="AT72" s="150" t="s">
        <v>103</v>
      </c>
      <c r="AU72" s="136">
        <v>-0.31252475335948393</v>
      </c>
      <c r="AV72" s="5"/>
    </row>
    <row r="73" spans="1:48">
      <c r="A73" s="5"/>
      <c r="B73" s="114"/>
      <c r="C73" s="114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51" t="s">
        <v>104</v>
      </c>
      <c r="AU73" s="137">
        <v>0.41589688417093135</v>
      </c>
      <c r="AV73" s="5"/>
    </row>
    <row r="74" spans="1:48">
      <c r="A74" s="5"/>
      <c r="B74" s="114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52" t="s">
        <v>41</v>
      </c>
      <c r="AU74" s="138">
        <v>5575</v>
      </c>
      <c r="AV74" s="5"/>
    </row>
    <row r="75" spans="1:48">
      <c r="A75" s="5"/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53" t="s">
        <v>105</v>
      </c>
      <c r="AU75" s="139">
        <v>23443</v>
      </c>
      <c r="AV75" s="5"/>
    </row>
    <row r="76" spans="1:48">
      <c r="A76" s="5"/>
      <c r="B76" s="114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54" t="s">
        <v>106</v>
      </c>
      <c r="AU76" s="140">
        <v>29018</v>
      </c>
      <c r="AV76" s="5"/>
    </row>
    <row r="77" spans="1:48">
      <c r="A77" s="5"/>
      <c r="B77" s="114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55" t="s">
        <v>107</v>
      </c>
      <c r="AU77" s="141">
        <v>1576611</v>
      </c>
      <c r="AV77" s="5"/>
    </row>
    <row r="78" spans="1:48">
      <c r="A78" s="5"/>
      <c r="B78" s="114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56" t="s">
        <v>108</v>
      </c>
      <c r="AU78" s="142">
        <v>61</v>
      </c>
      <c r="AV78" s="5"/>
    </row>
    <row r="79" spans="1:48">
      <c r="A79" s="5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7"/>
      <c r="AV79" s="5"/>
    </row>
    <row r="80" spans="1:48">
      <c r="A80" s="5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7"/>
      <c r="AV80" s="5"/>
    </row>
    <row r="81" spans="1:48">
      <c r="A81" s="5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5"/>
      <c r="R81" s="115"/>
      <c r="S81" s="115"/>
      <c r="T81" s="115"/>
      <c r="U81" s="115"/>
      <c r="V81" s="115"/>
      <c r="W81" s="115"/>
      <c r="X81" s="115"/>
      <c r="Y81" s="115"/>
      <c r="Z81" s="115"/>
      <c r="AA81" s="115"/>
      <c r="AB81" s="115"/>
      <c r="AC81" s="115"/>
      <c r="AD81" s="115"/>
      <c r="AE81" s="115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7"/>
      <c r="AV81" s="5"/>
    </row>
    <row r="82" spans="1:48">
      <c r="A82" s="5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5"/>
      <c r="R82" s="115"/>
      <c r="S82" s="115"/>
      <c r="T82" s="115"/>
      <c r="U82" s="115"/>
      <c r="V82" s="115"/>
      <c r="W82" s="115"/>
      <c r="X82" s="115"/>
      <c r="Y82" s="115"/>
      <c r="Z82" s="115"/>
      <c r="AA82" s="115"/>
      <c r="AB82" s="115"/>
      <c r="AC82" s="115"/>
      <c r="AD82" s="115"/>
      <c r="AE82" s="115"/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7"/>
      <c r="AV82" s="5"/>
    </row>
    <row r="83" spans="1:48">
      <c r="A83" s="5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5"/>
      <c r="R83" s="115"/>
      <c r="S83" s="115"/>
      <c r="T83" s="115"/>
      <c r="U83" s="115"/>
      <c r="V83" s="115"/>
      <c r="W83" s="115"/>
      <c r="X83" s="115"/>
      <c r="Y83" s="115"/>
      <c r="Z83" s="115"/>
      <c r="AA83" s="115"/>
      <c r="AB83" s="115"/>
      <c r="AC83" s="115"/>
      <c r="AD83" s="115"/>
      <c r="AE83" s="115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7"/>
      <c r="AV83" s="5"/>
    </row>
    <row r="84" spans="1:48">
      <c r="A84" s="5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5"/>
      <c r="R84" s="115"/>
      <c r="S84" s="115"/>
      <c r="T84" s="115"/>
      <c r="U84" s="115"/>
      <c r="V84" s="115"/>
      <c r="W84" s="115"/>
      <c r="X84" s="115"/>
      <c r="Y84" s="115"/>
      <c r="Z84" s="115"/>
      <c r="AA84" s="115"/>
      <c r="AB84" s="115"/>
      <c r="AC84" s="115"/>
      <c r="AD84" s="115"/>
      <c r="AE84" s="115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7"/>
      <c r="AV84" s="5"/>
    </row>
    <row r="85" spans="1:48">
      <c r="A85" s="5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5"/>
      <c r="R85" s="115"/>
      <c r="S85" s="115"/>
      <c r="T85" s="115"/>
      <c r="U85" s="115"/>
      <c r="V85" s="115"/>
      <c r="W85" s="115"/>
      <c r="X85" s="115"/>
      <c r="Y85" s="115"/>
      <c r="Z85" s="115"/>
      <c r="AA85" s="115"/>
      <c r="AB85" s="115"/>
      <c r="AC85" s="115"/>
      <c r="AD85" s="115"/>
      <c r="AE85" s="115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7"/>
      <c r="AV85" s="5"/>
    </row>
    <row r="86" spans="1:48">
      <c r="A86" s="5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5"/>
      <c r="R86" s="115"/>
      <c r="S86" s="115"/>
      <c r="T86" s="115"/>
      <c r="U86" s="115"/>
      <c r="V86" s="115"/>
      <c r="W86" s="115"/>
      <c r="X86" s="115"/>
      <c r="Y86" s="115"/>
      <c r="Z86" s="115"/>
      <c r="AA86" s="115"/>
      <c r="AB86" s="115"/>
      <c r="AC86" s="115"/>
      <c r="AD86" s="115"/>
      <c r="AE86" s="115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7"/>
      <c r="AV86" s="5"/>
    </row>
    <row r="87" spans="1:48">
      <c r="A87" s="5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7"/>
      <c r="AV87" s="5"/>
    </row>
    <row r="88" spans="1:48">
      <c r="A88" s="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7"/>
      <c r="AV88" s="5"/>
    </row>
    <row r="89" spans="1:48">
      <c r="A89" s="5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7"/>
      <c r="AV89" s="5"/>
    </row>
    <row r="90" spans="1:48">
      <c r="A90" s="5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7"/>
      <c r="AV90" s="5"/>
    </row>
    <row r="91" spans="1:48">
      <c r="A91" s="5"/>
      <c r="B91" s="114"/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  <c r="AU91" s="117"/>
      <c r="AV91" s="5"/>
    </row>
    <row r="92" spans="1:48" customForma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1"/>
    </row>
    <row r="94" spans="1:48">
      <c r="A94" s="1"/>
      <c r="AV94" s="1"/>
    </row>
  </sheetData>
  <mergeCells count="6">
    <mergeCell ref="AV1:AV2"/>
    <mergeCell ref="A1:A2"/>
    <mergeCell ref="AU1:AU2"/>
    <mergeCell ref="Q1:AE1"/>
    <mergeCell ref="AF1:AT1"/>
    <mergeCell ref="B1:P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61"/>
  <sheetViews>
    <sheetView topLeftCell="AR61" zoomScale="90" zoomScaleNormal="90" workbookViewId="0">
      <selection activeCell="AU69" sqref="AU69:AU81"/>
    </sheetView>
  </sheetViews>
  <sheetFormatPr defaultColWidth="8.88671875" defaultRowHeight="14.4"/>
  <cols>
    <col min="1" max="1" width="10.5546875" style="2" bestFit="1" customWidth="1"/>
    <col min="2" max="2" width="12.21875" style="2" bestFit="1" customWidth="1"/>
    <col min="3" max="3" width="10" style="2" bestFit="1" customWidth="1"/>
    <col min="4" max="5" width="9.33203125" style="2" bestFit="1" customWidth="1"/>
    <col min="6" max="6" width="10.6640625" style="2" bestFit="1" customWidth="1"/>
    <col min="7" max="7" width="9.6640625" style="2" bestFit="1" customWidth="1"/>
    <col min="8" max="8" width="11.77734375" style="2" bestFit="1" customWidth="1"/>
    <col min="9" max="9" width="6.5546875" style="2" bestFit="1" customWidth="1"/>
    <col min="10" max="10" width="7" style="2" bestFit="1" customWidth="1"/>
    <col min="11" max="11" width="12.21875" style="2" bestFit="1" customWidth="1"/>
    <col min="12" max="12" width="8.109375" style="2" bestFit="1" customWidth="1"/>
    <col min="13" max="13" width="5.44140625" style="2" bestFit="1" customWidth="1"/>
    <col min="14" max="14" width="8.33203125" style="2" bestFit="1" customWidth="1"/>
    <col min="15" max="15" width="10.109375" style="2" bestFit="1" customWidth="1"/>
    <col min="16" max="16" width="7.5546875" style="2" bestFit="1" customWidth="1"/>
    <col min="17" max="17" width="12.21875" style="2" bestFit="1" customWidth="1"/>
    <col min="18" max="18" width="10" style="2" bestFit="1" customWidth="1"/>
    <col min="19" max="19" width="9.33203125" style="2" bestFit="1" customWidth="1"/>
    <col min="20" max="20" width="9.44140625" style="2" bestFit="1" customWidth="1"/>
    <col min="21" max="21" width="10.6640625" style="2" bestFit="1" customWidth="1"/>
    <col min="22" max="22" width="9.6640625" style="2" bestFit="1" customWidth="1"/>
    <col min="23" max="23" width="11.77734375" style="2" bestFit="1" customWidth="1"/>
    <col min="24" max="24" width="6.5546875" style="2" bestFit="1" customWidth="1"/>
    <col min="25" max="25" width="7" style="2" bestFit="1" customWidth="1"/>
    <col min="26" max="26" width="12.21875" style="2" bestFit="1" customWidth="1"/>
    <col min="27" max="27" width="8.109375" style="2" bestFit="1" customWidth="1"/>
    <col min="28" max="28" width="5.44140625" style="2" bestFit="1" customWidth="1"/>
    <col min="29" max="29" width="8.33203125" style="2" bestFit="1" customWidth="1"/>
    <col min="30" max="30" width="10.109375" style="2" bestFit="1" customWidth="1"/>
    <col min="31" max="31" width="15.5546875" style="2" bestFit="1" customWidth="1"/>
    <col min="32" max="45" width="11.44140625" style="2" customWidth="1"/>
    <col min="46" max="46" width="17.33203125" style="2" bestFit="1" customWidth="1"/>
    <col min="47" max="47" width="18" style="2" bestFit="1" customWidth="1"/>
    <col min="48" max="48" width="17" style="2" bestFit="1" customWidth="1"/>
    <col min="49" max="49" width="9.88671875" style="2" bestFit="1" customWidth="1"/>
    <col min="50" max="51" width="9" style="2" customWidth="1"/>
    <col min="52" max="52" width="8.88671875" style="2"/>
    <col min="53" max="53" width="9.6640625" style="2" customWidth="1"/>
    <col min="54" max="56" width="8" style="2" customWidth="1"/>
    <col min="57" max="57" width="9.77734375" style="2" customWidth="1"/>
    <col min="58" max="60" width="8.33203125" style="2" customWidth="1"/>
    <col min="61" max="61" width="9.88671875" style="2" bestFit="1" customWidth="1"/>
    <col min="62" max="63" width="7.21875" style="2" customWidth="1"/>
    <col min="64" max="64" width="8.33203125" style="2" customWidth="1"/>
    <col min="65" max="65" width="9.88671875" style="2" bestFit="1" customWidth="1"/>
    <col min="66" max="67" width="7.6640625" style="2" customWidth="1"/>
    <col min="68" max="16384" width="8.88671875" style="2"/>
  </cols>
  <sheetData>
    <row r="1" spans="1:67" s="1" customFormat="1">
      <c r="A1" s="244" t="s">
        <v>0</v>
      </c>
      <c r="B1" s="254" t="s">
        <v>5</v>
      </c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3" t="s">
        <v>6</v>
      </c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2" t="s">
        <v>7</v>
      </c>
      <c r="AG1" s="252"/>
      <c r="AH1" s="252"/>
      <c r="AI1" s="252"/>
      <c r="AJ1" s="252"/>
      <c r="AK1" s="252"/>
      <c r="AL1" s="252"/>
      <c r="AM1" s="252"/>
      <c r="AN1" s="252"/>
      <c r="AO1" s="252"/>
      <c r="AP1" s="252"/>
      <c r="AQ1" s="252"/>
      <c r="AR1" s="252"/>
      <c r="AS1" s="252"/>
      <c r="AT1" s="252"/>
      <c r="AU1" s="251" t="s">
        <v>8</v>
      </c>
      <c r="AW1" s="250" t="s">
        <v>0</v>
      </c>
      <c r="AX1" s="249" t="s">
        <v>73</v>
      </c>
      <c r="AY1" s="249"/>
      <c r="BA1" s="250" t="s">
        <v>0</v>
      </c>
      <c r="BB1" s="258" t="s">
        <v>72</v>
      </c>
      <c r="BC1" s="258"/>
      <c r="BD1" s="58"/>
      <c r="BE1" s="250" t="s">
        <v>0</v>
      </c>
      <c r="BF1" s="257" t="s">
        <v>71</v>
      </c>
      <c r="BG1" s="257"/>
      <c r="BH1" s="125"/>
      <c r="BI1" s="250" t="s">
        <v>0</v>
      </c>
      <c r="BJ1" s="255" t="s">
        <v>69</v>
      </c>
      <c r="BK1" s="255"/>
      <c r="BL1" s="2"/>
      <c r="BM1" s="250" t="s">
        <v>0</v>
      </c>
      <c r="BN1" s="256" t="s">
        <v>76</v>
      </c>
      <c r="BO1" s="256"/>
    </row>
    <row r="2" spans="1:67" s="1" customFormat="1">
      <c r="A2" s="244"/>
      <c r="B2" s="60" t="s">
        <v>73</v>
      </c>
      <c r="C2" s="60" t="s">
        <v>78</v>
      </c>
      <c r="D2" s="60" t="s">
        <v>79</v>
      </c>
      <c r="E2" s="60" t="s">
        <v>74</v>
      </c>
      <c r="F2" s="60" t="s">
        <v>72</v>
      </c>
      <c r="G2" s="60" t="s">
        <v>68</v>
      </c>
      <c r="H2" s="60" t="s">
        <v>67</v>
      </c>
      <c r="I2" s="60" t="s">
        <v>80</v>
      </c>
      <c r="J2" s="60" t="s">
        <v>81</v>
      </c>
      <c r="K2" s="60" t="s">
        <v>69</v>
      </c>
      <c r="L2" s="60" t="s">
        <v>70</v>
      </c>
      <c r="M2" s="60" t="s">
        <v>71</v>
      </c>
      <c r="N2" s="60" t="s">
        <v>77</v>
      </c>
      <c r="O2" s="60" t="s">
        <v>76</v>
      </c>
      <c r="P2" s="60" t="s">
        <v>75</v>
      </c>
      <c r="Q2" s="119" t="s">
        <v>73</v>
      </c>
      <c r="R2" s="119" t="s">
        <v>78</v>
      </c>
      <c r="S2" s="119" t="s">
        <v>79</v>
      </c>
      <c r="T2" s="119" t="s">
        <v>74</v>
      </c>
      <c r="U2" s="119" t="s">
        <v>72</v>
      </c>
      <c r="V2" s="119" t="s">
        <v>68</v>
      </c>
      <c r="W2" s="119" t="s">
        <v>67</v>
      </c>
      <c r="X2" s="119" t="s">
        <v>80</v>
      </c>
      <c r="Y2" s="119" t="s">
        <v>81</v>
      </c>
      <c r="Z2" s="119" t="s">
        <v>69</v>
      </c>
      <c r="AA2" s="119" t="s">
        <v>70</v>
      </c>
      <c r="AB2" s="119" t="s">
        <v>71</v>
      </c>
      <c r="AC2" s="119" t="s">
        <v>77</v>
      </c>
      <c r="AD2" s="119" t="s">
        <v>76</v>
      </c>
      <c r="AE2" s="119" t="s">
        <v>75</v>
      </c>
      <c r="AF2" s="63" t="s">
        <v>73</v>
      </c>
      <c r="AG2" s="63" t="s">
        <v>78</v>
      </c>
      <c r="AH2" s="63" t="s">
        <v>79</v>
      </c>
      <c r="AI2" s="63" t="s">
        <v>74</v>
      </c>
      <c r="AJ2" s="63" t="s">
        <v>72</v>
      </c>
      <c r="AK2" s="63" t="s">
        <v>68</v>
      </c>
      <c r="AL2" s="63" t="s">
        <v>67</v>
      </c>
      <c r="AM2" s="63" t="s">
        <v>80</v>
      </c>
      <c r="AN2" s="63" t="s">
        <v>81</v>
      </c>
      <c r="AO2" s="63" t="s">
        <v>69</v>
      </c>
      <c r="AP2" s="63" t="s">
        <v>70</v>
      </c>
      <c r="AQ2" s="63" t="s">
        <v>71</v>
      </c>
      <c r="AR2" s="63" t="s">
        <v>77</v>
      </c>
      <c r="AS2" s="63" t="s">
        <v>76</v>
      </c>
      <c r="AT2" s="63" t="s">
        <v>75</v>
      </c>
      <c r="AU2" s="251"/>
      <c r="AW2" s="250"/>
      <c r="AX2" s="20" t="s">
        <v>83</v>
      </c>
      <c r="AY2" s="20" t="s">
        <v>84</v>
      </c>
      <c r="BA2" s="250"/>
      <c r="BB2" s="21" t="s">
        <v>83</v>
      </c>
      <c r="BC2" s="21" t="s">
        <v>84</v>
      </c>
      <c r="BE2" s="250"/>
      <c r="BF2" s="22" t="s">
        <v>83</v>
      </c>
      <c r="BG2" s="22" t="s">
        <v>84</v>
      </c>
      <c r="BH2" s="2"/>
      <c r="BI2" s="250"/>
      <c r="BJ2" s="127" t="s">
        <v>83</v>
      </c>
      <c r="BK2" s="127" t="s">
        <v>84</v>
      </c>
      <c r="BL2" s="2"/>
      <c r="BM2" s="250"/>
      <c r="BN2" s="126" t="s">
        <v>83</v>
      </c>
      <c r="BO2" s="126" t="s">
        <v>84</v>
      </c>
    </row>
    <row r="3" spans="1:67">
      <c r="A3" s="5">
        <v>45383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60</v>
      </c>
      <c r="N3" s="18">
        <v>0</v>
      </c>
      <c r="O3" s="18">
        <v>0</v>
      </c>
      <c r="P3" s="18">
        <v>0</v>
      </c>
      <c r="Q3" s="6">
        <v>318</v>
      </c>
      <c r="R3" s="6">
        <v>29</v>
      </c>
      <c r="S3" s="123">
        <v>46.5</v>
      </c>
      <c r="T3" s="6">
        <v>37</v>
      </c>
      <c r="U3" s="6">
        <v>155</v>
      </c>
      <c r="V3" s="6">
        <v>110</v>
      </c>
      <c r="W3" s="6">
        <v>110</v>
      </c>
      <c r="X3" s="6">
        <v>138</v>
      </c>
      <c r="Y3" s="6">
        <v>140</v>
      </c>
      <c r="Z3" s="6">
        <v>110</v>
      </c>
      <c r="AA3" s="6">
        <v>109</v>
      </c>
      <c r="AB3" s="6">
        <v>430</v>
      </c>
      <c r="AC3" s="6">
        <v>180</v>
      </c>
      <c r="AD3" s="6">
        <v>225</v>
      </c>
      <c r="AE3" s="6">
        <v>30</v>
      </c>
      <c r="AF3" s="7">
        <f t="shared" ref="AF3:AT3" si="0">B3*Q3</f>
        <v>0</v>
      </c>
      <c r="AG3" s="7">
        <f t="shared" si="0"/>
        <v>0</v>
      </c>
      <c r="AH3" s="7">
        <f t="shared" si="0"/>
        <v>0</v>
      </c>
      <c r="AI3" s="7">
        <f t="shared" si="0"/>
        <v>0</v>
      </c>
      <c r="AJ3" s="7">
        <f t="shared" si="0"/>
        <v>0</v>
      </c>
      <c r="AK3" s="7">
        <f t="shared" si="0"/>
        <v>0</v>
      </c>
      <c r="AL3" s="7">
        <f t="shared" si="0"/>
        <v>0</v>
      </c>
      <c r="AM3" s="7">
        <f t="shared" si="0"/>
        <v>0</v>
      </c>
      <c r="AN3" s="7">
        <f t="shared" si="0"/>
        <v>0</v>
      </c>
      <c r="AO3" s="7">
        <f t="shared" si="0"/>
        <v>0</v>
      </c>
      <c r="AP3" s="7">
        <f t="shared" si="0"/>
        <v>0</v>
      </c>
      <c r="AQ3" s="7">
        <f t="shared" si="0"/>
        <v>25800</v>
      </c>
      <c r="AR3" s="7">
        <f t="shared" si="0"/>
        <v>0</v>
      </c>
      <c r="AS3" s="7">
        <f t="shared" si="0"/>
        <v>0</v>
      </c>
      <c r="AT3" s="7">
        <f t="shared" si="0"/>
        <v>0</v>
      </c>
      <c r="AU3" s="8">
        <f>SUM(AF3:AT3)</f>
        <v>25800</v>
      </c>
      <c r="AW3" s="36">
        <v>45383</v>
      </c>
      <c r="AX3" s="18">
        <v>0</v>
      </c>
      <c r="AY3" s="6">
        <v>318</v>
      </c>
      <c r="BA3" s="36">
        <v>45383</v>
      </c>
      <c r="BB3" s="18">
        <v>0</v>
      </c>
      <c r="BC3" s="6">
        <v>155</v>
      </c>
      <c r="BD3" s="10"/>
      <c r="BE3" s="36">
        <v>45383</v>
      </c>
      <c r="BF3" s="18">
        <v>60</v>
      </c>
      <c r="BG3" s="6">
        <v>430</v>
      </c>
      <c r="BI3" s="36">
        <v>45383</v>
      </c>
      <c r="BJ3" s="18">
        <v>0</v>
      </c>
      <c r="BK3" s="6">
        <v>110</v>
      </c>
      <c r="BM3" s="36">
        <v>45383</v>
      </c>
      <c r="BN3" s="18">
        <v>0</v>
      </c>
      <c r="BO3" s="6">
        <v>225</v>
      </c>
    </row>
    <row r="4" spans="1:67">
      <c r="A4" s="5">
        <v>45384</v>
      </c>
      <c r="B4" s="18">
        <v>0</v>
      </c>
      <c r="C4" s="18">
        <v>0</v>
      </c>
      <c r="D4" s="18">
        <v>350</v>
      </c>
      <c r="E4" s="18">
        <v>250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6">
        <v>318</v>
      </c>
      <c r="R4" s="6">
        <v>29</v>
      </c>
      <c r="S4" s="123">
        <v>46.5</v>
      </c>
      <c r="T4" s="6">
        <v>37</v>
      </c>
      <c r="U4" s="6">
        <v>155</v>
      </c>
      <c r="V4" s="6">
        <v>110</v>
      </c>
      <c r="W4" s="6">
        <v>110</v>
      </c>
      <c r="X4" s="6">
        <v>138</v>
      </c>
      <c r="Y4" s="6">
        <v>140</v>
      </c>
      <c r="Z4" s="6">
        <v>110</v>
      </c>
      <c r="AA4" s="6">
        <v>109</v>
      </c>
      <c r="AB4" s="6">
        <v>430</v>
      </c>
      <c r="AC4" s="6">
        <v>180</v>
      </c>
      <c r="AD4" s="6">
        <v>225</v>
      </c>
      <c r="AE4" s="6">
        <v>30</v>
      </c>
      <c r="AF4" s="7">
        <f t="shared" ref="AF4:AF63" si="1">B4*Q4</f>
        <v>0</v>
      </c>
      <c r="AG4" s="7">
        <f t="shared" ref="AG4:AG63" si="2">C4*R4</f>
        <v>0</v>
      </c>
      <c r="AH4" s="7">
        <f t="shared" ref="AH4:AH63" si="3">D4*S4</f>
        <v>16275</v>
      </c>
      <c r="AI4" s="7">
        <f t="shared" ref="AI4:AI63" si="4">E4*T4</f>
        <v>9250</v>
      </c>
      <c r="AJ4" s="7">
        <f t="shared" ref="AJ4:AJ63" si="5">F4*U4</f>
        <v>0</v>
      </c>
      <c r="AK4" s="7">
        <f t="shared" ref="AK4:AK63" si="6">G4*V4</f>
        <v>0</v>
      </c>
      <c r="AL4" s="7">
        <f t="shared" ref="AL4:AL63" si="7">H4*W4</f>
        <v>0</v>
      </c>
      <c r="AM4" s="7">
        <f t="shared" ref="AM4:AM63" si="8">I4*X4</f>
        <v>0</v>
      </c>
      <c r="AN4" s="7">
        <f t="shared" ref="AN4:AN63" si="9">J4*Y4</f>
        <v>0</v>
      </c>
      <c r="AO4" s="7">
        <f t="shared" ref="AO4:AO63" si="10">K4*Z4</f>
        <v>0</v>
      </c>
      <c r="AP4" s="7">
        <f t="shared" ref="AP4:AP63" si="11">L4*AA4</f>
        <v>0</v>
      </c>
      <c r="AQ4" s="7">
        <f t="shared" ref="AQ4:AQ63" si="12">M4*AB4</f>
        <v>0</v>
      </c>
      <c r="AR4" s="7">
        <f t="shared" ref="AR4:AR63" si="13">N4*AC4</f>
        <v>0</v>
      </c>
      <c r="AS4" s="7">
        <f t="shared" ref="AS4:AS63" si="14">O4*AD4</f>
        <v>0</v>
      </c>
      <c r="AT4" s="7">
        <f t="shared" ref="AT4:AT63" si="15">P4*AE4</f>
        <v>0</v>
      </c>
      <c r="AU4" s="8">
        <f t="shared" ref="AU4:AU63" si="16">SUM(AF4:AT4)</f>
        <v>25525</v>
      </c>
      <c r="AW4" s="36">
        <v>45384</v>
      </c>
      <c r="AX4" s="18">
        <v>0</v>
      </c>
      <c r="AY4" s="6">
        <v>318</v>
      </c>
      <c r="BA4" s="36">
        <v>45384</v>
      </c>
      <c r="BB4" s="18">
        <v>0</v>
      </c>
      <c r="BC4" s="6">
        <v>155</v>
      </c>
      <c r="BD4" s="10"/>
      <c r="BE4" s="36">
        <v>45384</v>
      </c>
      <c r="BF4" s="18">
        <v>0</v>
      </c>
      <c r="BG4" s="6">
        <v>430</v>
      </c>
      <c r="BI4" s="36">
        <v>45384</v>
      </c>
      <c r="BJ4" s="18">
        <v>0</v>
      </c>
      <c r="BK4" s="6">
        <v>110</v>
      </c>
      <c r="BM4" s="36">
        <v>45384</v>
      </c>
      <c r="BN4" s="18">
        <v>0</v>
      </c>
      <c r="BO4" s="6">
        <v>225</v>
      </c>
    </row>
    <row r="5" spans="1:67">
      <c r="A5" s="5">
        <v>45385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100</v>
      </c>
      <c r="J5" s="18">
        <v>35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6">
        <v>318</v>
      </c>
      <c r="R5" s="6">
        <v>29</v>
      </c>
      <c r="S5" s="123">
        <v>46.5</v>
      </c>
      <c r="T5" s="6">
        <v>37</v>
      </c>
      <c r="U5" s="6">
        <v>155</v>
      </c>
      <c r="V5" s="6">
        <v>110</v>
      </c>
      <c r="W5" s="6">
        <v>110</v>
      </c>
      <c r="X5" s="6">
        <v>138</v>
      </c>
      <c r="Y5" s="6">
        <v>140</v>
      </c>
      <c r="Z5" s="6">
        <v>110</v>
      </c>
      <c r="AA5" s="6">
        <v>109</v>
      </c>
      <c r="AB5" s="6">
        <v>430</v>
      </c>
      <c r="AC5" s="6">
        <v>180</v>
      </c>
      <c r="AD5" s="6">
        <v>225</v>
      </c>
      <c r="AE5" s="6">
        <v>30</v>
      </c>
      <c r="AF5" s="7">
        <f t="shared" si="1"/>
        <v>0</v>
      </c>
      <c r="AG5" s="7">
        <f t="shared" si="2"/>
        <v>0</v>
      </c>
      <c r="AH5" s="7">
        <f t="shared" si="3"/>
        <v>0</v>
      </c>
      <c r="AI5" s="7">
        <f t="shared" si="4"/>
        <v>0</v>
      </c>
      <c r="AJ5" s="7">
        <f t="shared" si="5"/>
        <v>0</v>
      </c>
      <c r="AK5" s="7">
        <f t="shared" si="6"/>
        <v>0</v>
      </c>
      <c r="AL5" s="7">
        <f t="shared" si="7"/>
        <v>0</v>
      </c>
      <c r="AM5" s="7">
        <f t="shared" si="8"/>
        <v>13800</v>
      </c>
      <c r="AN5" s="7">
        <f t="shared" si="9"/>
        <v>4900</v>
      </c>
      <c r="AO5" s="7">
        <f t="shared" si="10"/>
        <v>0</v>
      </c>
      <c r="AP5" s="7">
        <f t="shared" si="11"/>
        <v>0</v>
      </c>
      <c r="AQ5" s="7">
        <f t="shared" si="12"/>
        <v>0</v>
      </c>
      <c r="AR5" s="7">
        <f t="shared" si="13"/>
        <v>0</v>
      </c>
      <c r="AS5" s="7">
        <f t="shared" si="14"/>
        <v>0</v>
      </c>
      <c r="AT5" s="7">
        <f t="shared" si="15"/>
        <v>0</v>
      </c>
      <c r="AU5" s="8">
        <f t="shared" si="16"/>
        <v>18700</v>
      </c>
      <c r="AW5" s="36">
        <v>45385</v>
      </c>
      <c r="AX5" s="18">
        <v>0</v>
      </c>
      <c r="AY5" s="6">
        <v>318</v>
      </c>
      <c r="BA5" s="36">
        <v>45385</v>
      </c>
      <c r="BB5" s="18">
        <v>0</v>
      </c>
      <c r="BC5" s="6">
        <v>155</v>
      </c>
      <c r="BD5" s="10"/>
      <c r="BE5" s="36">
        <v>45385</v>
      </c>
      <c r="BF5" s="18">
        <v>0</v>
      </c>
      <c r="BG5" s="6">
        <v>430</v>
      </c>
      <c r="BI5" s="36">
        <v>45385</v>
      </c>
      <c r="BJ5" s="18">
        <v>0</v>
      </c>
      <c r="BK5" s="6">
        <v>110</v>
      </c>
      <c r="BM5" s="36">
        <v>45385</v>
      </c>
      <c r="BN5" s="18">
        <v>0</v>
      </c>
      <c r="BO5" s="6">
        <v>225</v>
      </c>
    </row>
    <row r="6" spans="1:67">
      <c r="A6" s="5">
        <v>45386</v>
      </c>
      <c r="B6" s="18">
        <v>0</v>
      </c>
      <c r="C6" s="18">
        <v>0</v>
      </c>
      <c r="D6" s="18">
        <v>0</v>
      </c>
      <c r="E6" s="18">
        <v>0</v>
      </c>
      <c r="F6" s="18">
        <v>105</v>
      </c>
      <c r="G6" s="18">
        <v>105</v>
      </c>
      <c r="H6" s="18">
        <v>90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6">
        <v>318</v>
      </c>
      <c r="R6" s="6">
        <v>29</v>
      </c>
      <c r="S6" s="123">
        <v>46.5</v>
      </c>
      <c r="T6" s="6">
        <v>37</v>
      </c>
      <c r="U6" s="6">
        <v>155</v>
      </c>
      <c r="V6" s="6">
        <v>110</v>
      </c>
      <c r="W6" s="6">
        <v>110</v>
      </c>
      <c r="X6" s="6">
        <v>138</v>
      </c>
      <c r="Y6" s="6">
        <v>140</v>
      </c>
      <c r="Z6" s="6">
        <v>110</v>
      </c>
      <c r="AA6" s="6">
        <v>109</v>
      </c>
      <c r="AB6" s="6">
        <v>430</v>
      </c>
      <c r="AC6" s="6">
        <v>180</v>
      </c>
      <c r="AD6" s="6">
        <v>225</v>
      </c>
      <c r="AE6" s="6">
        <v>30</v>
      </c>
      <c r="AF6" s="7">
        <f t="shared" si="1"/>
        <v>0</v>
      </c>
      <c r="AG6" s="7">
        <f t="shared" si="2"/>
        <v>0</v>
      </c>
      <c r="AH6" s="7">
        <f t="shared" si="3"/>
        <v>0</v>
      </c>
      <c r="AI6" s="7">
        <f t="shared" si="4"/>
        <v>0</v>
      </c>
      <c r="AJ6" s="7">
        <f t="shared" si="5"/>
        <v>16275</v>
      </c>
      <c r="AK6" s="7">
        <f t="shared" si="6"/>
        <v>11550</v>
      </c>
      <c r="AL6" s="7">
        <f t="shared" si="7"/>
        <v>9900</v>
      </c>
      <c r="AM6" s="7">
        <f t="shared" si="8"/>
        <v>0</v>
      </c>
      <c r="AN6" s="7">
        <f t="shared" si="9"/>
        <v>0</v>
      </c>
      <c r="AO6" s="7">
        <f t="shared" si="10"/>
        <v>0</v>
      </c>
      <c r="AP6" s="7">
        <f t="shared" si="11"/>
        <v>0</v>
      </c>
      <c r="AQ6" s="7">
        <f t="shared" si="12"/>
        <v>0</v>
      </c>
      <c r="AR6" s="7">
        <f t="shared" si="13"/>
        <v>0</v>
      </c>
      <c r="AS6" s="7">
        <f t="shared" si="14"/>
        <v>0</v>
      </c>
      <c r="AT6" s="7">
        <f t="shared" si="15"/>
        <v>0</v>
      </c>
      <c r="AU6" s="8">
        <f t="shared" si="16"/>
        <v>37725</v>
      </c>
      <c r="AW6" s="36">
        <v>45386</v>
      </c>
      <c r="AX6" s="18">
        <v>0</v>
      </c>
      <c r="AY6" s="6">
        <v>318</v>
      </c>
      <c r="BA6" s="36">
        <v>45386</v>
      </c>
      <c r="BB6" s="18">
        <v>105</v>
      </c>
      <c r="BC6" s="6">
        <v>155</v>
      </c>
      <c r="BD6" s="10"/>
      <c r="BE6" s="36">
        <v>45386</v>
      </c>
      <c r="BF6" s="18">
        <v>0</v>
      </c>
      <c r="BG6" s="6">
        <v>430</v>
      </c>
      <c r="BI6" s="36">
        <v>45386</v>
      </c>
      <c r="BJ6" s="18">
        <v>0</v>
      </c>
      <c r="BK6" s="6">
        <v>110</v>
      </c>
      <c r="BM6" s="36">
        <v>45386</v>
      </c>
      <c r="BN6" s="18">
        <v>0</v>
      </c>
      <c r="BO6" s="6">
        <v>225</v>
      </c>
    </row>
    <row r="7" spans="1:67">
      <c r="A7" s="5">
        <v>45387</v>
      </c>
      <c r="B7" s="18">
        <v>100</v>
      </c>
      <c r="C7" s="18">
        <v>25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6">
        <v>318</v>
      </c>
      <c r="R7" s="6">
        <v>29</v>
      </c>
      <c r="S7" s="123">
        <v>46.5</v>
      </c>
      <c r="T7" s="6">
        <v>37</v>
      </c>
      <c r="U7" s="6">
        <v>155</v>
      </c>
      <c r="V7" s="6">
        <v>110</v>
      </c>
      <c r="W7" s="6">
        <v>110</v>
      </c>
      <c r="X7" s="6">
        <v>138</v>
      </c>
      <c r="Y7" s="6">
        <v>140</v>
      </c>
      <c r="Z7" s="6">
        <v>110</v>
      </c>
      <c r="AA7" s="6">
        <v>109</v>
      </c>
      <c r="AB7" s="6">
        <v>430</v>
      </c>
      <c r="AC7" s="6">
        <v>180</v>
      </c>
      <c r="AD7" s="6">
        <v>250</v>
      </c>
      <c r="AE7" s="6">
        <v>30</v>
      </c>
      <c r="AF7" s="7">
        <f t="shared" si="1"/>
        <v>31800</v>
      </c>
      <c r="AG7" s="7">
        <f t="shared" si="2"/>
        <v>725</v>
      </c>
      <c r="AH7" s="7">
        <f t="shared" si="3"/>
        <v>0</v>
      </c>
      <c r="AI7" s="7">
        <f t="shared" si="4"/>
        <v>0</v>
      </c>
      <c r="AJ7" s="7">
        <f t="shared" si="5"/>
        <v>0</v>
      </c>
      <c r="AK7" s="7">
        <f t="shared" si="6"/>
        <v>0</v>
      </c>
      <c r="AL7" s="7">
        <f t="shared" si="7"/>
        <v>0</v>
      </c>
      <c r="AM7" s="7">
        <f t="shared" si="8"/>
        <v>0</v>
      </c>
      <c r="AN7" s="7">
        <f t="shared" si="9"/>
        <v>0</v>
      </c>
      <c r="AO7" s="7">
        <f t="shared" si="10"/>
        <v>0</v>
      </c>
      <c r="AP7" s="7">
        <f t="shared" si="11"/>
        <v>0</v>
      </c>
      <c r="AQ7" s="7">
        <f t="shared" si="12"/>
        <v>0</v>
      </c>
      <c r="AR7" s="7">
        <f t="shared" si="13"/>
        <v>0</v>
      </c>
      <c r="AS7" s="7">
        <f t="shared" si="14"/>
        <v>0</v>
      </c>
      <c r="AT7" s="7">
        <f t="shared" si="15"/>
        <v>0</v>
      </c>
      <c r="AU7" s="8">
        <f t="shared" si="16"/>
        <v>32525</v>
      </c>
      <c r="AW7" s="36">
        <v>45387</v>
      </c>
      <c r="AX7" s="18">
        <v>100</v>
      </c>
      <c r="AY7" s="6">
        <v>318</v>
      </c>
      <c r="BA7" s="36">
        <v>45387</v>
      </c>
      <c r="BB7" s="18">
        <v>0</v>
      </c>
      <c r="BC7" s="6">
        <v>155</v>
      </c>
      <c r="BD7" s="10"/>
      <c r="BE7" s="36">
        <v>45387</v>
      </c>
      <c r="BF7" s="18">
        <v>0</v>
      </c>
      <c r="BG7" s="6">
        <v>430</v>
      </c>
      <c r="BI7" s="36">
        <v>45387</v>
      </c>
      <c r="BJ7" s="18">
        <v>0</v>
      </c>
      <c r="BK7" s="6">
        <v>110</v>
      </c>
      <c r="BM7" s="36">
        <v>45387</v>
      </c>
      <c r="BN7" s="18">
        <v>0</v>
      </c>
      <c r="BO7" s="6">
        <v>250</v>
      </c>
    </row>
    <row r="8" spans="1:67">
      <c r="A8" s="5">
        <v>45388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245</v>
      </c>
      <c r="L8" s="18">
        <v>145</v>
      </c>
      <c r="M8" s="18">
        <v>0</v>
      </c>
      <c r="N8" s="18">
        <v>300</v>
      </c>
      <c r="O8" s="18">
        <v>275</v>
      </c>
      <c r="P8" s="18">
        <v>400</v>
      </c>
      <c r="Q8" s="6">
        <v>318</v>
      </c>
      <c r="R8" s="6">
        <v>29</v>
      </c>
      <c r="S8" s="123">
        <v>46.5</v>
      </c>
      <c r="T8" s="6">
        <v>37</v>
      </c>
      <c r="U8" s="6">
        <v>155</v>
      </c>
      <c r="V8" s="6">
        <v>110</v>
      </c>
      <c r="W8" s="6">
        <v>110</v>
      </c>
      <c r="X8" s="6">
        <v>138</v>
      </c>
      <c r="Y8" s="6">
        <v>140</v>
      </c>
      <c r="Z8" s="6">
        <v>110</v>
      </c>
      <c r="AA8" s="6">
        <v>109</v>
      </c>
      <c r="AB8" s="6">
        <v>430</v>
      </c>
      <c r="AC8" s="6">
        <v>180</v>
      </c>
      <c r="AD8" s="6">
        <v>250</v>
      </c>
      <c r="AE8" s="6">
        <v>30</v>
      </c>
      <c r="AF8" s="7">
        <f t="shared" si="1"/>
        <v>0</v>
      </c>
      <c r="AG8" s="7">
        <f t="shared" si="2"/>
        <v>0</v>
      </c>
      <c r="AH8" s="7">
        <f t="shared" si="3"/>
        <v>0</v>
      </c>
      <c r="AI8" s="7">
        <f t="shared" si="4"/>
        <v>0</v>
      </c>
      <c r="AJ8" s="7">
        <f t="shared" si="5"/>
        <v>0</v>
      </c>
      <c r="AK8" s="7">
        <f t="shared" si="6"/>
        <v>0</v>
      </c>
      <c r="AL8" s="7">
        <f t="shared" si="7"/>
        <v>0</v>
      </c>
      <c r="AM8" s="7">
        <f t="shared" si="8"/>
        <v>0</v>
      </c>
      <c r="AN8" s="7">
        <f t="shared" si="9"/>
        <v>0</v>
      </c>
      <c r="AO8" s="7">
        <f t="shared" si="10"/>
        <v>26950</v>
      </c>
      <c r="AP8" s="7">
        <f t="shared" si="11"/>
        <v>15805</v>
      </c>
      <c r="AQ8" s="7">
        <f t="shared" si="12"/>
        <v>0</v>
      </c>
      <c r="AR8" s="7">
        <f t="shared" si="13"/>
        <v>54000</v>
      </c>
      <c r="AS8" s="7">
        <f t="shared" si="14"/>
        <v>68750</v>
      </c>
      <c r="AT8" s="7">
        <f t="shared" si="15"/>
        <v>12000</v>
      </c>
      <c r="AU8" s="8">
        <f t="shared" si="16"/>
        <v>177505</v>
      </c>
      <c r="AW8" s="36">
        <v>45388</v>
      </c>
      <c r="AX8" s="18">
        <v>0</v>
      </c>
      <c r="AY8" s="6">
        <v>318</v>
      </c>
      <c r="BA8" s="36">
        <v>45388</v>
      </c>
      <c r="BB8" s="18">
        <v>0</v>
      </c>
      <c r="BC8" s="6">
        <v>155</v>
      </c>
      <c r="BD8" s="10"/>
      <c r="BE8" s="36">
        <v>45388</v>
      </c>
      <c r="BF8" s="18">
        <v>0</v>
      </c>
      <c r="BG8" s="6">
        <v>430</v>
      </c>
      <c r="BI8" s="36">
        <v>45388</v>
      </c>
      <c r="BJ8" s="18">
        <v>245</v>
      </c>
      <c r="BK8" s="6">
        <v>110</v>
      </c>
      <c r="BM8" s="36">
        <v>45388</v>
      </c>
      <c r="BN8" s="18">
        <v>275</v>
      </c>
      <c r="BO8" s="6">
        <v>250</v>
      </c>
    </row>
    <row r="9" spans="1:67">
      <c r="A9" s="5">
        <v>45389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6">
        <v>318</v>
      </c>
      <c r="R9" s="6">
        <v>29</v>
      </c>
      <c r="S9" s="123">
        <v>46.5</v>
      </c>
      <c r="T9" s="6">
        <v>37</v>
      </c>
      <c r="U9" s="6">
        <v>155</v>
      </c>
      <c r="V9" s="6">
        <v>110</v>
      </c>
      <c r="W9" s="6">
        <v>110</v>
      </c>
      <c r="X9" s="6">
        <v>138</v>
      </c>
      <c r="Y9" s="6">
        <v>140</v>
      </c>
      <c r="Z9" s="6">
        <v>110</v>
      </c>
      <c r="AA9" s="6">
        <v>109</v>
      </c>
      <c r="AB9" s="6">
        <v>430</v>
      </c>
      <c r="AC9" s="6">
        <v>180</v>
      </c>
      <c r="AD9" s="6">
        <v>250</v>
      </c>
      <c r="AE9" s="6">
        <v>30</v>
      </c>
      <c r="AF9" s="7">
        <f t="shared" si="1"/>
        <v>0</v>
      </c>
      <c r="AG9" s="7">
        <f t="shared" si="2"/>
        <v>0</v>
      </c>
      <c r="AH9" s="7">
        <f t="shared" si="3"/>
        <v>0</v>
      </c>
      <c r="AI9" s="7">
        <f t="shared" si="4"/>
        <v>0</v>
      </c>
      <c r="AJ9" s="7">
        <f t="shared" si="5"/>
        <v>0</v>
      </c>
      <c r="AK9" s="7">
        <f t="shared" si="6"/>
        <v>0</v>
      </c>
      <c r="AL9" s="7">
        <f t="shared" si="7"/>
        <v>0</v>
      </c>
      <c r="AM9" s="7">
        <f t="shared" si="8"/>
        <v>0</v>
      </c>
      <c r="AN9" s="7">
        <f t="shared" si="9"/>
        <v>0</v>
      </c>
      <c r="AO9" s="7">
        <f t="shared" si="10"/>
        <v>0</v>
      </c>
      <c r="AP9" s="7">
        <f t="shared" si="11"/>
        <v>0</v>
      </c>
      <c r="AQ9" s="7">
        <f t="shared" si="12"/>
        <v>0</v>
      </c>
      <c r="AR9" s="7">
        <f t="shared" si="13"/>
        <v>0</v>
      </c>
      <c r="AS9" s="7">
        <f t="shared" si="14"/>
        <v>0</v>
      </c>
      <c r="AT9" s="7">
        <f t="shared" si="15"/>
        <v>0</v>
      </c>
      <c r="AU9" s="8">
        <f t="shared" si="16"/>
        <v>0</v>
      </c>
      <c r="AW9" s="36">
        <v>45389</v>
      </c>
      <c r="AX9" s="18">
        <v>0</v>
      </c>
      <c r="AY9" s="6">
        <v>318</v>
      </c>
      <c r="BA9" s="36">
        <v>45389</v>
      </c>
      <c r="BB9" s="18">
        <v>0</v>
      </c>
      <c r="BC9" s="6">
        <v>155</v>
      </c>
      <c r="BD9" s="10"/>
      <c r="BE9" s="36">
        <v>45389</v>
      </c>
      <c r="BF9" s="18">
        <v>0</v>
      </c>
      <c r="BG9" s="6">
        <v>430</v>
      </c>
      <c r="BI9" s="36">
        <v>45389</v>
      </c>
      <c r="BJ9" s="18">
        <v>0</v>
      </c>
      <c r="BK9" s="6">
        <v>110</v>
      </c>
      <c r="BM9" s="36">
        <v>45389</v>
      </c>
      <c r="BN9" s="18">
        <v>0</v>
      </c>
      <c r="BO9" s="6">
        <v>250</v>
      </c>
    </row>
    <row r="10" spans="1:67">
      <c r="A10" s="5">
        <v>45390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60</v>
      </c>
      <c r="N10" s="18">
        <v>0</v>
      </c>
      <c r="O10" s="18">
        <v>0</v>
      </c>
      <c r="P10" s="18">
        <v>0</v>
      </c>
      <c r="Q10" s="6">
        <v>318</v>
      </c>
      <c r="R10" s="6">
        <v>29</v>
      </c>
      <c r="S10" s="123">
        <v>46.5</v>
      </c>
      <c r="T10" s="6">
        <v>37</v>
      </c>
      <c r="U10" s="6">
        <v>155</v>
      </c>
      <c r="V10" s="6">
        <v>110</v>
      </c>
      <c r="W10" s="6">
        <v>110</v>
      </c>
      <c r="X10" s="6">
        <v>138</v>
      </c>
      <c r="Y10" s="6">
        <v>140</v>
      </c>
      <c r="Z10" s="6">
        <v>110</v>
      </c>
      <c r="AA10" s="6">
        <v>109</v>
      </c>
      <c r="AB10" s="6">
        <v>430</v>
      </c>
      <c r="AC10" s="6">
        <v>180</v>
      </c>
      <c r="AD10" s="6">
        <v>250</v>
      </c>
      <c r="AE10" s="6">
        <v>30</v>
      </c>
      <c r="AF10" s="7">
        <f t="shared" si="1"/>
        <v>0</v>
      </c>
      <c r="AG10" s="7">
        <f t="shared" si="2"/>
        <v>0</v>
      </c>
      <c r="AH10" s="7">
        <f t="shared" si="3"/>
        <v>0</v>
      </c>
      <c r="AI10" s="7">
        <f t="shared" si="4"/>
        <v>0</v>
      </c>
      <c r="AJ10" s="7">
        <f t="shared" si="5"/>
        <v>0</v>
      </c>
      <c r="AK10" s="7">
        <f t="shared" si="6"/>
        <v>0</v>
      </c>
      <c r="AL10" s="7">
        <f t="shared" si="7"/>
        <v>0</v>
      </c>
      <c r="AM10" s="7">
        <f t="shared" si="8"/>
        <v>0</v>
      </c>
      <c r="AN10" s="7">
        <f t="shared" si="9"/>
        <v>0</v>
      </c>
      <c r="AO10" s="7">
        <f t="shared" si="10"/>
        <v>0</v>
      </c>
      <c r="AP10" s="7">
        <f t="shared" si="11"/>
        <v>0</v>
      </c>
      <c r="AQ10" s="7">
        <f t="shared" si="12"/>
        <v>25800</v>
      </c>
      <c r="AR10" s="7">
        <f t="shared" si="13"/>
        <v>0</v>
      </c>
      <c r="AS10" s="7">
        <f t="shared" si="14"/>
        <v>0</v>
      </c>
      <c r="AT10" s="7">
        <f t="shared" si="15"/>
        <v>0</v>
      </c>
      <c r="AU10" s="8">
        <f t="shared" si="16"/>
        <v>25800</v>
      </c>
      <c r="AW10" s="36">
        <v>45390</v>
      </c>
      <c r="AX10" s="18">
        <v>0</v>
      </c>
      <c r="AY10" s="6">
        <v>318</v>
      </c>
      <c r="BA10" s="36">
        <v>45390</v>
      </c>
      <c r="BB10" s="18">
        <v>0</v>
      </c>
      <c r="BC10" s="6">
        <v>155</v>
      </c>
      <c r="BD10" s="10"/>
      <c r="BE10" s="36">
        <v>45390</v>
      </c>
      <c r="BF10" s="18">
        <v>60</v>
      </c>
      <c r="BG10" s="6">
        <v>430</v>
      </c>
      <c r="BI10" s="36">
        <v>45390</v>
      </c>
      <c r="BJ10" s="18">
        <v>0</v>
      </c>
      <c r="BK10" s="6">
        <v>110</v>
      </c>
      <c r="BM10" s="36">
        <v>45390</v>
      </c>
      <c r="BN10" s="18">
        <v>0</v>
      </c>
      <c r="BO10" s="6">
        <v>250</v>
      </c>
    </row>
    <row r="11" spans="1:67">
      <c r="A11" s="5">
        <v>45391</v>
      </c>
      <c r="B11" s="18">
        <v>0</v>
      </c>
      <c r="C11" s="18">
        <v>0</v>
      </c>
      <c r="D11" s="18">
        <v>350</v>
      </c>
      <c r="E11" s="18">
        <v>250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6">
        <v>318</v>
      </c>
      <c r="R11" s="6">
        <v>29</v>
      </c>
      <c r="S11" s="123">
        <v>46.5</v>
      </c>
      <c r="T11" s="6">
        <v>37</v>
      </c>
      <c r="U11" s="6">
        <v>155</v>
      </c>
      <c r="V11" s="6">
        <v>110</v>
      </c>
      <c r="W11" s="6">
        <v>110</v>
      </c>
      <c r="X11" s="6">
        <v>138</v>
      </c>
      <c r="Y11" s="6">
        <v>140</v>
      </c>
      <c r="Z11" s="6">
        <v>110</v>
      </c>
      <c r="AA11" s="6">
        <v>109</v>
      </c>
      <c r="AB11" s="6">
        <v>430</v>
      </c>
      <c r="AC11" s="6">
        <v>180</v>
      </c>
      <c r="AD11" s="6">
        <v>250</v>
      </c>
      <c r="AE11" s="6">
        <v>30</v>
      </c>
      <c r="AF11" s="7">
        <f t="shared" si="1"/>
        <v>0</v>
      </c>
      <c r="AG11" s="7">
        <f t="shared" si="2"/>
        <v>0</v>
      </c>
      <c r="AH11" s="7">
        <f t="shared" si="3"/>
        <v>16275</v>
      </c>
      <c r="AI11" s="7">
        <f t="shared" si="4"/>
        <v>9250</v>
      </c>
      <c r="AJ11" s="7">
        <f t="shared" si="5"/>
        <v>0</v>
      </c>
      <c r="AK11" s="7">
        <f t="shared" si="6"/>
        <v>0</v>
      </c>
      <c r="AL11" s="7">
        <f t="shared" si="7"/>
        <v>0</v>
      </c>
      <c r="AM11" s="7">
        <f t="shared" si="8"/>
        <v>0</v>
      </c>
      <c r="AN11" s="7">
        <f t="shared" si="9"/>
        <v>0</v>
      </c>
      <c r="AO11" s="7">
        <f t="shared" si="10"/>
        <v>0</v>
      </c>
      <c r="AP11" s="7">
        <f t="shared" si="11"/>
        <v>0</v>
      </c>
      <c r="AQ11" s="7">
        <f t="shared" si="12"/>
        <v>0</v>
      </c>
      <c r="AR11" s="7">
        <f t="shared" si="13"/>
        <v>0</v>
      </c>
      <c r="AS11" s="7">
        <f t="shared" si="14"/>
        <v>0</v>
      </c>
      <c r="AT11" s="7">
        <f t="shared" si="15"/>
        <v>0</v>
      </c>
      <c r="AU11" s="8">
        <f t="shared" si="16"/>
        <v>25525</v>
      </c>
      <c r="AW11" s="36">
        <v>45391</v>
      </c>
      <c r="AX11" s="18">
        <v>0</v>
      </c>
      <c r="AY11" s="6">
        <v>318</v>
      </c>
      <c r="BA11" s="36">
        <v>45391</v>
      </c>
      <c r="BB11" s="18">
        <v>0</v>
      </c>
      <c r="BC11" s="6">
        <v>155</v>
      </c>
      <c r="BD11" s="10"/>
      <c r="BE11" s="36">
        <v>45391</v>
      </c>
      <c r="BF11" s="18">
        <v>0</v>
      </c>
      <c r="BG11" s="6">
        <v>430</v>
      </c>
      <c r="BI11" s="36">
        <v>45391</v>
      </c>
      <c r="BJ11" s="18">
        <v>0</v>
      </c>
      <c r="BK11" s="6">
        <v>110</v>
      </c>
      <c r="BM11" s="36">
        <v>45391</v>
      </c>
      <c r="BN11" s="18">
        <v>0</v>
      </c>
      <c r="BO11" s="6">
        <v>250</v>
      </c>
    </row>
    <row r="12" spans="1:67">
      <c r="A12" s="5">
        <v>45392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100</v>
      </c>
      <c r="J12" s="18">
        <v>35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6">
        <v>318</v>
      </c>
      <c r="R12" s="6">
        <v>29</v>
      </c>
      <c r="S12" s="123">
        <v>46.5</v>
      </c>
      <c r="T12" s="6">
        <v>37</v>
      </c>
      <c r="U12" s="6">
        <v>155</v>
      </c>
      <c r="V12" s="6">
        <v>110</v>
      </c>
      <c r="W12" s="6">
        <v>110</v>
      </c>
      <c r="X12" s="6">
        <v>138</v>
      </c>
      <c r="Y12" s="6">
        <v>140</v>
      </c>
      <c r="Z12" s="6">
        <v>110</v>
      </c>
      <c r="AA12" s="6">
        <v>109</v>
      </c>
      <c r="AB12" s="6">
        <v>430</v>
      </c>
      <c r="AC12" s="6">
        <v>180</v>
      </c>
      <c r="AD12" s="6">
        <v>250</v>
      </c>
      <c r="AE12" s="6">
        <v>30</v>
      </c>
      <c r="AF12" s="7">
        <f t="shared" si="1"/>
        <v>0</v>
      </c>
      <c r="AG12" s="7">
        <f t="shared" si="2"/>
        <v>0</v>
      </c>
      <c r="AH12" s="7">
        <f t="shared" si="3"/>
        <v>0</v>
      </c>
      <c r="AI12" s="7">
        <f t="shared" si="4"/>
        <v>0</v>
      </c>
      <c r="AJ12" s="7">
        <f t="shared" si="5"/>
        <v>0</v>
      </c>
      <c r="AK12" s="7">
        <f t="shared" si="6"/>
        <v>0</v>
      </c>
      <c r="AL12" s="7">
        <f t="shared" si="7"/>
        <v>0</v>
      </c>
      <c r="AM12" s="7">
        <f t="shared" si="8"/>
        <v>13800</v>
      </c>
      <c r="AN12" s="7">
        <f t="shared" si="9"/>
        <v>4900</v>
      </c>
      <c r="AO12" s="7">
        <f t="shared" si="10"/>
        <v>0</v>
      </c>
      <c r="AP12" s="7">
        <f t="shared" si="11"/>
        <v>0</v>
      </c>
      <c r="AQ12" s="7">
        <f t="shared" si="12"/>
        <v>0</v>
      </c>
      <c r="AR12" s="7">
        <f t="shared" si="13"/>
        <v>0</v>
      </c>
      <c r="AS12" s="7">
        <f t="shared" si="14"/>
        <v>0</v>
      </c>
      <c r="AT12" s="7">
        <f t="shared" si="15"/>
        <v>0</v>
      </c>
      <c r="AU12" s="8">
        <f t="shared" si="16"/>
        <v>18700</v>
      </c>
      <c r="AW12" s="36">
        <v>45392</v>
      </c>
      <c r="AX12" s="18">
        <v>0</v>
      </c>
      <c r="AY12" s="6">
        <v>318</v>
      </c>
      <c r="BA12" s="36">
        <v>45392</v>
      </c>
      <c r="BB12" s="18">
        <v>0</v>
      </c>
      <c r="BC12" s="6">
        <v>155</v>
      </c>
      <c r="BD12" s="10"/>
      <c r="BE12" s="36">
        <v>45392</v>
      </c>
      <c r="BF12" s="18">
        <v>0</v>
      </c>
      <c r="BG12" s="6">
        <v>430</v>
      </c>
      <c r="BI12" s="36">
        <v>45392</v>
      </c>
      <c r="BJ12" s="18">
        <v>0</v>
      </c>
      <c r="BK12" s="6">
        <v>110</v>
      </c>
      <c r="BM12" s="36">
        <v>45392</v>
      </c>
      <c r="BN12" s="18">
        <v>0</v>
      </c>
      <c r="BO12" s="6">
        <v>250</v>
      </c>
    </row>
    <row r="13" spans="1:67">
      <c r="A13" s="5">
        <v>45393</v>
      </c>
      <c r="B13" s="18">
        <v>0</v>
      </c>
      <c r="C13" s="18">
        <v>0</v>
      </c>
      <c r="D13" s="18">
        <v>0</v>
      </c>
      <c r="E13" s="18">
        <v>0</v>
      </c>
      <c r="F13" s="18">
        <v>105</v>
      </c>
      <c r="G13" s="18">
        <v>105</v>
      </c>
      <c r="H13" s="18">
        <v>90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6">
        <v>318</v>
      </c>
      <c r="R13" s="6">
        <v>29</v>
      </c>
      <c r="S13" s="123">
        <v>46.5</v>
      </c>
      <c r="T13" s="6">
        <v>37</v>
      </c>
      <c r="U13" s="6">
        <v>155</v>
      </c>
      <c r="V13" s="6">
        <v>110</v>
      </c>
      <c r="W13" s="6">
        <v>110</v>
      </c>
      <c r="X13" s="6">
        <v>138</v>
      </c>
      <c r="Y13" s="6">
        <v>140</v>
      </c>
      <c r="Z13" s="6">
        <v>110</v>
      </c>
      <c r="AA13" s="6">
        <v>109</v>
      </c>
      <c r="AB13" s="6">
        <v>430</v>
      </c>
      <c r="AC13" s="6">
        <v>180</v>
      </c>
      <c r="AD13" s="6">
        <v>250</v>
      </c>
      <c r="AE13" s="6">
        <v>30</v>
      </c>
      <c r="AF13" s="7">
        <f t="shared" si="1"/>
        <v>0</v>
      </c>
      <c r="AG13" s="7">
        <f t="shared" si="2"/>
        <v>0</v>
      </c>
      <c r="AH13" s="7">
        <f t="shared" si="3"/>
        <v>0</v>
      </c>
      <c r="AI13" s="7">
        <f t="shared" si="4"/>
        <v>0</v>
      </c>
      <c r="AJ13" s="7">
        <f t="shared" si="5"/>
        <v>16275</v>
      </c>
      <c r="AK13" s="7">
        <f t="shared" si="6"/>
        <v>11550</v>
      </c>
      <c r="AL13" s="7">
        <f t="shared" si="7"/>
        <v>9900</v>
      </c>
      <c r="AM13" s="7">
        <f t="shared" si="8"/>
        <v>0</v>
      </c>
      <c r="AN13" s="7">
        <f t="shared" si="9"/>
        <v>0</v>
      </c>
      <c r="AO13" s="7">
        <f t="shared" si="10"/>
        <v>0</v>
      </c>
      <c r="AP13" s="7">
        <f t="shared" si="11"/>
        <v>0</v>
      </c>
      <c r="AQ13" s="7">
        <f t="shared" si="12"/>
        <v>0</v>
      </c>
      <c r="AR13" s="7">
        <f t="shared" si="13"/>
        <v>0</v>
      </c>
      <c r="AS13" s="7">
        <f t="shared" si="14"/>
        <v>0</v>
      </c>
      <c r="AT13" s="7">
        <f t="shared" si="15"/>
        <v>0</v>
      </c>
      <c r="AU13" s="8">
        <f t="shared" si="16"/>
        <v>37725</v>
      </c>
      <c r="AW13" s="36">
        <v>45393</v>
      </c>
      <c r="AX13" s="18">
        <v>0</v>
      </c>
      <c r="AY13" s="6">
        <v>318</v>
      </c>
      <c r="BA13" s="36">
        <v>45393</v>
      </c>
      <c r="BB13" s="18">
        <v>105</v>
      </c>
      <c r="BC13" s="6">
        <v>155</v>
      </c>
      <c r="BD13" s="10"/>
      <c r="BE13" s="36">
        <v>45393</v>
      </c>
      <c r="BF13" s="18">
        <v>0</v>
      </c>
      <c r="BG13" s="6">
        <v>430</v>
      </c>
      <c r="BI13" s="36">
        <v>45393</v>
      </c>
      <c r="BJ13" s="18">
        <v>0</v>
      </c>
      <c r="BK13" s="6">
        <v>110</v>
      </c>
      <c r="BM13" s="36">
        <v>45393</v>
      </c>
      <c r="BN13" s="18">
        <v>0</v>
      </c>
      <c r="BO13" s="6">
        <v>250</v>
      </c>
    </row>
    <row r="14" spans="1:67">
      <c r="A14" s="5">
        <v>45394</v>
      </c>
      <c r="B14" s="18">
        <v>100</v>
      </c>
      <c r="C14" s="18">
        <v>25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6">
        <v>318</v>
      </c>
      <c r="R14" s="6">
        <v>29</v>
      </c>
      <c r="S14" s="123">
        <v>46.5</v>
      </c>
      <c r="T14" s="6">
        <v>37</v>
      </c>
      <c r="U14" s="6">
        <v>158</v>
      </c>
      <c r="V14" s="6">
        <v>110</v>
      </c>
      <c r="W14" s="6">
        <v>110</v>
      </c>
      <c r="X14" s="6">
        <v>138</v>
      </c>
      <c r="Y14" s="6">
        <v>140</v>
      </c>
      <c r="Z14" s="6">
        <v>110</v>
      </c>
      <c r="AA14" s="6">
        <v>109</v>
      </c>
      <c r="AB14" s="6">
        <v>440</v>
      </c>
      <c r="AC14" s="6">
        <v>180</v>
      </c>
      <c r="AD14" s="6">
        <v>250</v>
      </c>
      <c r="AE14" s="6">
        <v>30</v>
      </c>
      <c r="AF14" s="7">
        <f t="shared" si="1"/>
        <v>31800</v>
      </c>
      <c r="AG14" s="7">
        <f t="shared" si="2"/>
        <v>725</v>
      </c>
      <c r="AH14" s="7">
        <f t="shared" si="3"/>
        <v>0</v>
      </c>
      <c r="AI14" s="7">
        <f t="shared" si="4"/>
        <v>0</v>
      </c>
      <c r="AJ14" s="7">
        <f t="shared" si="5"/>
        <v>0</v>
      </c>
      <c r="AK14" s="7">
        <f t="shared" si="6"/>
        <v>0</v>
      </c>
      <c r="AL14" s="7">
        <f t="shared" si="7"/>
        <v>0</v>
      </c>
      <c r="AM14" s="7">
        <f t="shared" si="8"/>
        <v>0</v>
      </c>
      <c r="AN14" s="7">
        <f t="shared" si="9"/>
        <v>0</v>
      </c>
      <c r="AO14" s="7">
        <f t="shared" si="10"/>
        <v>0</v>
      </c>
      <c r="AP14" s="7">
        <f t="shared" si="11"/>
        <v>0</v>
      </c>
      <c r="AQ14" s="7">
        <f t="shared" si="12"/>
        <v>0</v>
      </c>
      <c r="AR14" s="7">
        <f t="shared" si="13"/>
        <v>0</v>
      </c>
      <c r="AS14" s="7">
        <f t="shared" si="14"/>
        <v>0</v>
      </c>
      <c r="AT14" s="7">
        <f t="shared" si="15"/>
        <v>0</v>
      </c>
      <c r="AU14" s="8">
        <f t="shared" si="16"/>
        <v>32525</v>
      </c>
      <c r="AW14" s="36">
        <v>45394</v>
      </c>
      <c r="AX14" s="18">
        <v>100</v>
      </c>
      <c r="AY14" s="6">
        <v>318</v>
      </c>
      <c r="BA14" s="36">
        <v>45394</v>
      </c>
      <c r="BB14" s="18">
        <v>0</v>
      </c>
      <c r="BC14" s="6">
        <v>158</v>
      </c>
      <c r="BD14" s="10"/>
      <c r="BE14" s="36">
        <v>45394</v>
      </c>
      <c r="BF14" s="18">
        <v>0</v>
      </c>
      <c r="BG14" s="6">
        <v>440</v>
      </c>
      <c r="BI14" s="36">
        <v>45394</v>
      </c>
      <c r="BJ14" s="18">
        <v>0</v>
      </c>
      <c r="BK14" s="6">
        <v>110</v>
      </c>
      <c r="BM14" s="36">
        <v>45394</v>
      </c>
      <c r="BN14" s="18">
        <v>0</v>
      </c>
      <c r="BO14" s="6">
        <v>250</v>
      </c>
    </row>
    <row r="15" spans="1:67">
      <c r="A15" s="5">
        <v>45395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245</v>
      </c>
      <c r="L15" s="18">
        <v>145</v>
      </c>
      <c r="M15" s="18">
        <v>0</v>
      </c>
      <c r="N15" s="18">
        <v>0</v>
      </c>
      <c r="O15" s="18">
        <v>0</v>
      </c>
      <c r="P15" s="18">
        <v>0</v>
      </c>
      <c r="Q15" s="6">
        <v>316</v>
      </c>
      <c r="R15" s="6">
        <v>29</v>
      </c>
      <c r="S15" s="123">
        <v>46.5</v>
      </c>
      <c r="T15" s="6">
        <v>37</v>
      </c>
      <c r="U15" s="6">
        <v>158</v>
      </c>
      <c r="V15" s="6">
        <v>110</v>
      </c>
      <c r="W15" s="6">
        <v>110</v>
      </c>
      <c r="X15" s="6">
        <v>138</v>
      </c>
      <c r="Y15" s="6">
        <v>140</v>
      </c>
      <c r="Z15" s="6">
        <v>110</v>
      </c>
      <c r="AA15" s="6">
        <v>109</v>
      </c>
      <c r="AB15" s="6">
        <v>440</v>
      </c>
      <c r="AC15" s="6">
        <v>180</v>
      </c>
      <c r="AD15" s="6">
        <v>250</v>
      </c>
      <c r="AE15" s="6">
        <v>30</v>
      </c>
      <c r="AF15" s="7">
        <f t="shared" si="1"/>
        <v>0</v>
      </c>
      <c r="AG15" s="7">
        <f t="shared" si="2"/>
        <v>0</v>
      </c>
      <c r="AH15" s="7">
        <f t="shared" si="3"/>
        <v>0</v>
      </c>
      <c r="AI15" s="7">
        <f t="shared" si="4"/>
        <v>0</v>
      </c>
      <c r="AJ15" s="7">
        <f t="shared" si="5"/>
        <v>0</v>
      </c>
      <c r="AK15" s="7">
        <f t="shared" si="6"/>
        <v>0</v>
      </c>
      <c r="AL15" s="7">
        <f t="shared" si="7"/>
        <v>0</v>
      </c>
      <c r="AM15" s="7">
        <f t="shared" si="8"/>
        <v>0</v>
      </c>
      <c r="AN15" s="7">
        <f t="shared" si="9"/>
        <v>0</v>
      </c>
      <c r="AO15" s="7">
        <f t="shared" si="10"/>
        <v>26950</v>
      </c>
      <c r="AP15" s="7">
        <f t="shared" si="11"/>
        <v>15805</v>
      </c>
      <c r="AQ15" s="7">
        <f t="shared" si="12"/>
        <v>0</v>
      </c>
      <c r="AR15" s="7">
        <f t="shared" si="13"/>
        <v>0</v>
      </c>
      <c r="AS15" s="7">
        <f t="shared" si="14"/>
        <v>0</v>
      </c>
      <c r="AT15" s="7">
        <f t="shared" si="15"/>
        <v>0</v>
      </c>
      <c r="AU15" s="8">
        <f t="shared" si="16"/>
        <v>42755</v>
      </c>
      <c r="AW15" s="36">
        <v>45395</v>
      </c>
      <c r="AX15" s="18">
        <v>0</v>
      </c>
      <c r="AY15" s="6">
        <v>316</v>
      </c>
      <c r="BA15" s="36">
        <v>45395</v>
      </c>
      <c r="BB15" s="18">
        <v>0</v>
      </c>
      <c r="BC15" s="6">
        <v>158</v>
      </c>
      <c r="BD15" s="10"/>
      <c r="BE15" s="36">
        <v>45395</v>
      </c>
      <c r="BF15" s="18">
        <v>0</v>
      </c>
      <c r="BG15" s="6">
        <v>440</v>
      </c>
      <c r="BI15" s="36">
        <v>45395</v>
      </c>
      <c r="BJ15" s="18">
        <v>245</v>
      </c>
      <c r="BK15" s="6">
        <v>110</v>
      </c>
      <c r="BM15" s="36">
        <v>45395</v>
      </c>
      <c r="BN15" s="18">
        <v>0</v>
      </c>
      <c r="BO15" s="6">
        <v>250</v>
      </c>
    </row>
    <row r="16" spans="1:67">
      <c r="A16" s="5">
        <v>45396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6">
        <v>316</v>
      </c>
      <c r="R16" s="6">
        <v>29</v>
      </c>
      <c r="S16" s="123">
        <v>46.5</v>
      </c>
      <c r="T16" s="6">
        <v>37</v>
      </c>
      <c r="U16" s="6">
        <v>158</v>
      </c>
      <c r="V16" s="6">
        <v>110</v>
      </c>
      <c r="W16" s="6">
        <v>110</v>
      </c>
      <c r="X16" s="6">
        <v>138</v>
      </c>
      <c r="Y16" s="6">
        <v>140</v>
      </c>
      <c r="Z16" s="6">
        <v>110</v>
      </c>
      <c r="AA16" s="6">
        <v>109</v>
      </c>
      <c r="AB16" s="6">
        <v>440</v>
      </c>
      <c r="AC16" s="6">
        <v>180</v>
      </c>
      <c r="AD16" s="6">
        <v>250</v>
      </c>
      <c r="AE16" s="6">
        <v>30</v>
      </c>
      <c r="AF16" s="7">
        <f t="shared" si="1"/>
        <v>0</v>
      </c>
      <c r="AG16" s="7">
        <f t="shared" si="2"/>
        <v>0</v>
      </c>
      <c r="AH16" s="7">
        <f t="shared" si="3"/>
        <v>0</v>
      </c>
      <c r="AI16" s="7">
        <f t="shared" si="4"/>
        <v>0</v>
      </c>
      <c r="AJ16" s="7">
        <f t="shared" si="5"/>
        <v>0</v>
      </c>
      <c r="AK16" s="7">
        <f t="shared" si="6"/>
        <v>0</v>
      </c>
      <c r="AL16" s="7">
        <f t="shared" si="7"/>
        <v>0</v>
      </c>
      <c r="AM16" s="7">
        <f t="shared" si="8"/>
        <v>0</v>
      </c>
      <c r="AN16" s="7">
        <f t="shared" si="9"/>
        <v>0</v>
      </c>
      <c r="AO16" s="7">
        <f t="shared" si="10"/>
        <v>0</v>
      </c>
      <c r="AP16" s="7">
        <f t="shared" si="11"/>
        <v>0</v>
      </c>
      <c r="AQ16" s="7">
        <f t="shared" si="12"/>
        <v>0</v>
      </c>
      <c r="AR16" s="7">
        <f t="shared" si="13"/>
        <v>0</v>
      </c>
      <c r="AS16" s="7">
        <f t="shared" si="14"/>
        <v>0</v>
      </c>
      <c r="AT16" s="7">
        <f t="shared" si="15"/>
        <v>0</v>
      </c>
      <c r="AU16" s="8">
        <f t="shared" si="16"/>
        <v>0</v>
      </c>
      <c r="AW16" s="36">
        <v>45396</v>
      </c>
      <c r="AX16" s="18">
        <v>0</v>
      </c>
      <c r="AY16" s="6">
        <v>316</v>
      </c>
      <c r="BA16" s="36">
        <v>45396</v>
      </c>
      <c r="BB16" s="18">
        <v>0</v>
      </c>
      <c r="BC16" s="6">
        <v>158</v>
      </c>
      <c r="BD16" s="10"/>
      <c r="BE16" s="36">
        <v>45396</v>
      </c>
      <c r="BF16" s="18">
        <v>0</v>
      </c>
      <c r="BG16" s="6">
        <v>440</v>
      </c>
      <c r="BI16" s="36">
        <v>45396</v>
      </c>
      <c r="BJ16" s="18">
        <v>0</v>
      </c>
      <c r="BK16" s="6">
        <v>110</v>
      </c>
      <c r="BM16" s="36">
        <v>45396</v>
      </c>
      <c r="BN16" s="18">
        <v>0</v>
      </c>
      <c r="BO16" s="6">
        <v>250</v>
      </c>
    </row>
    <row r="17" spans="1:67">
      <c r="A17" s="5">
        <v>45397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60</v>
      </c>
      <c r="N17" s="18">
        <v>0</v>
      </c>
      <c r="O17" s="18">
        <v>0</v>
      </c>
      <c r="P17" s="18">
        <v>0</v>
      </c>
      <c r="Q17" s="6">
        <v>316</v>
      </c>
      <c r="R17" s="6">
        <v>29</v>
      </c>
      <c r="S17" s="123">
        <v>46.5</v>
      </c>
      <c r="T17" s="6">
        <v>37</v>
      </c>
      <c r="U17" s="6">
        <v>158</v>
      </c>
      <c r="V17" s="6">
        <v>110</v>
      </c>
      <c r="W17" s="6">
        <v>110</v>
      </c>
      <c r="X17" s="6">
        <v>138</v>
      </c>
      <c r="Y17" s="6">
        <v>140</v>
      </c>
      <c r="Z17" s="6">
        <v>110</v>
      </c>
      <c r="AA17" s="6">
        <v>109</v>
      </c>
      <c r="AB17" s="6">
        <v>440</v>
      </c>
      <c r="AC17" s="6">
        <v>180</v>
      </c>
      <c r="AD17" s="6">
        <v>250</v>
      </c>
      <c r="AE17" s="6">
        <v>30</v>
      </c>
      <c r="AF17" s="7">
        <f t="shared" si="1"/>
        <v>0</v>
      </c>
      <c r="AG17" s="7">
        <f t="shared" si="2"/>
        <v>0</v>
      </c>
      <c r="AH17" s="7">
        <f t="shared" si="3"/>
        <v>0</v>
      </c>
      <c r="AI17" s="7">
        <f t="shared" si="4"/>
        <v>0</v>
      </c>
      <c r="AJ17" s="7">
        <f t="shared" si="5"/>
        <v>0</v>
      </c>
      <c r="AK17" s="7">
        <f t="shared" si="6"/>
        <v>0</v>
      </c>
      <c r="AL17" s="7">
        <f t="shared" si="7"/>
        <v>0</v>
      </c>
      <c r="AM17" s="7">
        <f t="shared" si="8"/>
        <v>0</v>
      </c>
      <c r="AN17" s="7">
        <f t="shared" si="9"/>
        <v>0</v>
      </c>
      <c r="AO17" s="7">
        <f t="shared" si="10"/>
        <v>0</v>
      </c>
      <c r="AP17" s="7">
        <f t="shared" si="11"/>
        <v>0</v>
      </c>
      <c r="AQ17" s="7">
        <f t="shared" si="12"/>
        <v>26400</v>
      </c>
      <c r="AR17" s="7">
        <f t="shared" si="13"/>
        <v>0</v>
      </c>
      <c r="AS17" s="7">
        <f t="shared" si="14"/>
        <v>0</v>
      </c>
      <c r="AT17" s="7">
        <f t="shared" si="15"/>
        <v>0</v>
      </c>
      <c r="AU17" s="8">
        <f t="shared" si="16"/>
        <v>26400</v>
      </c>
      <c r="AW17" s="36">
        <v>45397</v>
      </c>
      <c r="AX17" s="18">
        <v>0</v>
      </c>
      <c r="AY17" s="6">
        <v>316</v>
      </c>
      <c r="BA17" s="36">
        <v>45397</v>
      </c>
      <c r="BB17" s="18">
        <v>0</v>
      </c>
      <c r="BC17" s="6">
        <v>158</v>
      </c>
      <c r="BD17" s="10"/>
      <c r="BE17" s="36">
        <v>45397</v>
      </c>
      <c r="BF17" s="18">
        <v>60</v>
      </c>
      <c r="BG17" s="6">
        <v>440</v>
      </c>
      <c r="BI17" s="36">
        <v>45397</v>
      </c>
      <c r="BJ17" s="18">
        <v>0</v>
      </c>
      <c r="BK17" s="6">
        <v>110</v>
      </c>
      <c r="BM17" s="36">
        <v>45397</v>
      </c>
      <c r="BN17" s="18">
        <v>0</v>
      </c>
      <c r="BO17" s="6">
        <v>250</v>
      </c>
    </row>
    <row r="18" spans="1:67">
      <c r="A18" s="5">
        <v>45398</v>
      </c>
      <c r="B18" s="18">
        <v>0</v>
      </c>
      <c r="C18" s="18">
        <v>0</v>
      </c>
      <c r="D18" s="18">
        <v>350</v>
      </c>
      <c r="E18" s="18">
        <v>250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6">
        <v>316</v>
      </c>
      <c r="R18" s="6">
        <v>29</v>
      </c>
      <c r="S18" s="123">
        <v>46.5</v>
      </c>
      <c r="T18" s="6">
        <v>37</v>
      </c>
      <c r="U18" s="6">
        <v>158</v>
      </c>
      <c r="V18" s="6">
        <v>110</v>
      </c>
      <c r="W18" s="6">
        <v>110</v>
      </c>
      <c r="X18" s="6">
        <v>138</v>
      </c>
      <c r="Y18" s="6">
        <v>140</v>
      </c>
      <c r="Z18" s="6">
        <v>110</v>
      </c>
      <c r="AA18" s="6">
        <v>109</v>
      </c>
      <c r="AB18" s="6">
        <v>440</v>
      </c>
      <c r="AC18" s="6">
        <v>180</v>
      </c>
      <c r="AD18" s="6">
        <v>250</v>
      </c>
      <c r="AE18" s="6">
        <v>30</v>
      </c>
      <c r="AF18" s="7">
        <f t="shared" si="1"/>
        <v>0</v>
      </c>
      <c r="AG18" s="7">
        <f t="shared" si="2"/>
        <v>0</v>
      </c>
      <c r="AH18" s="7">
        <f t="shared" si="3"/>
        <v>16275</v>
      </c>
      <c r="AI18" s="7">
        <f t="shared" si="4"/>
        <v>9250</v>
      </c>
      <c r="AJ18" s="7">
        <f t="shared" si="5"/>
        <v>0</v>
      </c>
      <c r="AK18" s="7">
        <f t="shared" si="6"/>
        <v>0</v>
      </c>
      <c r="AL18" s="7">
        <f t="shared" si="7"/>
        <v>0</v>
      </c>
      <c r="AM18" s="7">
        <f t="shared" si="8"/>
        <v>0</v>
      </c>
      <c r="AN18" s="7">
        <f t="shared" si="9"/>
        <v>0</v>
      </c>
      <c r="AO18" s="7">
        <f t="shared" si="10"/>
        <v>0</v>
      </c>
      <c r="AP18" s="7">
        <f t="shared" si="11"/>
        <v>0</v>
      </c>
      <c r="AQ18" s="7">
        <f t="shared" si="12"/>
        <v>0</v>
      </c>
      <c r="AR18" s="7">
        <f t="shared" si="13"/>
        <v>0</v>
      </c>
      <c r="AS18" s="7">
        <f t="shared" si="14"/>
        <v>0</v>
      </c>
      <c r="AT18" s="7">
        <f t="shared" si="15"/>
        <v>0</v>
      </c>
      <c r="AU18" s="8">
        <f t="shared" si="16"/>
        <v>25525</v>
      </c>
      <c r="AW18" s="36">
        <v>45398</v>
      </c>
      <c r="AX18" s="18">
        <v>0</v>
      </c>
      <c r="AY18" s="6">
        <v>316</v>
      </c>
      <c r="BA18" s="36">
        <v>45398</v>
      </c>
      <c r="BB18" s="18">
        <v>0</v>
      </c>
      <c r="BC18" s="6">
        <v>158</v>
      </c>
      <c r="BD18" s="10"/>
      <c r="BE18" s="36">
        <v>45398</v>
      </c>
      <c r="BF18" s="18">
        <v>0</v>
      </c>
      <c r="BG18" s="6">
        <v>440</v>
      </c>
      <c r="BI18" s="36">
        <v>45398</v>
      </c>
      <c r="BJ18" s="18">
        <v>0</v>
      </c>
      <c r="BK18" s="6">
        <v>110</v>
      </c>
      <c r="BM18" s="36">
        <v>45398</v>
      </c>
      <c r="BN18" s="18">
        <v>0</v>
      </c>
      <c r="BO18" s="6">
        <v>250</v>
      </c>
    </row>
    <row r="19" spans="1:67">
      <c r="A19" s="5">
        <v>45399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100</v>
      </c>
      <c r="J19" s="18">
        <v>35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6">
        <v>316</v>
      </c>
      <c r="R19" s="6">
        <v>29</v>
      </c>
      <c r="S19" s="123">
        <v>46.5</v>
      </c>
      <c r="T19" s="6">
        <v>37</v>
      </c>
      <c r="U19" s="6">
        <v>158</v>
      </c>
      <c r="V19" s="6">
        <v>110</v>
      </c>
      <c r="W19" s="6">
        <v>110</v>
      </c>
      <c r="X19" s="6">
        <v>138</v>
      </c>
      <c r="Y19" s="6">
        <v>140</v>
      </c>
      <c r="Z19" s="6">
        <v>110</v>
      </c>
      <c r="AA19" s="6">
        <v>109</v>
      </c>
      <c r="AB19" s="6">
        <v>440</v>
      </c>
      <c r="AC19" s="6">
        <v>180</v>
      </c>
      <c r="AD19" s="6">
        <v>250</v>
      </c>
      <c r="AE19" s="6">
        <v>30</v>
      </c>
      <c r="AF19" s="7">
        <f t="shared" si="1"/>
        <v>0</v>
      </c>
      <c r="AG19" s="7">
        <f t="shared" si="2"/>
        <v>0</v>
      </c>
      <c r="AH19" s="7">
        <f t="shared" si="3"/>
        <v>0</v>
      </c>
      <c r="AI19" s="7">
        <f t="shared" si="4"/>
        <v>0</v>
      </c>
      <c r="AJ19" s="7">
        <f t="shared" si="5"/>
        <v>0</v>
      </c>
      <c r="AK19" s="7">
        <f t="shared" si="6"/>
        <v>0</v>
      </c>
      <c r="AL19" s="7">
        <f t="shared" si="7"/>
        <v>0</v>
      </c>
      <c r="AM19" s="7">
        <f t="shared" si="8"/>
        <v>13800</v>
      </c>
      <c r="AN19" s="7">
        <f t="shared" si="9"/>
        <v>4900</v>
      </c>
      <c r="AO19" s="7">
        <f t="shared" si="10"/>
        <v>0</v>
      </c>
      <c r="AP19" s="7">
        <f t="shared" si="11"/>
        <v>0</v>
      </c>
      <c r="AQ19" s="7">
        <f t="shared" si="12"/>
        <v>0</v>
      </c>
      <c r="AR19" s="7">
        <f t="shared" si="13"/>
        <v>0</v>
      </c>
      <c r="AS19" s="7">
        <f t="shared" si="14"/>
        <v>0</v>
      </c>
      <c r="AT19" s="7">
        <f t="shared" si="15"/>
        <v>0</v>
      </c>
      <c r="AU19" s="8">
        <f t="shared" si="16"/>
        <v>18700</v>
      </c>
      <c r="AW19" s="36">
        <v>45399</v>
      </c>
      <c r="AX19" s="18">
        <v>0</v>
      </c>
      <c r="AY19" s="6">
        <v>316</v>
      </c>
      <c r="BA19" s="36">
        <v>45399</v>
      </c>
      <c r="BB19" s="18">
        <v>0</v>
      </c>
      <c r="BC19" s="6">
        <v>158</v>
      </c>
      <c r="BD19" s="10"/>
      <c r="BE19" s="36">
        <v>45399</v>
      </c>
      <c r="BF19" s="18">
        <v>0</v>
      </c>
      <c r="BG19" s="6">
        <v>440</v>
      </c>
      <c r="BI19" s="36">
        <v>45399</v>
      </c>
      <c r="BJ19" s="18">
        <v>0</v>
      </c>
      <c r="BK19" s="6">
        <v>110</v>
      </c>
      <c r="BM19" s="36">
        <v>45399</v>
      </c>
      <c r="BN19" s="18">
        <v>0</v>
      </c>
      <c r="BO19" s="6">
        <v>250</v>
      </c>
    </row>
    <row r="20" spans="1:67">
      <c r="A20" s="5">
        <v>45400</v>
      </c>
      <c r="B20" s="18">
        <v>0</v>
      </c>
      <c r="C20" s="18">
        <v>0</v>
      </c>
      <c r="D20" s="18">
        <v>0</v>
      </c>
      <c r="E20" s="18">
        <v>0</v>
      </c>
      <c r="F20" s="18">
        <v>105</v>
      </c>
      <c r="G20" s="18">
        <v>105</v>
      </c>
      <c r="H20" s="18">
        <v>90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6">
        <v>316</v>
      </c>
      <c r="R20" s="6">
        <v>29</v>
      </c>
      <c r="S20" s="123">
        <v>46.5</v>
      </c>
      <c r="T20" s="6">
        <v>38</v>
      </c>
      <c r="U20" s="6">
        <v>160</v>
      </c>
      <c r="V20" s="6">
        <v>110</v>
      </c>
      <c r="W20" s="6">
        <v>110</v>
      </c>
      <c r="X20" s="6">
        <v>138</v>
      </c>
      <c r="Y20" s="6">
        <v>140</v>
      </c>
      <c r="Z20" s="6">
        <v>110</v>
      </c>
      <c r="AA20" s="6">
        <v>109</v>
      </c>
      <c r="AB20" s="6">
        <v>440</v>
      </c>
      <c r="AC20" s="6">
        <v>180</v>
      </c>
      <c r="AD20" s="6">
        <v>250</v>
      </c>
      <c r="AE20" s="6">
        <v>30</v>
      </c>
      <c r="AF20" s="7">
        <f t="shared" si="1"/>
        <v>0</v>
      </c>
      <c r="AG20" s="7">
        <f t="shared" si="2"/>
        <v>0</v>
      </c>
      <c r="AH20" s="7">
        <f t="shared" si="3"/>
        <v>0</v>
      </c>
      <c r="AI20" s="7">
        <f t="shared" si="4"/>
        <v>0</v>
      </c>
      <c r="AJ20" s="7">
        <f t="shared" si="5"/>
        <v>16800</v>
      </c>
      <c r="AK20" s="7">
        <f t="shared" si="6"/>
        <v>11550</v>
      </c>
      <c r="AL20" s="7">
        <f t="shared" si="7"/>
        <v>9900</v>
      </c>
      <c r="AM20" s="7">
        <f t="shared" si="8"/>
        <v>0</v>
      </c>
      <c r="AN20" s="7">
        <f t="shared" si="9"/>
        <v>0</v>
      </c>
      <c r="AO20" s="7">
        <f t="shared" si="10"/>
        <v>0</v>
      </c>
      <c r="AP20" s="7">
        <f t="shared" si="11"/>
        <v>0</v>
      </c>
      <c r="AQ20" s="7">
        <f t="shared" si="12"/>
        <v>0</v>
      </c>
      <c r="AR20" s="7">
        <f t="shared" si="13"/>
        <v>0</v>
      </c>
      <c r="AS20" s="7">
        <f t="shared" si="14"/>
        <v>0</v>
      </c>
      <c r="AT20" s="7">
        <f t="shared" si="15"/>
        <v>0</v>
      </c>
      <c r="AU20" s="8">
        <f t="shared" si="16"/>
        <v>38250</v>
      </c>
      <c r="AW20" s="36">
        <v>45400</v>
      </c>
      <c r="AX20" s="18">
        <v>0</v>
      </c>
      <c r="AY20" s="6">
        <v>316</v>
      </c>
      <c r="BA20" s="36">
        <v>45400</v>
      </c>
      <c r="BB20" s="18">
        <v>105</v>
      </c>
      <c r="BC20" s="6">
        <v>160</v>
      </c>
      <c r="BD20" s="10"/>
      <c r="BE20" s="36">
        <v>45400</v>
      </c>
      <c r="BF20" s="18">
        <v>0</v>
      </c>
      <c r="BG20" s="6">
        <v>440</v>
      </c>
      <c r="BI20" s="36">
        <v>45400</v>
      </c>
      <c r="BJ20" s="18">
        <v>0</v>
      </c>
      <c r="BK20" s="6">
        <v>110</v>
      </c>
      <c r="BM20" s="36">
        <v>45400</v>
      </c>
      <c r="BN20" s="18">
        <v>0</v>
      </c>
      <c r="BO20" s="6">
        <v>250</v>
      </c>
    </row>
    <row r="21" spans="1:67">
      <c r="A21" s="5">
        <v>45401</v>
      </c>
      <c r="B21" s="18">
        <v>100</v>
      </c>
      <c r="C21" s="18">
        <v>25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6">
        <v>316</v>
      </c>
      <c r="R21" s="6">
        <v>29</v>
      </c>
      <c r="S21" s="123">
        <v>46.5</v>
      </c>
      <c r="T21" s="6">
        <v>38</v>
      </c>
      <c r="U21" s="6">
        <v>160</v>
      </c>
      <c r="V21" s="6">
        <v>110</v>
      </c>
      <c r="W21" s="6">
        <v>110</v>
      </c>
      <c r="X21" s="6">
        <v>138</v>
      </c>
      <c r="Y21" s="6">
        <v>140</v>
      </c>
      <c r="Z21" s="6">
        <v>110</v>
      </c>
      <c r="AA21" s="6">
        <v>109</v>
      </c>
      <c r="AB21" s="6">
        <v>440</v>
      </c>
      <c r="AC21" s="6">
        <v>180</v>
      </c>
      <c r="AD21" s="6">
        <v>275</v>
      </c>
      <c r="AE21" s="6">
        <v>30</v>
      </c>
      <c r="AF21" s="7">
        <f t="shared" si="1"/>
        <v>31600</v>
      </c>
      <c r="AG21" s="7">
        <f t="shared" si="2"/>
        <v>725</v>
      </c>
      <c r="AH21" s="7">
        <f t="shared" si="3"/>
        <v>0</v>
      </c>
      <c r="AI21" s="7">
        <f t="shared" si="4"/>
        <v>0</v>
      </c>
      <c r="AJ21" s="7">
        <f t="shared" si="5"/>
        <v>0</v>
      </c>
      <c r="AK21" s="7">
        <f t="shared" si="6"/>
        <v>0</v>
      </c>
      <c r="AL21" s="7">
        <f t="shared" si="7"/>
        <v>0</v>
      </c>
      <c r="AM21" s="7">
        <f t="shared" si="8"/>
        <v>0</v>
      </c>
      <c r="AN21" s="7">
        <f t="shared" si="9"/>
        <v>0</v>
      </c>
      <c r="AO21" s="7">
        <f t="shared" si="10"/>
        <v>0</v>
      </c>
      <c r="AP21" s="7">
        <f t="shared" si="11"/>
        <v>0</v>
      </c>
      <c r="AQ21" s="7">
        <f t="shared" si="12"/>
        <v>0</v>
      </c>
      <c r="AR21" s="7">
        <f t="shared" si="13"/>
        <v>0</v>
      </c>
      <c r="AS21" s="7">
        <f t="shared" si="14"/>
        <v>0</v>
      </c>
      <c r="AT21" s="7">
        <f t="shared" si="15"/>
        <v>0</v>
      </c>
      <c r="AU21" s="8">
        <f t="shared" si="16"/>
        <v>32325</v>
      </c>
      <c r="AW21" s="36">
        <v>45401</v>
      </c>
      <c r="AX21" s="18">
        <v>100</v>
      </c>
      <c r="AY21" s="6">
        <v>316</v>
      </c>
      <c r="BA21" s="36">
        <v>45401</v>
      </c>
      <c r="BB21" s="18">
        <v>0</v>
      </c>
      <c r="BC21" s="6">
        <v>160</v>
      </c>
      <c r="BD21" s="10"/>
      <c r="BE21" s="36">
        <v>45401</v>
      </c>
      <c r="BF21" s="18">
        <v>0</v>
      </c>
      <c r="BG21" s="6">
        <v>440</v>
      </c>
      <c r="BI21" s="36">
        <v>45401</v>
      </c>
      <c r="BJ21" s="18">
        <v>0</v>
      </c>
      <c r="BK21" s="6">
        <v>110</v>
      </c>
      <c r="BM21" s="36">
        <v>45401</v>
      </c>
      <c r="BN21" s="18">
        <v>0</v>
      </c>
      <c r="BO21" s="6">
        <v>275</v>
      </c>
    </row>
    <row r="22" spans="1:67">
      <c r="A22" s="5">
        <v>45402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245</v>
      </c>
      <c r="L22" s="18">
        <v>145</v>
      </c>
      <c r="M22" s="18">
        <v>0</v>
      </c>
      <c r="N22" s="18">
        <v>0</v>
      </c>
      <c r="O22" s="18">
        <v>0</v>
      </c>
      <c r="P22" s="18">
        <v>0</v>
      </c>
      <c r="Q22" s="6">
        <v>316</v>
      </c>
      <c r="R22" s="6">
        <v>29</v>
      </c>
      <c r="S22" s="123">
        <v>46.5</v>
      </c>
      <c r="T22" s="6">
        <v>38</v>
      </c>
      <c r="U22" s="6">
        <v>160</v>
      </c>
      <c r="V22" s="6">
        <v>110</v>
      </c>
      <c r="W22" s="6">
        <v>110</v>
      </c>
      <c r="X22" s="6">
        <v>138</v>
      </c>
      <c r="Y22" s="6">
        <v>140</v>
      </c>
      <c r="Z22" s="6">
        <v>115</v>
      </c>
      <c r="AA22" s="6">
        <v>119</v>
      </c>
      <c r="AB22" s="6">
        <v>440</v>
      </c>
      <c r="AC22" s="6">
        <v>180</v>
      </c>
      <c r="AD22" s="6">
        <v>275</v>
      </c>
      <c r="AE22" s="6">
        <v>30</v>
      </c>
      <c r="AF22" s="7">
        <f t="shared" si="1"/>
        <v>0</v>
      </c>
      <c r="AG22" s="7">
        <f t="shared" si="2"/>
        <v>0</v>
      </c>
      <c r="AH22" s="7">
        <f t="shared" si="3"/>
        <v>0</v>
      </c>
      <c r="AI22" s="7">
        <f t="shared" si="4"/>
        <v>0</v>
      </c>
      <c r="AJ22" s="7">
        <f t="shared" si="5"/>
        <v>0</v>
      </c>
      <c r="AK22" s="7">
        <f t="shared" si="6"/>
        <v>0</v>
      </c>
      <c r="AL22" s="7">
        <f t="shared" si="7"/>
        <v>0</v>
      </c>
      <c r="AM22" s="7">
        <f t="shared" si="8"/>
        <v>0</v>
      </c>
      <c r="AN22" s="7">
        <f t="shared" si="9"/>
        <v>0</v>
      </c>
      <c r="AO22" s="7">
        <f t="shared" si="10"/>
        <v>28175</v>
      </c>
      <c r="AP22" s="7">
        <f t="shared" si="11"/>
        <v>17255</v>
      </c>
      <c r="AQ22" s="7">
        <f t="shared" si="12"/>
        <v>0</v>
      </c>
      <c r="AR22" s="7">
        <f t="shared" si="13"/>
        <v>0</v>
      </c>
      <c r="AS22" s="7">
        <f t="shared" si="14"/>
        <v>0</v>
      </c>
      <c r="AT22" s="7">
        <f t="shared" si="15"/>
        <v>0</v>
      </c>
      <c r="AU22" s="8">
        <f t="shared" si="16"/>
        <v>45430</v>
      </c>
      <c r="AW22" s="36">
        <v>45402</v>
      </c>
      <c r="AX22" s="18">
        <v>0</v>
      </c>
      <c r="AY22" s="6">
        <v>316</v>
      </c>
      <c r="BA22" s="36">
        <v>45402</v>
      </c>
      <c r="BB22" s="18">
        <v>0</v>
      </c>
      <c r="BC22" s="6">
        <v>160</v>
      </c>
      <c r="BD22" s="10"/>
      <c r="BE22" s="36">
        <v>45402</v>
      </c>
      <c r="BF22" s="18">
        <v>0</v>
      </c>
      <c r="BG22" s="6">
        <v>440</v>
      </c>
      <c r="BI22" s="36">
        <v>45402</v>
      </c>
      <c r="BJ22" s="18">
        <v>245</v>
      </c>
      <c r="BK22" s="6">
        <v>115</v>
      </c>
      <c r="BM22" s="36">
        <v>45402</v>
      </c>
      <c r="BN22" s="18">
        <v>0</v>
      </c>
      <c r="BO22" s="6">
        <v>275</v>
      </c>
    </row>
    <row r="23" spans="1:67">
      <c r="A23" s="5">
        <v>45403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6">
        <v>316</v>
      </c>
      <c r="R23" s="6">
        <v>29</v>
      </c>
      <c r="S23" s="123">
        <v>46.5</v>
      </c>
      <c r="T23" s="6">
        <v>38</v>
      </c>
      <c r="U23" s="6">
        <v>160</v>
      </c>
      <c r="V23" s="6">
        <v>110</v>
      </c>
      <c r="W23" s="6">
        <v>110</v>
      </c>
      <c r="X23" s="6">
        <v>138</v>
      </c>
      <c r="Y23" s="6">
        <v>140</v>
      </c>
      <c r="Z23" s="6">
        <v>115</v>
      </c>
      <c r="AA23" s="6">
        <v>119</v>
      </c>
      <c r="AB23" s="6">
        <v>450</v>
      </c>
      <c r="AC23" s="6">
        <v>180</v>
      </c>
      <c r="AD23" s="6">
        <v>275</v>
      </c>
      <c r="AE23" s="6">
        <v>30</v>
      </c>
      <c r="AF23" s="7">
        <f t="shared" si="1"/>
        <v>0</v>
      </c>
      <c r="AG23" s="7">
        <f t="shared" si="2"/>
        <v>0</v>
      </c>
      <c r="AH23" s="7">
        <f t="shared" si="3"/>
        <v>0</v>
      </c>
      <c r="AI23" s="7">
        <f t="shared" si="4"/>
        <v>0</v>
      </c>
      <c r="AJ23" s="7">
        <f t="shared" si="5"/>
        <v>0</v>
      </c>
      <c r="AK23" s="7">
        <f t="shared" si="6"/>
        <v>0</v>
      </c>
      <c r="AL23" s="7">
        <f t="shared" si="7"/>
        <v>0</v>
      </c>
      <c r="AM23" s="7">
        <f t="shared" si="8"/>
        <v>0</v>
      </c>
      <c r="AN23" s="7">
        <f t="shared" si="9"/>
        <v>0</v>
      </c>
      <c r="AO23" s="7">
        <f t="shared" si="10"/>
        <v>0</v>
      </c>
      <c r="AP23" s="7">
        <f t="shared" si="11"/>
        <v>0</v>
      </c>
      <c r="AQ23" s="7">
        <f t="shared" si="12"/>
        <v>0</v>
      </c>
      <c r="AR23" s="7">
        <f t="shared" si="13"/>
        <v>0</v>
      </c>
      <c r="AS23" s="7">
        <f t="shared" si="14"/>
        <v>0</v>
      </c>
      <c r="AT23" s="7">
        <f t="shared" si="15"/>
        <v>0</v>
      </c>
      <c r="AU23" s="8">
        <f t="shared" si="16"/>
        <v>0</v>
      </c>
      <c r="AW23" s="36">
        <v>45403</v>
      </c>
      <c r="AX23" s="18">
        <v>0</v>
      </c>
      <c r="AY23" s="6">
        <v>316</v>
      </c>
      <c r="BA23" s="36">
        <v>45403</v>
      </c>
      <c r="BB23" s="18">
        <v>0</v>
      </c>
      <c r="BC23" s="6">
        <v>160</v>
      </c>
      <c r="BD23" s="10"/>
      <c r="BE23" s="36">
        <v>45403</v>
      </c>
      <c r="BF23" s="18">
        <v>0</v>
      </c>
      <c r="BG23" s="6">
        <v>450</v>
      </c>
      <c r="BI23" s="36">
        <v>45403</v>
      </c>
      <c r="BJ23" s="18">
        <v>0</v>
      </c>
      <c r="BK23" s="6">
        <v>115</v>
      </c>
      <c r="BM23" s="36">
        <v>45403</v>
      </c>
      <c r="BN23" s="18">
        <v>0</v>
      </c>
      <c r="BO23" s="6">
        <v>275</v>
      </c>
    </row>
    <row r="24" spans="1:67">
      <c r="A24" s="5">
        <v>45404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60</v>
      </c>
      <c r="N24" s="18">
        <v>0</v>
      </c>
      <c r="O24" s="18">
        <v>0</v>
      </c>
      <c r="P24" s="18">
        <v>0</v>
      </c>
      <c r="Q24" s="6">
        <v>316</v>
      </c>
      <c r="R24" s="6">
        <v>29</v>
      </c>
      <c r="S24" s="123">
        <v>46.5</v>
      </c>
      <c r="T24" s="6">
        <v>38</v>
      </c>
      <c r="U24" s="6">
        <v>160</v>
      </c>
      <c r="V24" s="6">
        <v>110</v>
      </c>
      <c r="W24" s="6">
        <v>110</v>
      </c>
      <c r="X24" s="6">
        <v>138</v>
      </c>
      <c r="Y24" s="6">
        <v>140</v>
      </c>
      <c r="Z24" s="6">
        <v>115</v>
      </c>
      <c r="AA24" s="6">
        <v>119</v>
      </c>
      <c r="AB24" s="6">
        <v>450</v>
      </c>
      <c r="AC24" s="6">
        <v>180</v>
      </c>
      <c r="AD24" s="6">
        <v>275</v>
      </c>
      <c r="AE24" s="6">
        <v>30</v>
      </c>
      <c r="AF24" s="7">
        <f t="shared" si="1"/>
        <v>0</v>
      </c>
      <c r="AG24" s="7">
        <f t="shared" si="2"/>
        <v>0</v>
      </c>
      <c r="AH24" s="7">
        <f t="shared" si="3"/>
        <v>0</v>
      </c>
      <c r="AI24" s="7">
        <f t="shared" si="4"/>
        <v>0</v>
      </c>
      <c r="AJ24" s="7">
        <f t="shared" si="5"/>
        <v>0</v>
      </c>
      <c r="AK24" s="7">
        <f t="shared" si="6"/>
        <v>0</v>
      </c>
      <c r="AL24" s="7">
        <f t="shared" si="7"/>
        <v>0</v>
      </c>
      <c r="AM24" s="7">
        <f t="shared" si="8"/>
        <v>0</v>
      </c>
      <c r="AN24" s="7">
        <f t="shared" si="9"/>
        <v>0</v>
      </c>
      <c r="AO24" s="7">
        <f t="shared" si="10"/>
        <v>0</v>
      </c>
      <c r="AP24" s="7">
        <f t="shared" si="11"/>
        <v>0</v>
      </c>
      <c r="AQ24" s="7">
        <f t="shared" si="12"/>
        <v>27000</v>
      </c>
      <c r="AR24" s="7">
        <f t="shared" si="13"/>
        <v>0</v>
      </c>
      <c r="AS24" s="7">
        <f t="shared" si="14"/>
        <v>0</v>
      </c>
      <c r="AT24" s="7">
        <f t="shared" si="15"/>
        <v>0</v>
      </c>
      <c r="AU24" s="8">
        <f t="shared" si="16"/>
        <v>27000</v>
      </c>
      <c r="AW24" s="36">
        <v>45404</v>
      </c>
      <c r="AX24" s="18">
        <v>0</v>
      </c>
      <c r="AY24" s="6">
        <v>316</v>
      </c>
      <c r="BA24" s="36">
        <v>45404</v>
      </c>
      <c r="BB24" s="18">
        <v>0</v>
      </c>
      <c r="BC24" s="6">
        <v>160</v>
      </c>
      <c r="BD24" s="10"/>
      <c r="BE24" s="36">
        <v>45404</v>
      </c>
      <c r="BF24" s="18">
        <v>60</v>
      </c>
      <c r="BG24" s="6">
        <v>450</v>
      </c>
      <c r="BI24" s="36">
        <v>45404</v>
      </c>
      <c r="BJ24" s="18">
        <v>0</v>
      </c>
      <c r="BK24" s="6">
        <v>115</v>
      </c>
      <c r="BM24" s="36">
        <v>45404</v>
      </c>
      <c r="BN24" s="18">
        <v>0</v>
      </c>
      <c r="BO24" s="6">
        <v>275</v>
      </c>
    </row>
    <row r="25" spans="1:67">
      <c r="A25" s="5">
        <v>45405</v>
      </c>
      <c r="B25" s="18">
        <v>0</v>
      </c>
      <c r="C25" s="18">
        <v>0</v>
      </c>
      <c r="D25" s="18">
        <v>350</v>
      </c>
      <c r="E25" s="18">
        <v>250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6">
        <v>316</v>
      </c>
      <c r="R25" s="6">
        <v>29</v>
      </c>
      <c r="S25" s="123">
        <v>46.5</v>
      </c>
      <c r="T25" s="6">
        <v>38</v>
      </c>
      <c r="U25" s="6">
        <v>160</v>
      </c>
      <c r="V25" s="6">
        <v>110</v>
      </c>
      <c r="W25" s="6">
        <v>110</v>
      </c>
      <c r="X25" s="6">
        <v>125</v>
      </c>
      <c r="Y25" s="6">
        <v>140</v>
      </c>
      <c r="Z25" s="6">
        <v>115</v>
      </c>
      <c r="AA25" s="6">
        <v>119</v>
      </c>
      <c r="AB25" s="6">
        <v>450</v>
      </c>
      <c r="AC25" s="6">
        <v>180</v>
      </c>
      <c r="AD25" s="6">
        <v>275</v>
      </c>
      <c r="AE25" s="6">
        <v>30</v>
      </c>
      <c r="AF25" s="7">
        <f t="shared" si="1"/>
        <v>0</v>
      </c>
      <c r="AG25" s="7">
        <f t="shared" si="2"/>
        <v>0</v>
      </c>
      <c r="AH25" s="7">
        <f t="shared" si="3"/>
        <v>16275</v>
      </c>
      <c r="AI25" s="7">
        <f t="shared" si="4"/>
        <v>9500</v>
      </c>
      <c r="AJ25" s="7">
        <f t="shared" si="5"/>
        <v>0</v>
      </c>
      <c r="AK25" s="7">
        <f t="shared" si="6"/>
        <v>0</v>
      </c>
      <c r="AL25" s="7">
        <f t="shared" si="7"/>
        <v>0</v>
      </c>
      <c r="AM25" s="7">
        <f t="shared" si="8"/>
        <v>0</v>
      </c>
      <c r="AN25" s="7">
        <f t="shared" si="9"/>
        <v>0</v>
      </c>
      <c r="AO25" s="7">
        <f t="shared" si="10"/>
        <v>0</v>
      </c>
      <c r="AP25" s="7">
        <f t="shared" si="11"/>
        <v>0</v>
      </c>
      <c r="AQ25" s="7">
        <f t="shared" si="12"/>
        <v>0</v>
      </c>
      <c r="AR25" s="7">
        <f t="shared" si="13"/>
        <v>0</v>
      </c>
      <c r="AS25" s="7">
        <f t="shared" si="14"/>
        <v>0</v>
      </c>
      <c r="AT25" s="7">
        <f t="shared" si="15"/>
        <v>0</v>
      </c>
      <c r="AU25" s="8">
        <f t="shared" si="16"/>
        <v>25775</v>
      </c>
      <c r="AW25" s="36">
        <v>45405</v>
      </c>
      <c r="AX25" s="18">
        <v>0</v>
      </c>
      <c r="AY25" s="6">
        <v>316</v>
      </c>
      <c r="BA25" s="36">
        <v>45405</v>
      </c>
      <c r="BB25" s="18">
        <v>0</v>
      </c>
      <c r="BC25" s="6">
        <v>160</v>
      </c>
      <c r="BD25" s="10"/>
      <c r="BE25" s="36">
        <v>45405</v>
      </c>
      <c r="BF25" s="18">
        <v>0</v>
      </c>
      <c r="BG25" s="6">
        <v>450</v>
      </c>
      <c r="BI25" s="36">
        <v>45405</v>
      </c>
      <c r="BJ25" s="18">
        <v>0</v>
      </c>
      <c r="BK25" s="6">
        <v>115</v>
      </c>
      <c r="BM25" s="36">
        <v>45405</v>
      </c>
      <c r="BN25" s="18">
        <v>0</v>
      </c>
      <c r="BO25" s="6">
        <v>275</v>
      </c>
    </row>
    <row r="26" spans="1:67">
      <c r="A26" s="5">
        <v>45406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100</v>
      </c>
      <c r="J26" s="18">
        <v>35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6">
        <v>316</v>
      </c>
      <c r="R26" s="6">
        <v>29</v>
      </c>
      <c r="S26" s="123">
        <v>46.5</v>
      </c>
      <c r="T26" s="6">
        <v>38</v>
      </c>
      <c r="U26" s="6">
        <v>160</v>
      </c>
      <c r="V26" s="6">
        <v>110</v>
      </c>
      <c r="W26" s="6">
        <v>110</v>
      </c>
      <c r="X26" s="6">
        <v>125</v>
      </c>
      <c r="Y26" s="6">
        <v>140</v>
      </c>
      <c r="Z26" s="6">
        <v>115</v>
      </c>
      <c r="AA26" s="6">
        <v>119</v>
      </c>
      <c r="AB26" s="6">
        <v>450</v>
      </c>
      <c r="AC26" s="6">
        <v>190</v>
      </c>
      <c r="AD26" s="6">
        <v>275</v>
      </c>
      <c r="AE26" s="6">
        <v>30</v>
      </c>
      <c r="AF26" s="7">
        <f t="shared" si="1"/>
        <v>0</v>
      </c>
      <c r="AG26" s="7">
        <f t="shared" si="2"/>
        <v>0</v>
      </c>
      <c r="AH26" s="7">
        <f t="shared" si="3"/>
        <v>0</v>
      </c>
      <c r="AI26" s="7">
        <f t="shared" si="4"/>
        <v>0</v>
      </c>
      <c r="AJ26" s="7">
        <f t="shared" si="5"/>
        <v>0</v>
      </c>
      <c r="AK26" s="7">
        <f t="shared" si="6"/>
        <v>0</v>
      </c>
      <c r="AL26" s="7">
        <f t="shared" si="7"/>
        <v>0</v>
      </c>
      <c r="AM26" s="7">
        <f t="shared" si="8"/>
        <v>12500</v>
      </c>
      <c r="AN26" s="7">
        <f t="shared" si="9"/>
        <v>4900</v>
      </c>
      <c r="AO26" s="7">
        <f t="shared" si="10"/>
        <v>0</v>
      </c>
      <c r="AP26" s="7">
        <f t="shared" si="11"/>
        <v>0</v>
      </c>
      <c r="AQ26" s="7">
        <f t="shared" si="12"/>
        <v>0</v>
      </c>
      <c r="AR26" s="7">
        <f t="shared" si="13"/>
        <v>0</v>
      </c>
      <c r="AS26" s="7">
        <f t="shared" si="14"/>
        <v>0</v>
      </c>
      <c r="AT26" s="7">
        <f t="shared" si="15"/>
        <v>0</v>
      </c>
      <c r="AU26" s="8">
        <f t="shared" si="16"/>
        <v>17400</v>
      </c>
      <c r="AW26" s="36">
        <v>45406</v>
      </c>
      <c r="AX26" s="18">
        <v>0</v>
      </c>
      <c r="AY26" s="6">
        <v>316</v>
      </c>
      <c r="BA26" s="36">
        <v>45406</v>
      </c>
      <c r="BB26" s="18">
        <v>0</v>
      </c>
      <c r="BC26" s="6">
        <v>160</v>
      </c>
      <c r="BD26" s="10"/>
      <c r="BE26" s="36">
        <v>45406</v>
      </c>
      <c r="BF26" s="18">
        <v>0</v>
      </c>
      <c r="BG26" s="6">
        <v>450</v>
      </c>
      <c r="BI26" s="36">
        <v>45406</v>
      </c>
      <c r="BJ26" s="18">
        <v>0</v>
      </c>
      <c r="BK26" s="6">
        <v>115</v>
      </c>
      <c r="BM26" s="36">
        <v>45406</v>
      </c>
      <c r="BN26" s="18">
        <v>0</v>
      </c>
      <c r="BO26" s="6">
        <v>275</v>
      </c>
    </row>
    <row r="27" spans="1:67">
      <c r="A27" s="5">
        <v>45407</v>
      </c>
      <c r="B27" s="18">
        <v>0</v>
      </c>
      <c r="C27" s="18">
        <v>0</v>
      </c>
      <c r="D27" s="18">
        <v>0</v>
      </c>
      <c r="E27" s="18">
        <v>0</v>
      </c>
      <c r="F27" s="18">
        <v>105</v>
      </c>
      <c r="G27" s="18">
        <v>105</v>
      </c>
      <c r="H27" s="18">
        <v>90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6">
        <v>316</v>
      </c>
      <c r="R27" s="6">
        <v>29</v>
      </c>
      <c r="S27" s="123">
        <v>46.5</v>
      </c>
      <c r="T27" s="6">
        <v>38</v>
      </c>
      <c r="U27" s="6">
        <v>160</v>
      </c>
      <c r="V27" s="6">
        <v>110</v>
      </c>
      <c r="W27" s="6">
        <v>110</v>
      </c>
      <c r="X27" s="6">
        <v>125</v>
      </c>
      <c r="Y27" s="6">
        <v>140</v>
      </c>
      <c r="Z27" s="6">
        <v>115</v>
      </c>
      <c r="AA27" s="6">
        <v>119</v>
      </c>
      <c r="AB27" s="6">
        <v>450</v>
      </c>
      <c r="AC27" s="6">
        <v>190</v>
      </c>
      <c r="AD27" s="6">
        <v>275</v>
      </c>
      <c r="AE27" s="6">
        <v>30</v>
      </c>
      <c r="AF27" s="7">
        <f t="shared" si="1"/>
        <v>0</v>
      </c>
      <c r="AG27" s="7">
        <f t="shared" si="2"/>
        <v>0</v>
      </c>
      <c r="AH27" s="7">
        <f t="shared" si="3"/>
        <v>0</v>
      </c>
      <c r="AI27" s="7">
        <f t="shared" si="4"/>
        <v>0</v>
      </c>
      <c r="AJ27" s="7">
        <f t="shared" si="5"/>
        <v>16800</v>
      </c>
      <c r="AK27" s="7">
        <f t="shared" si="6"/>
        <v>11550</v>
      </c>
      <c r="AL27" s="7">
        <f t="shared" si="7"/>
        <v>9900</v>
      </c>
      <c r="AM27" s="7">
        <f t="shared" si="8"/>
        <v>0</v>
      </c>
      <c r="AN27" s="7">
        <f t="shared" si="9"/>
        <v>0</v>
      </c>
      <c r="AO27" s="7">
        <f t="shared" si="10"/>
        <v>0</v>
      </c>
      <c r="AP27" s="7">
        <f t="shared" si="11"/>
        <v>0</v>
      </c>
      <c r="AQ27" s="7">
        <f t="shared" si="12"/>
        <v>0</v>
      </c>
      <c r="AR27" s="7">
        <f t="shared" si="13"/>
        <v>0</v>
      </c>
      <c r="AS27" s="7">
        <f t="shared" si="14"/>
        <v>0</v>
      </c>
      <c r="AT27" s="7">
        <f t="shared" si="15"/>
        <v>0</v>
      </c>
      <c r="AU27" s="8">
        <f t="shared" si="16"/>
        <v>38250</v>
      </c>
      <c r="AW27" s="36">
        <v>45407</v>
      </c>
      <c r="AX27" s="18">
        <v>0</v>
      </c>
      <c r="AY27" s="6">
        <v>316</v>
      </c>
      <c r="BA27" s="36">
        <v>45407</v>
      </c>
      <c r="BB27" s="18">
        <v>105</v>
      </c>
      <c r="BC27" s="6">
        <v>160</v>
      </c>
      <c r="BD27" s="10"/>
      <c r="BE27" s="36">
        <v>45407</v>
      </c>
      <c r="BF27" s="18">
        <v>0</v>
      </c>
      <c r="BG27" s="6">
        <v>450</v>
      </c>
      <c r="BI27" s="36">
        <v>45407</v>
      </c>
      <c r="BJ27" s="18">
        <v>0</v>
      </c>
      <c r="BK27" s="6">
        <v>115</v>
      </c>
      <c r="BM27" s="36">
        <v>45407</v>
      </c>
      <c r="BN27" s="18">
        <v>0</v>
      </c>
      <c r="BO27" s="6">
        <v>275</v>
      </c>
    </row>
    <row r="28" spans="1:67">
      <c r="A28" s="5">
        <v>45408</v>
      </c>
      <c r="B28" s="18">
        <v>100</v>
      </c>
      <c r="C28" s="18">
        <v>25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6">
        <v>314</v>
      </c>
      <c r="R28" s="6">
        <v>29</v>
      </c>
      <c r="S28" s="123">
        <v>46.5</v>
      </c>
      <c r="T28" s="6">
        <v>38</v>
      </c>
      <c r="U28" s="6">
        <v>168</v>
      </c>
      <c r="V28" s="6">
        <v>110</v>
      </c>
      <c r="W28" s="6">
        <v>110</v>
      </c>
      <c r="X28" s="6">
        <v>125</v>
      </c>
      <c r="Y28" s="6">
        <v>140</v>
      </c>
      <c r="Z28" s="6">
        <v>115</v>
      </c>
      <c r="AA28" s="6">
        <v>119</v>
      </c>
      <c r="AB28" s="6">
        <v>450</v>
      </c>
      <c r="AC28" s="6">
        <v>190</v>
      </c>
      <c r="AD28" s="6">
        <v>275</v>
      </c>
      <c r="AE28" s="6">
        <v>30</v>
      </c>
      <c r="AF28" s="7">
        <f t="shared" si="1"/>
        <v>31400</v>
      </c>
      <c r="AG28" s="7">
        <f t="shared" si="2"/>
        <v>725</v>
      </c>
      <c r="AH28" s="7">
        <f t="shared" si="3"/>
        <v>0</v>
      </c>
      <c r="AI28" s="7">
        <f t="shared" si="4"/>
        <v>0</v>
      </c>
      <c r="AJ28" s="7">
        <f t="shared" si="5"/>
        <v>0</v>
      </c>
      <c r="AK28" s="7">
        <f t="shared" si="6"/>
        <v>0</v>
      </c>
      <c r="AL28" s="7">
        <f t="shared" si="7"/>
        <v>0</v>
      </c>
      <c r="AM28" s="7">
        <f t="shared" si="8"/>
        <v>0</v>
      </c>
      <c r="AN28" s="7">
        <f t="shared" si="9"/>
        <v>0</v>
      </c>
      <c r="AO28" s="7">
        <f t="shared" si="10"/>
        <v>0</v>
      </c>
      <c r="AP28" s="7">
        <f t="shared" si="11"/>
        <v>0</v>
      </c>
      <c r="AQ28" s="7">
        <f t="shared" si="12"/>
        <v>0</v>
      </c>
      <c r="AR28" s="7">
        <f t="shared" si="13"/>
        <v>0</v>
      </c>
      <c r="AS28" s="7">
        <f t="shared" si="14"/>
        <v>0</v>
      </c>
      <c r="AT28" s="7">
        <f t="shared" si="15"/>
        <v>0</v>
      </c>
      <c r="AU28" s="8">
        <f t="shared" si="16"/>
        <v>32125</v>
      </c>
      <c r="AW28" s="36">
        <v>45408</v>
      </c>
      <c r="AX28" s="18">
        <v>100</v>
      </c>
      <c r="AY28" s="6">
        <v>314</v>
      </c>
      <c r="BA28" s="36">
        <v>45408</v>
      </c>
      <c r="BB28" s="18">
        <v>0</v>
      </c>
      <c r="BC28" s="6">
        <v>168</v>
      </c>
      <c r="BD28" s="10"/>
      <c r="BE28" s="36">
        <v>45408</v>
      </c>
      <c r="BF28" s="18">
        <v>0</v>
      </c>
      <c r="BG28" s="6">
        <v>450</v>
      </c>
      <c r="BI28" s="36">
        <v>45408</v>
      </c>
      <c r="BJ28" s="18">
        <v>0</v>
      </c>
      <c r="BK28" s="6">
        <v>115</v>
      </c>
      <c r="BM28" s="36">
        <v>45408</v>
      </c>
      <c r="BN28" s="18">
        <v>0</v>
      </c>
      <c r="BO28" s="6">
        <v>275</v>
      </c>
    </row>
    <row r="29" spans="1:67">
      <c r="A29" s="5">
        <v>45409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210</v>
      </c>
      <c r="L29" s="18">
        <v>145</v>
      </c>
      <c r="M29" s="18">
        <v>0</v>
      </c>
      <c r="N29" s="18">
        <v>0</v>
      </c>
      <c r="O29" s="18">
        <v>0</v>
      </c>
      <c r="P29" s="18">
        <v>0</v>
      </c>
      <c r="Q29" s="6">
        <v>314</v>
      </c>
      <c r="R29" s="6">
        <v>29</v>
      </c>
      <c r="S29" s="123">
        <v>46.5</v>
      </c>
      <c r="T29" s="6">
        <v>38</v>
      </c>
      <c r="U29" s="6">
        <v>168</v>
      </c>
      <c r="V29" s="6">
        <v>110</v>
      </c>
      <c r="W29" s="6">
        <v>110</v>
      </c>
      <c r="X29" s="6">
        <v>125</v>
      </c>
      <c r="Y29" s="6">
        <v>140</v>
      </c>
      <c r="Z29" s="6">
        <v>115</v>
      </c>
      <c r="AA29" s="6">
        <v>119</v>
      </c>
      <c r="AB29" s="6">
        <v>450</v>
      </c>
      <c r="AC29" s="6">
        <v>190</v>
      </c>
      <c r="AD29" s="6">
        <v>275</v>
      </c>
      <c r="AE29" s="6">
        <v>30</v>
      </c>
      <c r="AF29" s="7">
        <f t="shared" si="1"/>
        <v>0</v>
      </c>
      <c r="AG29" s="7">
        <f t="shared" si="2"/>
        <v>0</v>
      </c>
      <c r="AH29" s="7">
        <f t="shared" si="3"/>
        <v>0</v>
      </c>
      <c r="AI29" s="7">
        <f t="shared" si="4"/>
        <v>0</v>
      </c>
      <c r="AJ29" s="7">
        <f t="shared" si="5"/>
        <v>0</v>
      </c>
      <c r="AK29" s="7">
        <f t="shared" si="6"/>
        <v>0</v>
      </c>
      <c r="AL29" s="7">
        <f t="shared" si="7"/>
        <v>0</v>
      </c>
      <c r="AM29" s="7">
        <f t="shared" si="8"/>
        <v>0</v>
      </c>
      <c r="AN29" s="7">
        <f t="shared" si="9"/>
        <v>0</v>
      </c>
      <c r="AO29" s="7">
        <f t="shared" si="10"/>
        <v>24150</v>
      </c>
      <c r="AP29" s="7">
        <f t="shared" si="11"/>
        <v>17255</v>
      </c>
      <c r="AQ29" s="7">
        <f t="shared" si="12"/>
        <v>0</v>
      </c>
      <c r="AR29" s="7">
        <f t="shared" si="13"/>
        <v>0</v>
      </c>
      <c r="AS29" s="7">
        <f t="shared" si="14"/>
        <v>0</v>
      </c>
      <c r="AT29" s="7">
        <f t="shared" si="15"/>
        <v>0</v>
      </c>
      <c r="AU29" s="8">
        <f t="shared" si="16"/>
        <v>41405</v>
      </c>
      <c r="AW29" s="36">
        <v>45409</v>
      </c>
      <c r="AX29" s="18">
        <v>0</v>
      </c>
      <c r="AY29" s="6">
        <v>314</v>
      </c>
      <c r="BA29" s="36">
        <v>45409</v>
      </c>
      <c r="BB29" s="18">
        <v>0</v>
      </c>
      <c r="BC29" s="6">
        <v>168</v>
      </c>
      <c r="BD29" s="10"/>
      <c r="BE29" s="36">
        <v>45409</v>
      </c>
      <c r="BF29" s="18">
        <v>0</v>
      </c>
      <c r="BG29" s="6">
        <v>450</v>
      </c>
      <c r="BI29" s="36">
        <v>45409</v>
      </c>
      <c r="BJ29" s="18">
        <v>210</v>
      </c>
      <c r="BK29" s="6">
        <v>115</v>
      </c>
      <c r="BM29" s="36">
        <v>45409</v>
      </c>
      <c r="BN29" s="18">
        <v>0</v>
      </c>
      <c r="BO29" s="6">
        <v>275</v>
      </c>
    </row>
    <row r="30" spans="1:67">
      <c r="A30" s="5">
        <v>45410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6">
        <v>314</v>
      </c>
      <c r="R30" s="6">
        <v>29</v>
      </c>
      <c r="S30" s="123">
        <v>46.5</v>
      </c>
      <c r="T30" s="6">
        <v>38</v>
      </c>
      <c r="U30" s="6">
        <v>168</v>
      </c>
      <c r="V30" s="6">
        <v>110</v>
      </c>
      <c r="W30" s="6">
        <v>110</v>
      </c>
      <c r="X30" s="6">
        <v>125</v>
      </c>
      <c r="Y30" s="6">
        <v>140</v>
      </c>
      <c r="Z30" s="6">
        <v>115</v>
      </c>
      <c r="AA30" s="6">
        <v>119</v>
      </c>
      <c r="AB30" s="6">
        <v>450</v>
      </c>
      <c r="AC30" s="6">
        <v>190</v>
      </c>
      <c r="AD30" s="6">
        <v>275</v>
      </c>
      <c r="AE30" s="6">
        <v>30</v>
      </c>
      <c r="AF30" s="7">
        <f t="shared" si="1"/>
        <v>0</v>
      </c>
      <c r="AG30" s="7">
        <f t="shared" si="2"/>
        <v>0</v>
      </c>
      <c r="AH30" s="7">
        <f t="shared" si="3"/>
        <v>0</v>
      </c>
      <c r="AI30" s="7">
        <f t="shared" si="4"/>
        <v>0</v>
      </c>
      <c r="AJ30" s="7">
        <f t="shared" si="5"/>
        <v>0</v>
      </c>
      <c r="AK30" s="7">
        <f t="shared" si="6"/>
        <v>0</v>
      </c>
      <c r="AL30" s="7">
        <f t="shared" si="7"/>
        <v>0</v>
      </c>
      <c r="AM30" s="7">
        <f t="shared" si="8"/>
        <v>0</v>
      </c>
      <c r="AN30" s="7">
        <f t="shared" si="9"/>
        <v>0</v>
      </c>
      <c r="AO30" s="7">
        <f t="shared" si="10"/>
        <v>0</v>
      </c>
      <c r="AP30" s="7">
        <f t="shared" si="11"/>
        <v>0</v>
      </c>
      <c r="AQ30" s="7">
        <f t="shared" si="12"/>
        <v>0</v>
      </c>
      <c r="AR30" s="7">
        <f t="shared" si="13"/>
        <v>0</v>
      </c>
      <c r="AS30" s="7">
        <f t="shared" si="14"/>
        <v>0</v>
      </c>
      <c r="AT30" s="7">
        <f t="shared" si="15"/>
        <v>0</v>
      </c>
      <c r="AU30" s="8">
        <f t="shared" si="16"/>
        <v>0</v>
      </c>
      <c r="AW30" s="36">
        <v>45410</v>
      </c>
      <c r="AX30" s="18">
        <v>0</v>
      </c>
      <c r="AY30" s="6">
        <v>314</v>
      </c>
      <c r="BA30" s="36">
        <v>45410</v>
      </c>
      <c r="BB30" s="18">
        <v>0</v>
      </c>
      <c r="BC30" s="6">
        <v>168</v>
      </c>
      <c r="BD30" s="10"/>
      <c r="BE30" s="36">
        <v>45410</v>
      </c>
      <c r="BF30" s="18">
        <v>0</v>
      </c>
      <c r="BG30" s="6">
        <v>450</v>
      </c>
      <c r="BI30" s="36">
        <v>45410</v>
      </c>
      <c r="BJ30" s="18">
        <v>0</v>
      </c>
      <c r="BK30" s="6">
        <v>115</v>
      </c>
      <c r="BM30" s="36">
        <v>45410</v>
      </c>
      <c r="BN30" s="18">
        <v>0</v>
      </c>
      <c r="BO30" s="6">
        <v>275</v>
      </c>
    </row>
    <row r="31" spans="1:67">
      <c r="A31" s="5">
        <v>45411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60</v>
      </c>
      <c r="N31" s="18">
        <v>0</v>
      </c>
      <c r="O31" s="18">
        <v>0</v>
      </c>
      <c r="P31" s="18">
        <v>0</v>
      </c>
      <c r="Q31" s="6">
        <v>314</v>
      </c>
      <c r="R31" s="6">
        <v>29</v>
      </c>
      <c r="S31" s="123">
        <v>46.5</v>
      </c>
      <c r="T31" s="6">
        <v>38</v>
      </c>
      <c r="U31" s="6">
        <v>168</v>
      </c>
      <c r="V31" s="6">
        <v>110</v>
      </c>
      <c r="W31" s="6">
        <v>110</v>
      </c>
      <c r="X31" s="6">
        <v>125</v>
      </c>
      <c r="Y31" s="6">
        <v>140</v>
      </c>
      <c r="Z31" s="6">
        <v>115</v>
      </c>
      <c r="AA31" s="6">
        <v>119</v>
      </c>
      <c r="AB31" s="6">
        <v>450</v>
      </c>
      <c r="AC31" s="6">
        <v>190</v>
      </c>
      <c r="AD31" s="6">
        <v>275</v>
      </c>
      <c r="AE31" s="6">
        <v>30</v>
      </c>
      <c r="AF31" s="7">
        <f t="shared" si="1"/>
        <v>0</v>
      </c>
      <c r="AG31" s="7">
        <f t="shared" si="2"/>
        <v>0</v>
      </c>
      <c r="AH31" s="7">
        <f t="shared" si="3"/>
        <v>0</v>
      </c>
      <c r="AI31" s="7">
        <f t="shared" si="4"/>
        <v>0</v>
      </c>
      <c r="AJ31" s="7">
        <f t="shared" si="5"/>
        <v>0</v>
      </c>
      <c r="AK31" s="7">
        <f t="shared" si="6"/>
        <v>0</v>
      </c>
      <c r="AL31" s="7">
        <f t="shared" si="7"/>
        <v>0</v>
      </c>
      <c r="AM31" s="7">
        <f t="shared" si="8"/>
        <v>0</v>
      </c>
      <c r="AN31" s="7">
        <f t="shared" si="9"/>
        <v>0</v>
      </c>
      <c r="AO31" s="7">
        <f t="shared" si="10"/>
        <v>0</v>
      </c>
      <c r="AP31" s="7">
        <f t="shared" si="11"/>
        <v>0</v>
      </c>
      <c r="AQ31" s="7">
        <f t="shared" si="12"/>
        <v>27000</v>
      </c>
      <c r="AR31" s="7">
        <f t="shared" si="13"/>
        <v>0</v>
      </c>
      <c r="AS31" s="7">
        <f t="shared" si="14"/>
        <v>0</v>
      </c>
      <c r="AT31" s="7">
        <f t="shared" si="15"/>
        <v>0</v>
      </c>
      <c r="AU31" s="8">
        <f t="shared" si="16"/>
        <v>27000</v>
      </c>
      <c r="AW31" s="36">
        <v>45411</v>
      </c>
      <c r="AX31" s="18">
        <v>0</v>
      </c>
      <c r="AY31" s="6">
        <v>314</v>
      </c>
      <c r="BA31" s="36">
        <v>45411</v>
      </c>
      <c r="BB31" s="18">
        <v>0</v>
      </c>
      <c r="BC31" s="6">
        <v>168</v>
      </c>
      <c r="BD31" s="10"/>
      <c r="BE31" s="36">
        <v>45411</v>
      </c>
      <c r="BF31" s="18">
        <v>60</v>
      </c>
      <c r="BG31" s="6">
        <v>450</v>
      </c>
      <c r="BI31" s="36">
        <v>45411</v>
      </c>
      <c r="BJ31" s="18">
        <v>0</v>
      </c>
      <c r="BK31" s="6">
        <v>115</v>
      </c>
      <c r="BM31" s="36">
        <v>45411</v>
      </c>
      <c r="BN31" s="18">
        <v>0</v>
      </c>
      <c r="BO31" s="6">
        <v>275</v>
      </c>
    </row>
    <row r="32" spans="1:67">
      <c r="A32" s="5">
        <v>45412</v>
      </c>
      <c r="B32" s="18">
        <v>0</v>
      </c>
      <c r="C32" s="18">
        <v>0</v>
      </c>
      <c r="D32" s="18">
        <v>350</v>
      </c>
      <c r="E32" s="18">
        <v>250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6">
        <v>314</v>
      </c>
      <c r="R32" s="6">
        <v>29</v>
      </c>
      <c r="S32" s="123">
        <v>46.5</v>
      </c>
      <c r="T32" s="6">
        <v>38</v>
      </c>
      <c r="U32" s="6">
        <v>168</v>
      </c>
      <c r="V32" s="6">
        <v>110</v>
      </c>
      <c r="W32" s="6">
        <v>110</v>
      </c>
      <c r="X32" s="6">
        <v>125</v>
      </c>
      <c r="Y32" s="6">
        <v>140</v>
      </c>
      <c r="Z32" s="6">
        <v>115</v>
      </c>
      <c r="AA32" s="6">
        <v>119</v>
      </c>
      <c r="AB32" s="6">
        <v>450</v>
      </c>
      <c r="AC32" s="6">
        <v>190</v>
      </c>
      <c r="AD32" s="6">
        <v>275</v>
      </c>
      <c r="AE32" s="6">
        <v>30</v>
      </c>
      <c r="AF32" s="7">
        <f t="shared" si="1"/>
        <v>0</v>
      </c>
      <c r="AG32" s="7">
        <f t="shared" si="2"/>
        <v>0</v>
      </c>
      <c r="AH32" s="7">
        <f t="shared" si="3"/>
        <v>16275</v>
      </c>
      <c r="AI32" s="7">
        <f t="shared" si="4"/>
        <v>9500</v>
      </c>
      <c r="AJ32" s="7">
        <f t="shared" si="5"/>
        <v>0</v>
      </c>
      <c r="AK32" s="7">
        <f t="shared" si="6"/>
        <v>0</v>
      </c>
      <c r="AL32" s="7">
        <f t="shared" si="7"/>
        <v>0</v>
      </c>
      <c r="AM32" s="7">
        <f t="shared" si="8"/>
        <v>0</v>
      </c>
      <c r="AN32" s="7">
        <f t="shared" si="9"/>
        <v>0</v>
      </c>
      <c r="AO32" s="7">
        <f t="shared" si="10"/>
        <v>0</v>
      </c>
      <c r="AP32" s="7">
        <f t="shared" si="11"/>
        <v>0</v>
      </c>
      <c r="AQ32" s="7">
        <f t="shared" si="12"/>
        <v>0</v>
      </c>
      <c r="AR32" s="7">
        <f t="shared" si="13"/>
        <v>0</v>
      </c>
      <c r="AS32" s="7">
        <f t="shared" si="14"/>
        <v>0</v>
      </c>
      <c r="AT32" s="7">
        <f t="shared" si="15"/>
        <v>0</v>
      </c>
      <c r="AU32" s="8">
        <f t="shared" si="16"/>
        <v>25775</v>
      </c>
      <c r="AW32" s="36">
        <v>45412</v>
      </c>
      <c r="AX32" s="18">
        <v>0</v>
      </c>
      <c r="AY32" s="6">
        <v>314</v>
      </c>
      <c r="BA32" s="36">
        <v>45412</v>
      </c>
      <c r="BB32" s="18">
        <v>0</v>
      </c>
      <c r="BC32" s="6">
        <v>168</v>
      </c>
      <c r="BD32" s="10"/>
      <c r="BE32" s="36">
        <v>45412</v>
      </c>
      <c r="BF32" s="18">
        <v>0</v>
      </c>
      <c r="BG32" s="6">
        <v>450</v>
      </c>
      <c r="BI32" s="36">
        <v>45412</v>
      </c>
      <c r="BJ32" s="18">
        <v>0</v>
      </c>
      <c r="BK32" s="6">
        <v>115</v>
      </c>
      <c r="BM32" s="36">
        <v>45412</v>
      </c>
      <c r="BN32" s="18">
        <v>0</v>
      </c>
      <c r="BO32" s="6">
        <v>275</v>
      </c>
    </row>
    <row r="33" spans="1:67">
      <c r="A33" s="5">
        <v>45413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100</v>
      </c>
      <c r="J33" s="18">
        <v>35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6">
        <v>314</v>
      </c>
      <c r="R33" s="6">
        <v>29</v>
      </c>
      <c r="S33" s="123">
        <v>46.5</v>
      </c>
      <c r="T33" s="6">
        <v>38</v>
      </c>
      <c r="U33" s="6">
        <v>168</v>
      </c>
      <c r="V33" s="6">
        <v>120</v>
      </c>
      <c r="W33" s="6">
        <v>110</v>
      </c>
      <c r="X33" s="6">
        <v>125</v>
      </c>
      <c r="Y33" s="6">
        <v>140</v>
      </c>
      <c r="Z33" s="6">
        <v>115</v>
      </c>
      <c r="AA33" s="6">
        <v>119</v>
      </c>
      <c r="AB33" s="6">
        <v>450</v>
      </c>
      <c r="AC33" s="6">
        <v>190</v>
      </c>
      <c r="AD33" s="6">
        <v>275</v>
      </c>
      <c r="AE33" s="6">
        <v>30</v>
      </c>
      <c r="AF33" s="7">
        <f t="shared" si="1"/>
        <v>0</v>
      </c>
      <c r="AG33" s="7">
        <f t="shared" si="2"/>
        <v>0</v>
      </c>
      <c r="AH33" s="7">
        <f t="shared" si="3"/>
        <v>0</v>
      </c>
      <c r="AI33" s="7">
        <f t="shared" si="4"/>
        <v>0</v>
      </c>
      <c r="AJ33" s="7">
        <f t="shared" si="5"/>
        <v>0</v>
      </c>
      <c r="AK33" s="7">
        <f t="shared" si="6"/>
        <v>0</v>
      </c>
      <c r="AL33" s="7">
        <f t="shared" si="7"/>
        <v>0</v>
      </c>
      <c r="AM33" s="7">
        <f t="shared" si="8"/>
        <v>12500</v>
      </c>
      <c r="AN33" s="7">
        <f t="shared" si="9"/>
        <v>4900</v>
      </c>
      <c r="AO33" s="7">
        <f t="shared" si="10"/>
        <v>0</v>
      </c>
      <c r="AP33" s="7">
        <f t="shared" si="11"/>
        <v>0</v>
      </c>
      <c r="AQ33" s="7">
        <f t="shared" si="12"/>
        <v>0</v>
      </c>
      <c r="AR33" s="7">
        <f t="shared" si="13"/>
        <v>0</v>
      </c>
      <c r="AS33" s="7">
        <f t="shared" si="14"/>
        <v>0</v>
      </c>
      <c r="AT33" s="7">
        <f t="shared" si="15"/>
        <v>0</v>
      </c>
      <c r="AU33" s="8">
        <f t="shared" si="16"/>
        <v>17400</v>
      </c>
      <c r="AW33" s="36">
        <v>45413</v>
      </c>
      <c r="AX33" s="18">
        <v>0</v>
      </c>
      <c r="AY33" s="6">
        <v>314</v>
      </c>
      <c r="BA33" s="36">
        <v>45413</v>
      </c>
      <c r="BB33" s="18">
        <v>0</v>
      </c>
      <c r="BC33" s="6">
        <v>168</v>
      </c>
      <c r="BD33" s="10"/>
      <c r="BE33" s="36">
        <v>45413</v>
      </c>
      <c r="BF33" s="18">
        <v>0</v>
      </c>
      <c r="BG33" s="6">
        <v>450</v>
      </c>
      <c r="BI33" s="36">
        <v>45413</v>
      </c>
      <c r="BJ33" s="18">
        <v>0</v>
      </c>
      <c r="BK33" s="6">
        <v>115</v>
      </c>
      <c r="BM33" s="36">
        <v>45413</v>
      </c>
      <c r="BN33" s="18">
        <v>0</v>
      </c>
      <c r="BO33" s="6">
        <v>275</v>
      </c>
    </row>
    <row r="34" spans="1:67">
      <c r="A34" s="5">
        <v>45414</v>
      </c>
      <c r="B34" s="18">
        <v>0</v>
      </c>
      <c r="C34" s="18">
        <v>0</v>
      </c>
      <c r="D34" s="18">
        <v>0</v>
      </c>
      <c r="E34" s="18">
        <v>0</v>
      </c>
      <c r="F34" s="18">
        <v>105</v>
      </c>
      <c r="G34" s="18">
        <v>105</v>
      </c>
      <c r="H34" s="18">
        <v>90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6">
        <v>314</v>
      </c>
      <c r="R34" s="6">
        <v>29</v>
      </c>
      <c r="S34" s="123">
        <v>46.5</v>
      </c>
      <c r="T34" s="6">
        <v>38</v>
      </c>
      <c r="U34" s="6">
        <v>168</v>
      </c>
      <c r="V34" s="6">
        <v>120</v>
      </c>
      <c r="W34" s="6">
        <v>110</v>
      </c>
      <c r="X34" s="6">
        <v>125</v>
      </c>
      <c r="Y34" s="6">
        <v>140</v>
      </c>
      <c r="Z34" s="6">
        <v>115</v>
      </c>
      <c r="AA34" s="6">
        <v>119</v>
      </c>
      <c r="AB34" s="6">
        <v>450</v>
      </c>
      <c r="AC34" s="6">
        <v>190</v>
      </c>
      <c r="AD34" s="6">
        <v>275</v>
      </c>
      <c r="AE34" s="6">
        <v>30</v>
      </c>
      <c r="AF34" s="7">
        <f t="shared" si="1"/>
        <v>0</v>
      </c>
      <c r="AG34" s="7">
        <f t="shared" si="2"/>
        <v>0</v>
      </c>
      <c r="AH34" s="7">
        <f t="shared" si="3"/>
        <v>0</v>
      </c>
      <c r="AI34" s="7">
        <f t="shared" si="4"/>
        <v>0</v>
      </c>
      <c r="AJ34" s="7">
        <f t="shared" si="5"/>
        <v>17640</v>
      </c>
      <c r="AK34" s="7">
        <f t="shared" si="6"/>
        <v>12600</v>
      </c>
      <c r="AL34" s="7">
        <f t="shared" si="7"/>
        <v>9900</v>
      </c>
      <c r="AM34" s="7">
        <f t="shared" si="8"/>
        <v>0</v>
      </c>
      <c r="AN34" s="7">
        <f t="shared" si="9"/>
        <v>0</v>
      </c>
      <c r="AO34" s="7">
        <f t="shared" si="10"/>
        <v>0</v>
      </c>
      <c r="AP34" s="7">
        <f t="shared" si="11"/>
        <v>0</v>
      </c>
      <c r="AQ34" s="7">
        <f t="shared" si="12"/>
        <v>0</v>
      </c>
      <c r="AR34" s="7">
        <f t="shared" si="13"/>
        <v>0</v>
      </c>
      <c r="AS34" s="7">
        <f t="shared" si="14"/>
        <v>0</v>
      </c>
      <c r="AT34" s="7">
        <f t="shared" si="15"/>
        <v>0</v>
      </c>
      <c r="AU34" s="8">
        <f t="shared" si="16"/>
        <v>40140</v>
      </c>
      <c r="AW34" s="36">
        <v>45414</v>
      </c>
      <c r="AX34" s="18">
        <v>0</v>
      </c>
      <c r="AY34" s="6">
        <v>314</v>
      </c>
      <c r="BA34" s="36">
        <v>45414</v>
      </c>
      <c r="BB34" s="18">
        <v>105</v>
      </c>
      <c r="BC34" s="6">
        <v>168</v>
      </c>
      <c r="BD34" s="10"/>
      <c r="BE34" s="36">
        <v>45414</v>
      </c>
      <c r="BF34" s="18">
        <v>0</v>
      </c>
      <c r="BG34" s="6">
        <v>450</v>
      </c>
      <c r="BI34" s="36">
        <v>45414</v>
      </c>
      <c r="BJ34" s="18">
        <v>0</v>
      </c>
      <c r="BK34" s="6">
        <v>115</v>
      </c>
      <c r="BM34" s="36">
        <v>45414</v>
      </c>
      <c r="BN34" s="18">
        <v>0</v>
      </c>
      <c r="BO34" s="6">
        <v>275</v>
      </c>
    </row>
    <row r="35" spans="1:67">
      <c r="A35" s="5">
        <v>45415</v>
      </c>
      <c r="B35" s="18">
        <v>100</v>
      </c>
      <c r="C35" s="18">
        <v>25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6">
        <v>314</v>
      </c>
      <c r="R35" s="6">
        <v>29</v>
      </c>
      <c r="S35" s="123">
        <v>46.5</v>
      </c>
      <c r="T35" s="6">
        <v>38</v>
      </c>
      <c r="U35" s="6">
        <v>168</v>
      </c>
      <c r="V35" s="6">
        <v>120</v>
      </c>
      <c r="W35" s="6">
        <v>110</v>
      </c>
      <c r="X35" s="6">
        <v>125</v>
      </c>
      <c r="Y35" s="6">
        <v>140</v>
      </c>
      <c r="Z35" s="6">
        <v>115</v>
      </c>
      <c r="AA35" s="6">
        <v>119</v>
      </c>
      <c r="AB35" s="6">
        <v>450</v>
      </c>
      <c r="AC35" s="6">
        <v>190</v>
      </c>
      <c r="AD35" s="6">
        <v>275</v>
      </c>
      <c r="AE35" s="6">
        <v>30</v>
      </c>
      <c r="AF35" s="7">
        <f t="shared" si="1"/>
        <v>31400</v>
      </c>
      <c r="AG35" s="7">
        <f t="shared" si="2"/>
        <v>725</v>
      </c>
      <c r="AH35" s="7">
        <f t="shared" si="3"/>
        <v>0</v>
      </c>
      <c r="AI35" s="7">
        <f t="shared" si="4"/>
        <v>0</v>
      </c>
      <c r="AJ35" s="7">
        <f t="shared" si="5"/>
        <v>0</v>
      </c>
      <c r="AK35" s="7">
        <f t="shared" si="6"/>
        <v>0</v>
      </c>
      <c r="AL35" s="7">
        <f t="shared" si="7"/>
        <v>0</v>
      </c>
      <c r="AM35" s="7">
        <f t="shared" si="8"/>
        <v>0</v>
      </c>
      <c r="AN35" s="7">
        <f t="shared" si="9"/>
        <v>0</v>
      </c>
      <c r="AO35" s="7">
        <f t="shared" si="10"/>
        <v>0</v>
      </c>
      <c r="AP35" s="7">
        <f t="shared" si="11"/>
        <v>0</v>
      </c>
      <c r="AQ35" s="7">
        <f t="shared" si="12"/>
        <v>0</v>
      </c>
      <c r="AR35" s="7">
        <f t="shared" si="13"/>
        <v>0</v>
      </c>
      <c r="AS35" s="7">
        <f t="shared" si="14"/>
        <v>0</v>
      </c>
      <c r="AT35" s="7">
        <f t="shared" si="15"/>
        <v>0</v>
      </c>
      <c r="AU35" s="8">
        <f t="shared" si="16"/>
        <v>32125</v>
      </c>
      <c r="AW35" s="36">
        <v>45415</v>
      </c>
      <c r="AX35" s="18">
        <v>100</v>
      </c>
      <c r="AY35" s="6">
        <v>314</v>
      </c>
      <c r="BA35" s="36">
        <v>45415</v>
      </c>
      <c r="BB35" s="18">
        <v>0</v>
      </c>
      <c r="BC35" s="6">
        <v>168</v>
      </c>
      <c r="BD35" s="10"/>
      <c r="BE35" s="36">
        <v>45415</v>
      </c>
      <c r="BF35" s="18">
        <v>0</v>
      </c>
      <c r="BG35" s="6">
        <v>450</v>
      </c>
      <c r="BI35" s="36">
        <v>45415</v>
      </c>
      <c r="BJ35" s="18">
        <v>0</v>
      </c>
      <c r="BK35" s="6">
        <v>115</v>
      </c>
      <c r="BM35" s="36">
        <v>45415</v>
      </c>
      <c r="BN35" s="18">
        <v>0</v>
      </c>
      <c r="BO35" s="6">
        <v>275</v>
      </c>
    </row>
    <row r="36" spans="1:67">
      <c r="A36" s="5">
        <v>45416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210</v>
      </c>
      <c r="L36" s="18">
        <v>130</v>
      </c>
      <c r="M36" s="18">
        <v>0</v>
      </c>
      <c r="N36" s="18">
        <v>0</v>
      </c>
      <c r="O36" s="18">
        <v>0</v>
      </c>
      <c r="P36" s="18">
        <v>0</v>
      </c>
      <c r="Q36" s="6">
        <v>314</v>
      </c>
      <c r="R36" s="6">
        <v>29</v>
      </c>
      <c r="S36" s="123">
        <v>46.5</v>
      </c>
      <c r="T36" s="6">
        <v>38</v>
      </c>
      <c r="U36" s="6">
        <v>168</v>
      </c>
      <c r="V36" s="6">
        <v>120</v>
      </c>
      <c r="W36" s="6">
        <v>110</v>
      </c>
      <c r="X36" s="6">
        <v>125</v>
      </c>
      <c r="Y36" s="6">
        <v>140</v>
      </c>
      <c r="Z36" s="6">
        <v>115</v>
      </c>
      <c r="AA36" s="6">
        <v>119</v>
      </c>
      <c r="AB36" s="6">
        <v>460</v>
      </c>
      <c r="AC36" s="6">
        <v>190</v>
      </c>
      <c r="AD36" s="6">
        <v>275</v>
      </c>
      <c r="AE36" s="6">
        <v>30</v>
      </c>
      <c r="AF36" s="7">
        <f t="shared" si="1"/>
        <v>0</v>
      </c>
      <c r="AG36" s="7">
        <f t="shared" si="2"/>
        <v>0</v>
      </c>
      <c r="AH36" s="7">
        <f t="shared" si="3"/>
        <v>0</v>
      </c>
      <c r="AI36" s="7">
        <f t="shared" si="4"/>
        <v>0</v>
      </c>
      <c r="AJ36" s="7">
        <f t="shared" si="5"/>
        <v>0</v>
      </c>
      <c r="AK36" s="7">
        <f t="shared" si="6"/>
        <v>0</v>
      </c>
      <c r="AL36" s="7">
        <f t="shared" si="7"/>
        <v>0</v>
      </c>
      <c r="AM36" s="7">
        <f t="shared" si="8"/>
        <v>0</v>
      </c>
      <c r="AN36" s="7">
        <f t="shared" si="9"/>
        <v>0</v>
      </c>
      <c r="AO36" s="7">
        <f t="shared" si="10"/>
        <v>24150</v>
      </c>
      <c r="AP36" s="7">
        <f t="shared" si="11"/>
        <v>15470</v>
      </c>
      <c r="AQ36" s="7">
        <f t="shared" si="12"/>
        <v>0</v>
      </c>
      <c r="AR36" s="7">
        <f t="shared" si="13"/>
        <v>0</v>
      </c>
      <c r="AS36" s="7">
        <f t="shared" si="14"/>
        <v>0</v>
      </c>
      <c r="AT36" s="7">
        <f t="shared" si="15"/>
        <v>0</v>
      </c>
      <c r="AU36" s="8">
        <f t="shared" si="16"/>
        <v>39620</v>
      </c>
      <c r="AW36" s="36">
        <v>45416</v>
      </c>
      <c r="AX36" s="18">
        <v>0</v>
      </c>
      <c r="AY36" s="6">
        <v>314</v>
      </c>
      <c r="BA36" s="36">
        <v>45416</v>
      </c>
      <c r="BB36" s="18">
        <v>0</v>
      </c>
      <c r="BC36" s="6">
        <v>168</v>
      </c>
      <c r="BD36" s="10"/>
      <c r="BE36" s="36">
        <v>45416</v>
      </c>
      <c r="BF36" s="18">
        <v>0</v>
      </c>
      <c r="BG36" s="6">
        <v>460</v>
      </c>
      <c r="BI36" s="36">
        <v>45416</v>
      </c>
      <c r="BJ36" s="18">
        <v>210</v>
      </c>
      <c r="BK36" s="6">
        <v>115</v>
      </c>
      <c r="BM36" s="36">
        <v>45416</v>
      </c>
      <c r="BN36" s="18">
        <v>0</v>
      </c>
      <c r="BO36" s="6">
        <v>275</v>
      </c>
    </row>
    <row r="37" spans="1:67">
      <c r="A37" s="5">
        <v>45417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6">
        <v>314</v>
      </c>
      <c r="R37" s="6">
        <v>29</v>
      </c>
      <c r="S37" s="123">
        <v>46.5</v>
      </c>
      <c r="T37" s="6">
        <v>38</v>
      </c>
      <c r="U37" s="6">
        <v>168</v>
      </c>
      <c r="V37" s="6">
        <v>120</v>
      </c>
      <c r="W37" s="6">
        <v>110</v>
      </c>
      <c r="X37" s="6">
        <v>125</v>
      </c>
      <c r="Y37" s="6">
        <v>140</v>
      </c>
      <c r="Z37" s="6">
        <v>115</v>
      </c>
      <c r="AA37" s="6">
        <v>119</v>
      </c>
      <c r="AB37" s="6">
        <v>460</v>
      </c>
      <c r="AC37" s="6">
        <v>190</v>
      </c>
      <c r="AD37" s="6">
        <v>275</v>
      </c>
      <c r="AE37" s="6">
        <v>30</v>
      </c>
      <c r="AF37" s="7">
        <f t="shared" si="1"/>
        <v>0</v>
      </c>
      <c r="AG37" s="7">
        <f t="shared" si="2"/>
        <v>0</v>
      </c>
      <c r="AH37" s="7">
        <f t="shared" si="3"/>
        <v>0</v>
      </c>
      <c r="AI37" s="7">
        <f t="shared" si="4"/>
        <v>0</v>
      </c>
      <c r="AJ37" s="7">
        <f t="shared" si="5"/>
        <v>0</v>
      </c>
      <c r="AK37" s="7">
        <f t="shared" si="6"/>
        <v>0</v>
      </c>
      <c r="AL37" s="7">
        <f t="shared" si="7"/>
        <v>0</v>
      </c>
      <c r="AM37" s="7">
        <f t="shared" si="8"/>
        <v>0</v>
      </c>
      <c r="AN37" s="7">
        <f t="shared" si="9"/>
        <v>0</v>
      </c>
      <c r="AO37" s="7">
        <f t="shared" si="10"/>
        <v>0</v>
      </c>
      <c r="AP37" s="7">
        <f t="shared" si="11"/>
        <v>0</v>
      </c>
      <c r="AQ37" s="7">
        <f t="shared" si="12"/>
        <v>0</v>
      </c>
      <c r="AR37" s="7">
        <f t="shared" si="13"/>
        <v>0</v>
      </c>
      <c r="AS37" s="7">
        <f t="shared" si="14"/>
        <v>0</v>
      </c>
      <c r="AT37" s="7">
        <f t="shared" si="15"/>
        <v>0</v>
      </c>
      <c r="AU37" s="8">
        <f t="shared" si="16"/>
        <v>0</v>
      </c>
      <c r="AW37" s="36">
        <v>45417</v>
      </c>
      <c r="AX37" s="18">
        <v>0</v>
      </c>
      <c r="AY37" s="6">
        <v>314</v>
      </c>
      <c r="BA37" s="36">
        <v>45417</v>
      </c>
      <c r="BB37" s="18">
        <v>0</v>
      </c>
      <c r="BC37" s="6">
        <v>168</v>
      </c>
      <c r="BD37" s="10"/>
      <c r="BE37" s="36">
        <v>45417</v>
      </c>
      <c r="BF37" s="18">
        <v>0</v>
      </c>
      <c r="BG37" s="6">
        <v>460</v>
      </c>
      <c r="BI37" s="36">
        <v>45417</v>
      </c>
      <c r="BJ37" s="18">
        <v>0</v>
      </c>
      <c r="BK37" s="6">
        <v>115</v>
      </c>
      <c r="BM37" s="36">
        <v>45417</v>
      </c>
      <c r="BN37" s="18">
        <v>0</v>
      </c>
      <c r="BO37" s="6">
        <v>275</v>
      </c>
    </row>
    <row r="38" spans="1:67">
      <c r="A38" s="5">
        <v>45418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60</v>
      </c>
      <c r="N38" s="18">
        <v>0</v>
      </c>
      <c r="O38" s="18">
        <v>0</v>
      </c>
      <c r="P38" s="18">
        <v>0</v>
      </c>
      <c r="Q38" s="6">
        <v>314</v>
      </c>
      <c r="R38" s="6">
        <v>29</v>
      </c>
      <c r="S38" s="123">
        <v>46.5</v>
      </c>
      <c r="T38" s="6">
        <v>38</v>
      </c>
      <c r="U38" s="6">
        <v>168</v>
      </c>
      <c r="V38" s="6">
        <v>120</v>
      </c>
      <c r="W38" s="6">
        <v>110</v>
      </c>
      <c r="X38" s="6">
        <v>125</v>
      </c>
      <c r="Y38" s="6">
        <v>140</v>
      </c>
      <c r="Z38" s="6">
        <v>115</v>
      </c>
      <c r="AA38" s="6">
        <v>119</v>
      </c>
      <c r="AB38" s="6">
        <v>460</v>
      </c>
      <c r="AC38" s="6">
        <v>190</v>
      </c>
      <c r="AD38" s="6">
        <v>275</v>
      </c>
      <c r="AE38" s="6">
        <v>30</v>
      </c>
      <c r="AF38" s="7">
        <f t="shared" si="1"/>
        <v>0</v>
      </c>
      <c r="AG38" s="7">
        <f t="shared" si="2"/>
        <v>0</v>
      </c>
      <c r="AH38" s="7">
        <f t="shared" si="3"/>
        <v>0</v>
      </c>
      <c r="AI38" s="7">
        <f t="shared" si="4"/>
        <v>0</v>
      </c>
      <c r="AJ38" s="7">
        <f t="shared" si="5"/>
        <v>0</v>
      </c>
      <c r="AK38" s="7">
        <f t="shared" si="6"/>
        <v>0</v>
      </c>
      <c r="AL38" s="7">
        <f t="shared" si="7"/>
        <v>0</v>
      </c>
      <c r="AM38" s="7">
        <f t="shared" si="8"/>
        <v>0</v>
      </c>
      <c r="AN38" s="7">
        <f t="shared" si="9"/>
        <v>0</v>
      </c>
      <c r="AO38" s="7">
        <f t="shared" si="10"/>
        <v>0</v>
      </c>
      <c r="AP38" s="7">
        <f t="shared" si="11"/>
        <v>0</v>
      </c>
      <c r="AQ38" s="7">
        <f t="shared" si="12"/>
        <v>27600</v>
      </c>
      <c r="AR38" s="7">
        <f t="shared" si="13"/>
        <v>0</v>
      </c>
      <c r="AS38" s="7">
        <f t="shared" si="14"/>
        <v>0</v>
      </c>
      <c r="AT38" s="7">
        <f t="shared" si="15"/>
        <v>0</v>
      </c>
      <c r="AU38" s="8">
        <f t="shared" si="16"/>
        <v>27600</v>
      </c>
      <c r="AW38" s="36">
        <v>45418</v>
      </c>
      <c r="AX38" s="18">
        <v>0</v>
      </c>
      <c r="AY38" s="6">
        <v>314</v>
      </c>
      <c r="BA38" s="36">
        <v>45418</v>
      </c>
      <c r="BB38" s="18">
        <v>0</v>
      </c>
      <c r="BC38" s="6">
        <v>168</v>
      </c>
      <c r="BD38" s="10"/>
      <c r="BE38" s="36">
        <v>45418</v>
      </c>
      <c r="BF38" s="18">
        <v>60</v>
      </c>
      <c r="BG38" s="6">
        <v>460</v>
      </c>
      <c r="BI38" s="36">
        <v>45418</v>
      </c>
      <c r="BJ38" s="18">
        <v>0</v>
      </c>
      <c r="BK38" s="6">
        <v>115</v>
      </c>
      <c r="BM38" s="36">
        <v>45418</v>
      </c>
      <c r="BN38" s="18">
        <v>0</v>
      </c>
      <c r="BO38" s="6">
        <v>275</v>
      </c>
    </row>
    <row r="39" spans="1:67">
      <c r="A39" s="5">
        <v>45419</v>
      </c>
      <c r="B39" s="18">
        <v>0</v>
      </c>
      <c r="C39" s="18">
        <v>0</v>
      </c>
      <c r="D39" s="18">
        <v>350</v>
      </c>
      <c r="E39" s="18">
        <v>250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6">
        <v>314</v>
      </c>
      <c r="R39" s="6">
        <v>29</v>
      </c>
      <c r="S39" s="123">
        <v>46.5</v>
      </c>
      <c r="T39" s="6">
        <v>38</v>
      </c>
      <c r="U39" s="6">
        <v>168</v>
      </c>
      <c r="V39" s="6">
        <v>120</v>
      </c>
      <c r="W39" s="6">
        <v>110</v>
      </c>
      <c r="X39" s="6">
        <v>125</v>
      </c>
      <c r="Y39" s="6">
        <v>140</v>
      </c>
      <c r="Z39" s="6">
        <v>115</v>
      </c>
      <c r="AA39" s="6">
        <v>119</v>
      </c>
      <c r="AB39" s="6">
        <v>460</v>
      </c>
      <c r="AC39" s="6">
        <v>190</v>
      </c>
      <c r="AD39" s="6">
        <v>275</v>
      </c>
      <c r="AE39" s="6">
        <v>30</v>
      </c>
      <c r="AF39" s="7">
        <f t="shared" si="1"/>
        <v>0</v>
      </c>
      <c r="AG39" s="7">
        <f t="shared" si="2"/>
        <v>0</v>
      </c>
      <c r="AH39" s="7">
        <f t="shared" si="3"/>
        <v>16275</v>
      </c>
      <c r="AI39" s="7">
        <f t="shared" si="4"/>
        <v>9500</v>
      </c>
      <c r="AJ39" s="7">
        <f t="shared" si="5"/>
        <v>0</v>
      </c>
      <c r="AK39" s="7">
        <f t="shared" si="6"/>
        <v>0</v>
      </c>
      <c r="AL39" s="7">
        <f t="shared" si="7"/>
        <v>0</v>
      </c>
      <c r="AM39" s="7">
        <f t="shared" si="8"/>
        <v>0</v>
      </c>
      <c r="AN39" s="7">
        <f t="shared" si="9"/>
        <v>0</v>
      </c>
      <c r="AO39" s="7">
        <f t="shared" si="10"/>
        <v>0</v>
      </c>
      <c r="AP39" s="7">
        <f t="shared" si="11"/>
        <v>0</v>
      </c>
      <c r="AQ39" s="7">
        <f t="shared" si="12"/>
        <v>0</v>
      </c>
      <c r="AR39" s="7">
        <f t="shared" si="13"/>
        <v>0</v>
      </c>
      <c r="AS39" s="7">
        <f t="shared" si="14"/>
        <v>0</v>
      </c>
      <c r="AT39" s="7">
        <f t="shared" si="15"/>
        <v>0</v>
      </c>
      <c r="AU39" s="8">
        <f t="shared" si="16"/>
        <v>25775</v>
      </c>
      <c r="AW39" s="36">
        <v>45419</v>
      </c>
      <c r="AX39" s="18">
        <v>0</v>
      </c>
      <c r="AY39" s="6">
        <v>314</v>
      </c>
      <c r="BA39" s="36">
        <v>45419</v>
      </c>
      <c r="BB39" s="18">
        <v>0</v>
      </c>
      <c r="BC39" s="6">
        <v>168</v>
      </c>
      <c r="BD39" s="10"/>
      <c r="BE39" s="36">
        <v>45419</v>
      </c>
      <c r="BF39" s="18">
        <v>0</v>
      </c>
      <c r="BG39" s="6">
        <v>460</v>
      </c>
      <c r="BI39" s="36">
        <v>45419</v>
      </c>
      <c r="BJ39" s="18">
        <v>0</v>
      </c>
      <c r="BK39" s="6">
        <v>115</v>
      </c>
      <c r="BM39" s="36">
        <v>45419</v>
      </c>
      <c r="BN39" s="18">
        <v>0</v>
      </c>
      <c r="BO39" s="6">
        <v>275</v>
      </c>
    </row>
    <row r="40" spans="1:67">
      <c r="A40" s="5">
        <v>45420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100</v>
      </c>
      <c r="J40" s="18">
        <v>35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6">
        <v>314</v>
      </c>
      <c r="R40" s="6">
        <v>29</v>
      </c>
      <c r="S40" s="123">
        <v>46.5</v>
      </c>
      <c r="T40" s="6">
        <v>38</v>
      </c>
      <c r="U40" s="6">
        <v>168</v>
      </c>
      <c r="V40" s="6">
        <v>120</v>
      </c>
      <c r="W40" s="6">
        <v>110</v>
      </c>
      <c r="X40" s="6">
        <v>125</v>
      </c>
      <c r="Y40" s="6">
        <v>140</v>
      </c>
      <c r="Z40" s="6">
        <v>115</v>
      </c>
      <c r="AA40" s="6">
        <v>119</v>
      </c>
      <c r="AB40" s="6">
        <v>460</v>
      </c>
      <c r="AC40" s="6">
        <v>190</v>
      </c>
      <c r="AD40" s="6">
        <v>275</v>
      </c>
      <c r="AE40" s="6">
        <v>30</v>
      </c>
      <c r="AF40" s="7">
        <f t="shared" si="1"/>
        <v>0</v>
      </c>
      <c r="AG40" s="7">
        <f t="shared" si="2"/>
        <v>0</v>
      </c>
      <c r="AH40" s="7">
        <f t="shared" si="3"/>
        <v>0</v>
      </c>
      <c r="AI40" s="7">
        <f t="shared" si="4"/>
        <v>0</v>
      </c>
      <c r="AJ40" s="7">
        <f t="shared" si="5"/>
        <v>0</v>
      </c>
      <c r="AK40" s="7">
        <f t="shared" si="6"/>
        <v>0</v>
      </c>
      <c r="AL40" s="7">
        <f t="shared" si="7"/>
        <v>0</v>
      </c>
      <c r="AM40" s="7">
        <f t="shared" si="8"/>
        <v>12500</v>
      </c>
      <c r="AN40" s="7">
        <f t="shared" si="9"/>
        <v>4900</v>
      </c>
      <c r="AO40" s="7">
        <f t="shared" si="10"/>
        <v>0</v>
      </c>
      <c r="AP40" s="7">
        <f t="shared" si="11"/>
        <v>0</v>
      </c>
      <c r="AQ40" s="7">
        <f t="shared" si="12"/>
        <v>0</v>
      </c>
      <c r="AR40" s="7">
        <f t="shared" si="13"/>
        <v>0</v>
      </c>
      <c r="AS40" s="7">
        <f t="shared" si="14"/>
        <v>0</v>
      </c>
      <c r="AT40" s="7">
        <f t="shared" si="15"/>
        <v>0</v>
      </c>
      <c r="AU40" s="8">
        <f t="shared" si="16"/>
        <v>17400</v>
      </c>
      <c r="AW40" s="36">
        <v>45420</v>
      </c>
      <c r="AX40" s="18">
        <v>0</v>
      </c>
      <c r="AY40" s="6">
        <v>314</v>
      </c>
      <c r="BA40" s="36">
        <v>45420</v>
      </c>
      <c r="BB40" s="18">
        <v>0</v>
      </c>
      <c r="BC40" s="6">
        <v>168</v>
      </c>
      <c r="BD40" s="10"/>
      <c r="BE40" s="36">
        <v>45420</v>
      </c>
      <c r="BF40" s="18">
        <v>0</v>
      </c>
      <c r="BG40" s="6">
        <v>460</v>
      </c>
      <c r="BI40" s="36">
        <v>45420</v>
      </c>
      <c r="BJ40" s="18">
        <v>0</v>
      </c>
      <c r="BK40" s="6">
        <v>115</v>
      </c>
      <c r="BM40" s="36">
        <v>45420</v>
      </c>
      <c r="BN40" s="18">
        <v>0</v>
      </c>
      <c r="BO40" s="6">
        <v>275</v>
      </c>
    </row>
    <row r="41" spans="1:67">
      <c r="A41" s="5">
        <v>45421</v>
      </c>
      <c r="B41" s="18">
        <v>0</v>
      </c>
      <c r="C41" s="18">
        <v>0</v>
      </c>
      <c r="D41" s="18">
        <v>0</v>
      </c>
      <c r="E41" s="18">
        <v>0</v>
      </c>
      <c r="F41" s="18">
        <v>105</v>
      </c>
      <c r="G41" s="18">
        <v>105</v>
      </c>
      <c r="H41" s="18">
        <v>90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6">
        <v>312</v>
      </c>
      <c r="R41" s="6">
        <v>29</v>
      </c>
      <c r="S41" s="123">
        <v>46.5</v>
      </c>
      <c r="T41" s="6">
        <v>38</v>
      </c>
      <c r="U41" s="6">
        <v>168</v>
      </c>
      <c r="V41" s="6">
        <v>120</v>
      </c>
      <c r="W41" s="6">
        <v>110</v>
      </c>
      <c r="X41" s="6">
        <v>125</v>
      </c>
      <c r="Y41" s="6">
        <v>140</v>
      </c>
      <c r="Z41" s="6">
        <v>115</v>
      </c>
      <c r="AA41" s="6">
        <v>119</v>
      </c>
      <c r="AB41" s="6">
        <v>460</v>
      </c>
      <c r="AC41" s="6">
        <v>190</v>
      </c>
      <c r="AD41" s="6">
        <v>275</v>
      </c>
      <c r="AE41" s="6">
        <v>30</v>
      </c>
      <c r="AF41" s="7">
        <f t="shared" si="1"/>
        <v>0</v>
      </c>
      <c r="AG41" s="7">
        <f t="shared" si="2"/>
        <v>0</v>
      </c>
      <c r="AH41" s="7">
        <f t="shared" si="3"/>
        <v>0</v>
      </c>
      <c r="AI41" s="7">
        <f t="shared" si="4"/>
        <v>0</v>
      </c>
      <c r="AJ41" s="7">
        <f t="shared" si="5"/>
        <v>17640</v>
      </c>
      <c r="AK41" s="7">
        <f t="shared" si="6"/>
        <v>12600</v>
      </c>
      <c r="AL41" s="7">
        <f t="shared" si="7"/>
        <v>9900</v>
      </c>
      <c r="AM41" s="7">
        <f t="shared" si="8"/>
        <v>0</v>
      </c>
      <c r="AN41" s="7">
        <f t="shared" si="9"/>
        <v>0</v>
      </c>
      <c r="AO41" s="7">
        <f t="shared" si="10"/>
        <v>0</v>
      </c>
      <c r="AP41" s="7">
        <f t="shared" si="11"/>
        <v>0</v>
      </c>
      <c r="AQ41" s="7">
        <f t="shared" si="12"/>
        <v>0</v>
      </c>
      <c r="AR41" s="7">
        <f t="shared" si="13"/>
        <v>0</v>
      </c>
      <c r="AS41" s="7">
        <f t="shared" si="14"/>
        <v>0</v>
      </c>
      <c r="AT41" s="7">
        <f t="shared" si="15"/>
        <v>0</v>
      </c>
      <c r="AU41" s="8">
        <f t="shared" si="16"/>
        <v>40140</v>
      </c>
      <c r="AW41" s="36">
        <v>45421</v>
      </c>
      <c r="AX41" s="18">
        <v>0</v>
      </c>
      <c r="AY41" s="6">
        <v>312</v>
      </c>
      <c r="BA41" s="36">
        <v>45421</v>
      </c>
      <c r="BB41" s="18">
        <v>105</v>
      </c>
      <c r="BC41" s="6">
        <v>168</v>
      </c>
      <c r="BD41" s="10"/>
      <c r="BE41" s="36">
        <v>45421</v>
      </c>
      <c r="BF41" s="18">
        <v>0</v>
      </c>
      <c r="BG41" s="6">
        <v>460</v>
      </c>
      <c r="BI41" s="36">
        <v>45421</v>
      </c>
      <c r="BJ41" s="18">
        <v>0</v>
      </c>
      <c r="BK41" s="6">
        <v>115</v>
      </c>
      <c r="BM41" s="36">
        <v>45421</v>
      </c>
      <c r="BN41" s="18">
        <v>0</v>
      </c>
      <c r="BO41" s="6">
        <v>275</v>
      </c>
    </row>
    <row r="42" spans="1:67">
      <c r="A42" s="5">
        <v>45422</v>
      </c>
      <c r="B42" s="18">
        <v>100</v>
      </c>
      <c r="C42" s="18">
        <v>25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6">
        <v>312</v>
      </c>
      <c r="R42" s="6">
        <v>29</v>
      </c>
      <c r="S42" s="123">
        <v>46.5</v>
      </c>
      <c r="T42" s="6">
        <v>38</v>
      </c>
      <c r="U42" s="6">
        <v>168</v>
      </c>
      <c r="V42" s="6">
        <v>120</v>
      </c>
      <c r="W42" s="6">
        <v>110</v>
      </c>
      <c r="X42" s="6">
        <v>125</v>
      </c>
      <c r="Y42" s="6">
        <v>140</v>
      </c>
      <c r="Z42" s="6">
        <v>115</v>
      </c>
      <c r="AA42" s="6">
        <v>119</v>
      </c>
      <c r="AB42" s="6">
        <v>460</v>
      </c>
      <c r="AC42" s="6">
        <v>190</v>
      </c>
      <c r="AD42" s="6">
        <v>275</v>
      </c>
      <c r="AE42" s="6">
        <v>30</v>
      </c>
      <c r="AF42" s="7">
        <f t="shared" si="1"/>
        <v>31200</v>
      </c>
      <c r="AG42" s="7">
        <f t="shared" si="2"/>
        <v>725</v>
      </c>
      <c r="AH42" s="7">
        <f t="shared" si="3"/>
        <v>0</v>
      </c>
      <c r="AI42" s="7">
        <f t="shared" si="4"/>
        <v>0</v>
      </c>
      <c r="AJ42" s="7">
        <f t="shared" si="5"/>
        <v>0</v>
      </c>
      <c r="AK42" s="7">
        <f t="shared" si="6"/>
        <v>0</v>
      </c>
      <c r="AL42" s="7">
        <f t="shared" si="7"/>
        <v>0</v>
      </c>
      <c r="AM42" s="7">
        <f t="shared" si="8"/>
        <v>0</v>
      </c>
      <c r="AN42" s="7">
        <f t="shared" si="9"/>
        <v>0</v>
      </c>
      <c r="AO42" s="7">
        <f t="shared" si="10"/>
        <v>0</v>
      </c>
      <c r="AP42" s="7">
        <f t="shared" si="11"/>
        <v>0</v>
      </c>
      <c r="AQ42" s="7">
        <f t="shared" si="12"/>
        <v>0</v>
      </c>
      <c r="AR42" s="7">
        <f t="shared" si="13"/>
        <v>0</v>
      </c>
      <c r="AS42" s="7">
        <f t="shared" si="14"/>
        <v>0</v>
      </c>
      <c r="AT42" s="7">
        <f t="shared" si="15"/>
        <v>0</v>
      </c>
      <c r="AU42" s="8">
        <f t="shared" si="16"/>
        <v>31925</v>
      </c>
      <c r="AW42" s="36">
        <v>45422</v>
      </c>
      <c r="AX42" s="18">
        <v>100</v>
      </c>
      <c r="AY42" s="6">
        <v>312</v>
      </c>
      <c r="BA42" s="36">
        <v>45422</v>
      </c>
      <c r="BB42" s="18">
        <v>0</v>
      </c>
      <c r="BC42" s="6">
        <v>168</v>
      </c>
      <c r="BD42" s="10"/>
      <c r="BE42" s="36">
        <v>45422</v>
      </c>
      <c r="BF42" s="18">
        <v>0</v>
      </c>
      <c r="BG42" s="6">
        <v>460</v>
      </c>
      <c r="BI42" s="36">
        <v>45422</v>
      </c>
      <c r="BJ42" s="18">
        <v>0</v>
      </c>
      <c r="BK42" s="6">
        <v>115</v>
      </c>
      <c r="BM42" s="36">
        <v>45422</v>
      </c>
      <c r="BN42" s="18">
        <v>0</v>
      </c>
      <c r="BO42" s="6">
        <v>275</v>
      </c>
    </row>
    <row r="43" spans="1:67">
      <c r="A43" s="5">
        <v>45423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215</v>
      </c>
      <c r="L43" s="18">
        <v>130</v>
      </c>
      <c r="M43" s="18">
        <v>0</v>
      </c>
      <c r="N43" s="18">
        <v>250</v>
      </c>
      <c r="O43" s="18">
        <v>250</v>
      </c>
      <c r="P43" s="18">
        <v>400</v>
      </c>
      <c r="Q43" s="6">
        <v>312</v>
      </c>
      <c r="R43" s="6">
        <v>29</v>
      </c>
      <c r="S43" s="123">
        <v>46.5</v>
      </c>
      <c r="T43" s="6">
        <v>40</v>
      </c>
      <c r="U43" s="6">
        <v>168</v>
      </c>
      <c r="V43" s="6">
        <v>120</v>
      </c>
      <c r="W43" s="6">
        <v>110</v>
      </c>
      <c r="X43" s="6">
        <v>125</v>
      </c>
      <c r="Y43" s="6">
        <v>140</v>
      </c>
      <c r="Z43" s="6">
        <v>115</v>
      </c>
      <c r="AA43" s="6">
        <v>119</v>
      </c>
      <c r="AB43" s="6">
        <v>470</v>
      </c>
      <c r="AC43" s="6">
        <v>190</v>
      </c>
      <c r="AD43" s="6">
        <v>275</v>
      </c>
      <c r="AE43" s="6">
        <v>30</v>
      </c>
      <c r="AF43" s="7">
        <f t="shared" si="1"/>
        <v>0</v>
      </c>
      <c r="AG43" s="7">
        <f t="shared" si="2"/>
        <v>0</v>
      </c>
      <c r="AH43" s="7">
        <f t="shared" si="3"/>
        <v>0</v>
      </c>
      <c r="AI43" s="7">
        <f t="shared" si="4"/>
        <v>0</v>
      </c>
      <c r="AJ43" s="7">
        <f t="shared" si="5"/>
        <v>0</v>
      </c>
      <c r="AK43" s="7">
        <f t="shared" si="6"/>
        <v>0</v>
      </c>
      <c r="AL43" s="7">
        <f t="shared" si="7"/>
        <v>0</v>
      </c>
      <c r="AM43" s="7">
        <f t="shared" si="8"/>
        <v>0</v>
      </c>
      <c r="AN43" s="7">
        <f t="shared" si="9"/>
        <v>0</v>
      </c>
      <c r="AO43" s="7">
        <f t="shared" si="10"/>
        <v>24725</v>
      </c>
      <c r="AP43" s="7">
        <f t="shared" si="11"/>
        <v>15470</v>
      </c>
      <c r="AQ43" s="7">
        <f t="shared" si="12"/>
        <v>0</v>
      </c>
      <c r="AR43" s="7">
        <f t="shared" si="13"/>
        <v>47500</v>
      </c>
      <c r="AS43" s="7">
        <f t="shared" si="14"/>
        <v>68750</v>
      </c>
      <c r="AT43" s="7">
        <f t="shared" si="15"/>
        <v>12000</v>
      </c>
      <c r="AU43" s="8">
        <f t="shared" si="16"/>
        <v>168445</v>
      </c>
      <c r="AW43" s="36">
        <v>45423</v>
      </c>
      <c r="AX43" s="18">
        <v>0</v>
      </c>
      <c r="AY43" s="6">
        <v>312</v>
      </c>
      <c r="BA43" s="36">
        <v>45423</v>
      </c>
      <c r="BB43" s="18">
        <v>0</v>
      </c>
      <c r="BC43" s="6">
        <v>168</v>
      </c>
      <c r="BD43" s="10"/>
      <c r="BE43" s="36">
        <v>45423</v>
      </c>
      <c r="BF43" s="18">
        <v>0</v>
      </c>
      <c r="BG43" s="6">
        <v>470</v>
      </c>
      <c r="BI43" s="36">
        <v>45423</v>
      </c>
      <c r="BJ43" s="18">
        <v>215</v>
      </c>
      <c r="BK43" s="6">
        <v>115</v>
      </c>
      <c r="BM43" s="36">
        <v>45423</v>
      </c>
      <c r="BN43" s="18">
        <v>250</v>
      </c>
      <c r="BO43" s="6">
        <v>275</v>
      </c>
    </row>
    <row r="44" spans="1:67">
      <c r="A44" s="5">
        <v>45424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6">
        <v>312</v>
      </c>
      <c r="R44" s="6">
        <v>29</v>
      </c>
      <c r="S44" s="123">
        <v>46.5</v>
      </c>
      <c r="T44" s="6">
        <v>40</v>
      </c>
      <c r="U44" s="6">
        <v>168</v>
      </c>
      <c r="V44" s="6">
        <v>120</v>
      </c>
      <c r="W44" s="6">
        <v>110</v>
      </c>
      <c r="X44" s="6">
        <v>125</v>
      </c>
      <c r="Y44" s="6">
        <v>140</v>
      </c>
      <c r="Z44" s="6">
        <v>115</v>
      </c>
      <c r="AA44" s="6">
        <v>119</v>
      </c>
      <c r="AB44" s="6">
        <v>470</v>
      </c>
      <c r="AC44" s="6">
        <v>190</v>
      </c>
      <c r="AD44" s="6">
        <v>275</v>
      </c>
      <c r="AE44" s="6">
        <v>30</v>
      </c>
      <c r="AF44" s="7">
        <f t="shared" si="1"/>
        <v>0</v>
      </c>
      <c r="AG44" s="7">
        <f t="shared" si="2"/>
        <v>0</v>
      </c>
      <c r="AH44" s="7">
        <f t="shared" si="3"/>
        <v>0</v>
      </c>
      <c r="AI44" s="7">
        <f t="shared" si="4"/>
        <v>0</v>
      </c>
      <c r="AJ44" s="7">
        <f t="shared" si="5"/>
        <v>0</v>
      </c>
      <c r="AK44" s="7">
        <f t="shared" si="6"/>
        <v>0</v>
      </c>
      <c r="AL44" s="7">
        <f t="shared" si="7"/>
        <v>0</v>
      </c>
      <c r="AM44" s="7">
        <f t="shared" si="8"/>
        <v>0</v>
      </c>
      <c r="AN44" s="7">
        <f t="shared" si="9"/>
        <v>0</v>
      </c>
      <c r="AO44" s="7">
        <f t="shared" si="10"/>
        <v>0</v>
      </c>
      <c r="AP44" s="7">
        <f t="shared" si="11"/>
        <v>0</v>
      </c>
      <c r="AQ44" s="7">
        <f t="shared" si="12"/>
        <v>0</v>
      </c>
      <c r="AR44" s="7">
        <f t="shared" si="13"/>
        <v>0</v>
      </c>
      <c r="AS44" s="7">
        <f t="shared" si="14"/>
        <v>0</v>
      </c>
      <c r="AT44" s="7">
        <f t="shared" si="15"/>
        <v>0</v>
      </c>
      <c r="AU44" s="8">
        <f t="shared" si="16"/>
        <v>0</v>
      </c>
      <c r="AW44" s="36">
        <v>45424</v>
      </c>
      <c r="AX44" s="18">
        <v>0</v>
      </c>
      <c r="AY44" s="6">
        <v>312</v>
      </c>
      <c r="BA44" s="36">
        <v>45424</v>
      </c>
      <c r="BB44" s="18">
        <v>0</v>
      </c>
      <c r="BC44" s="6">
        <v>168</v>
      </c>
      <c r="BD44" s="10"/>
      <c r="BE44" s="36">
        <v>45424</v>
      </c>
      <c r="BF44" s="18">
        <v>0</v>
      </c>
      <c r="BG44" s="6">
        <v>470</v>
      </c>
      <c r="BI44" s="36">
        <v>45424</v>
      </c>
      <c r="BJ44" s="18">
        <v>0</v>
      </c>
      <c r="BK44" s="6">
        <v>115</v>
      </c>
      <c r="BM44" s="36">
        <v>45424</v>
      </c>
      <c r="BN44" s="18">
        <v>0</v>
      </c>
      <c r="BO44" s="6">
        <v>275</v>
      </c>
    </row>
    <row r="45" spans="1:67">
      <c r="A45" s="5">
        <v>45425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60</v>
      </c>
      <c r="N45" s="18">
        <v>0</v>
      </c>
      <c r="O45" s="18">
        <v>0</v>
      </c>
      <c r="P45" s="18">
        <v>0</v>
      </c>
      <c r="Q45" s="6">
        <v>312</v>
      </c>
      <c r="R45" s="6">
        <v>29</v>
      </c>
      <c r="S45" s="123">
        <v>46.5</v>
      </c>
      <c r="T45" s="6">
        <v>40</v>
      </c>
      <c r="U45" s="6">
        <v>168</v>
      </c>
      <c r="V45" s="6">
        <v>120</v>
      </c>
      <c r="W45" s="6">
        <v>110</v>
      </c>
      <c r="X45" s="6">
        <v>125</v>
      </c>
      <c r="Y45" s="6">
        <v>140</v>
      </c>
      <c r="Z45" s="6">
        <v>115</v>
      </c>
      <c r="AA45" s="6">
        <v>119</v>
      </c>
      <c r="AB45" s="6">
        <v>470</v>
      </c>
      <c r="AC45" s="6">
        <v>190</v>
      </c>
      <c r="AD45" s="6">
        <v>275</v>
      </c>
      <c r="AE45" s="6">
        <v>30</v>
      </c>
      <c r="AF45" s="7">
        <f t="shared" si="1"/>
        <v>0</v>
      </c>
      <c r="AG45" s="7">
        <f t="shared" si="2"/>
        <v>0</v>
      </c>
      <c r="AH45" s="7">
        <f t="shared" si="3"/>
        <v>0</v>
      </c>
      <c r="AI45" s="7">
        <f t="shared" si="4"/>
        <v>0</v>
      </c>
      <c r="AJ45" s="7">
        <f t="shared" si="5"/>
        <v>0</v>
      </c>
      <c r="AK45" s="7">
        <f t="shared" si="6"/>
        <v>0</v>
      </c>
      <c r="AL45" s="7">
        <f t="shared" si="7"/>
        <v>0</v>
      </c>
      <c r="AM45" s="7">
        <f t="shared" si="8"/>
        <v>0</v>
      </c>
      <c r="AN45" s="7">
        <f t="shared" si="9"/>
        <v>0</v>
      </c>
      <c r="AO45" s="7">
        <f t="shared" si="10"/>
        <v>0</v>
      </c>
      <c r="AP45" s="7">
        <f t="shared" si="11"/>
        <v>0</v>
      </c>
      <c r="AQ45" s="7">
        <f t="shared" si="12"/>
        <v>28200</v>
      </c>
      <c r="AR45" s="7">
        <f t="shared" si="13"/>
        <v>0</v>
      </c>
      <c r="AS45" s="7">
        <f t="shared" si="14"/>
        <v>0</v>
      </c>
      <c r="AT45" s="7">
        <f t="shared" si="15"/>
        <v>0</v>
      </c>
      <c r="AU45" s="8">
        <f t="shared" si="16"/>
        <v>28200</v>
      </c>
      <c r="AW45" s="36">
        <v>45425</v>
      </c>
      <c r="AX45" s="18">
        <v>0</v>
      </c>
      <c r="AY45" s="6">
        <v>312</v>
      </c>
      <c r="BA45" s="36">
        <v>45425</v>
      </c>
      <c r="BB45" s="18">
        <v>0</v>
      </c>
      <c r="BC45" s="6">
        <v>168</v>
      </c>
      <c r="BD45" s="10"/>
      <c r="BE45" s="36">
        <v>45425</v>
      </c>
      <c r="BF45" s="18">
        <v>60</v>
      </c>
      <c r="BG45" s="6">
        <v>470</v>
      </c>
      <c r="BI45" s="36">
        <v>45425</v>
      </c>
      <c r="BJ45" s="18">
        <v>0</v>
      </c>
      <c r="BK45" s="6">
        <v>115</v>
      </c>
      <c r="BM45" s="36">
        <v>45425</v>
      </c>
      <c r="BN45" s="18">
        <v>0</v>
      </c>
      <c r="BO45" s="6">
        <v>275</v>
      </c>
    </row>
    <row r="46" spans="1:67">
      <c r="A46" s="5">
        <v>45426</v>
      </c>
      <c r="B46" s="18">
        <v>0</v>
      </c>
      <c r="C46" s="18">
        <v>0</v>
      </c>
      <c r="D46" s="18">
        <v>350</v>
      </c>
      <c r="E46" s="18">
        <v>250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6">
        <v>312</v>
      </c>
      <c r="R46" s="6">
        <v>29</v>
      </c>
      <c r="S46" s="123">
        <v>46.5</v>
      </c>
      <c r="T46" s="6">
        <v>40</v>
      </c>
      <c r="U46" s="6">
        <v>160</v>
      </c>
      <c r="V46" s="6">
        <v>120</v>
      </c>
      <c r="W46" s="6">
        <v>110</v>
      </c>
      <c r="X46" s="6">
        <v>125</v>
      </c>
      <c r="Y46" s="6">
        <v>140</v>
      </c>
      <c r="Z46" s="6">
        <v>115</v>
      </c>
      <c r="AA46" s="6">
        <v>119</v>
      </c>
      <c r="AB46" s="6">
        <v>470</v>
      </c>
      <c r="AC46" s="6">
        <v>190</v>
      </c>
      <c r="AD46" s="6">
        <v>275</v>
      </c>
      <c r="AE46" s="6">
        <v>30</v>
      </c>
      <c r="AF46" s="7">
        <f t="shared" si="1"/>
        <v>0</v>
      </c>
      <c r="AG46" s="7">
        <f t="shared" si="2"/>
        <v>0</v>
      </c>
      <c r="AH46" s="7">
        <f t="shared" si="3"/>
        <v>16275</v>
      </c>
      <c r="AI46" s="7">
        <f t="shared" si="4"/>
        <v>10000</v>
      </c>
      <c r="AJ46" s="7">
        <f t="shared" si="5"/>
        <v>0</v>
      </c>
      <c r="AK46" s="7">
        <f t="shared" si="6"/>
        <v>0</v>
      </c>
      <c r="AL46" s="7">
        <f t="shared" si="7"/>
        <v>0</v>
      </c>
      <c r="AM46" s="7">
        <f t="shared" si="8"/>
        <v>0</v>
      </c>
      <c r="AN46" s="7">
        <f t="shared" si="9"/>
        <v>0</v>
      </c>
      <c r="AO46" s="7">
        <f t="shared" si="10"/>
        <v>0</v>
      </c>
      <c r="AP46" s="7">
        <f t="shared" si="11"/>
        <v>0</v>
      </c>
      <c r="AQ46" s="7">
        <f t="shared" si="12"/>
        <v>0</v>
      </c>
      <c r="AR46" s="7">
        <f t="shared" si="13"/>
        <v>0</v>
      </c>
      <c r="AS46" s="7">
        <f t="shared" si="14"/>
        <v>0</v>
      </c>
      <c r="AT46" s="7">
        <f t="shared" si="15"/>
        <v>0</v>
      </c>
      <c r="AU46" s="8">
        <f t="shared" si="16"/>
        <v>26275</v>
      </c>
      <c r="AW46" s="36">
        <v>45426</v>
      </c>
      <c r="AX46" s="18">
        <v>0</v>
      </c>
      <c r="AY46" s="6">
        <v>312</v>
      </c>
      <c r="BA46" s="36">
        <v>45426</v>
      </c>
      <c r="BB46" s="18">
        <v>0</v>
      </c>
      <c r="BC46" s="6">
        <v>160</v>
      </c>
      <c r="BD46" s="10"/>
      <c r="BE46" s="36">
        <v>45426</v>
      </c>
      <c r="BF46" s="18">
        <v>0</v>
      </c>
      <c r="BG46" s="6">
        <v>470</v>
      </c>
      <c r="BI46" s="36">
        <v>45426</v>
      </c>
      <c r="BJ46" s="18">
        <v>0</v>
      </c>
      <c r="BK46" s="6">
        <v>115</v>
      </c>
      <c r="BM46" s="36">
        <v>45426</v>
      </c>
      <c r="BN46" s="18">
        <v>0</v>
      </c>
      <c r="BO46" s="6">
        <v>275</v>
      </c>
    </row>
    <row r="47" spans="1:67">
      <c r="A47" s="5">
        <v>45427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100</v>
      </c>
      <c r="J47" s="18">
        <v>35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6">
        <v>312</v>
      </c>
      <c r="R47" s="6">
        <v>29</v>
      </c>
      <c r="S47" s="123">
        <v>46.5</v>
      </c>
      <c r="T47" s="6">
        <v>40</v>
      </c>
      <c r="U47" s="6">
        <v>160</v>
      </c>
      <c r="V47" s="6">
        <v>120</v>
      </c>
      <c r="W47" s="6">
        <v>110</v>
      </c>
      <c r="X47" s="6">
        <v>125</v>
      </c>
      <c r="Y47" s="6">
        <v>140</v>
      </c>
      <c r="Z47" s="6">
        <v>115</v>
      </c>
      <c r="AA47" s="6">
        <v>119</v>
      </c>
      <c r="AB47" s="6">
        <v>470</v>
      </c>
      <c r="AC47" s="6">
        <v>190</v>
      </c>
      <c r="AD47" s="6">
        <v>275</v>
      </c>
      <c r="AE47" s="6">
        <v>30</v>
      </c>
      <c r="AF47" s="7">
        <f t="shared" si="1"/>
        <v>0</v>
      </c>
      <c r="AG47" s="7">
        <f t="shared" si="2"/>
        <v>0</v>
      </c>
      <c r="AH47" s="7">
        <f t="shared" si="3"/>
        <v>0</v>
      </c>
      <c r="AI47" s="7">
        <f t="shared" si="4"/>
        <v>0</v>
      </c>
      <c r="AJ47" s="7">
        <f t="shared" si="5"/>
        <v>0</v>
      </c>
      <c r="AK47" s="7">
        <f t="shared" si="6"/>
        <v>0</v>
      </c>
      <c r="AL47" s="7">
        <f t="shared" si="7"/>
        <v>0</v>
      </c>
      <c r="AM47" s="7">
        <f t="shared" si="8"/>
        <v>12500</v>
      </c>
      <c r="AN47" s="7">
        <f t="shared" si="9"/>
        <v>4900</v>
      </c>
      <c r="AO47" s="7">
        <f t="shared" si="10"/>
        <v>0</v>
      </c>
      <c r="AP47" s="7">
        <f t="shared" si="11"/>
        <v>0</v>
      </c>
      <c r="AQ47" s="7">
        <f t="shared" si="12"/>
        <v>0</v>
      </c>
      <c r="AR47" s="7">
        <f t="shared" si="13"/>
        <v>0</v>
      </c>
      <c r="AS47" s="7">
        <f t="shared" si="14"/>
        <v>0</v>
      </c>
      <c r="AT47" s="7">
        <f t="shared" si="15"/>
        <v>0</v>
      </c>
      <c r="AU47" s="8">
        <f t="shared" si="16"/>
        <v>17400</v>
      </c>
      <c r="AW47" s="36">
        <v>45427</v>
      </c>
      <c r="AX47" s="18">
        <v>0</v>
      </c>
      <c r="AY47" s="6">
        <v>312</v>
      </c>
      <c r="BA47" s="36">
        <v>45427</v>
      </c>
      <c r="BB47" s="18">
        <v>0</v>
      </c>
      <c r="BC47" s="6">
        <v>160</v>
      </c>
      <c r="BD47" s="10"/>
      <c r="BE47" s="36">
        <v>45427</v>
      </c>
      <c r="BF47" s="18">
        <v>0</v>
      </c>
      <c r="BG47" s="6">
        <v>470</v>
      </c>
      <c r="BI47" s="36">
        <v>45427</v>
      </c>
      <c r="BJ47" s="18">
        <v>0</v>
      </c>
      <c r="BK47" s="6">
        <v>115</v>
      </c>
      <c r="BM47" s="36">
        <v>45427</v>
      </c>
      <c r="BN47" s="18">
        <v>0</v>
      </c>
      <c r="BO47" s="6">
        <v>275</v>
      </c>
    </row>
    <row r="48" spans="1:67">
      <c r="A48" s="5">
        <v>45428</v>
      </c>
      <c r="B48" s="18">
        <v>0</v>
      </c>
      <c r="C48" s="18">
        <v>0</v>
      </c>
      <c r="D48" s="18">
        <v>0</v>
      </c>
      <c r="E48" s="18">
        <v>0</v>
      </c>
      <c r="F48" s="18">
        <v>105</v>
      </c>
      <c r="G48" s="18">
        <v>105</v>
      </c>
      <c r="H48" s="18">
        <v>90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6">
        <v>312</v>
      </c>
      <c r="R48" s="6">
        <v>29</v>
      </c>
      <c r="S48" s="123">
        <v>46.5</v>
      </c>
      <c r="T48" s="6">
        <v>40</v>
      </c>
      <c r="U48" s="6">
        <v>160</v>
      </c>
      <c r="V48" s="6">
        <v>120</v>
      </c>
      <c r="W48" s="6">
        <v>110</v>
      </c>
      <c r="X48" s="6">
        <v>125</v>
      </c>
      <c r="Y48" s="6">
        <v>140</v>
      </c>
      <c r="Z48" s="6">
        <v>115</v>
      </c>
      <c r="AA48" s="6">
        <v>119</v>
      </c>
      <c r="AB48" s="6">
        <v>470</v>
      </c>
      <c r="AC48" s="6">
        <v>190</v>
      </c>
      <c r="AD48" s="6">
        <v>275</v>
      </c>
      <c r="AE48" s="6">
        <v>30</v>
      </c>
      <c r="AF48" s="7">
        <f t="shared" si="1"/>
        <v>0</v>
      </c>
      <c r="AG48" s="7">
        <f t="shared" si="2"/>
        <v>0</v>
      </c>
      <c r="AH48" s="7">
        <f t="shared" si="3"/>
        <v>0</v>
      </c>
      <c r="AI48" s="7">
        <f t="shared" si="4"/>
        <v>0</v>
      </c>
      <c r="AJ48" s="7">
        <f t="shared" si="5"/>
        <v>16800</v>
      </c>
      <c r="AK48" s="7">
        <f t="shared" si="6"/>
        <v>12600</v>
      </c>
      <c r="AL48" s="7">
        <f t="shared" si="7"/>
        <v>9900</v>
      </c>
      <c r="AM48" s="7">
        <f t="shared" si="8"/>
        <v>0</v>
      </c>
      <c r="AN48" s="7">
        <f t="shared" si="9"/>
        <v>0</v>
      </c>
      <c r="AO48" s="7">
        <f t="shared" si="10"/>
        <v>0</v>
      </c>
      <c r="AP48" s="7">
        <f t="shared" si="11"/>
        <v>0</v>
      </c>
      <c r="AQ48" s="7">
        <f t="shared" si="12"/>
        <v>0</v>
      </c>
      <c r="AR48" s="7">
        <f t="shared" si="13"/>
        <v>0</v>
      </c>
      <c r="AS48" s="7">
        <f t="shared" si="14"/>
        <v>0</v>
      </c>
      <c r="AT48" s="7">
        <f t="shared" si="15"/>
        <v>0</v>
      </c>
      <c r="AU48" s="8">
        <f t="shared" si="16"/>
        <v>39300</v>
      </c>
      <c r="AW48" s="36">
        <v>45428</v>
      </c>
      <c r="AX48" s="18">
        <v>0</v>
      </c>
      <c r="AY48" s="6">
        <v>312</v>
      </c>
      <c r="BA48" s="36">
        <v>45428</v>
      </c>
      <c r="BB48" s="18">
        <v>105</v>
      </c>
      <c r="BC48" s="6">
        <v>160</v>
      </c>
      <c r="BD48" s="10"/>
      <c r="BE48" s="36">
        <v>45428</v>
      </c>
      <c r="BF48" s="18">
        <v>0</v>
      </c>
      <c r="BG48" s="6">
        <v>470</v>
      </c>
      <c r="BI48" s="36">
        <v>45428</v>
      </c>
      <c r="BJ48" s="18">
        <v>0</v>
      </c>
      <c r="BK48" s="6">
        <v>115</v>
      </c>
      <c r="BM48" s="36">
        <v>45428</v>
      </c>
      <c r="BN48" s="18">
        <v>0</v>
      </c>
      <c r="BO48" s="6">
        <v>275</v>
      </c>
    </row>
    <row r="49" spans="1:67">
      <c r="A49" s="5">
        <v>45429</v>
      </c>
      <c r="B49" s="18">
        <v>100</v>
      </c>
      <c r="C49" s="18">
        <v>25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6">
        <v>312</v>
      </c>
      <c r="R49" s="6">
        <v>29</v>
      </c>
      <c r="S49" s="123">
        <v>46.5</v>
      </c>
      <c r="T49" s="6">
        <v>40</v>
      </c>
      <c r="U49" s="6">
        <v>160</v>
      </c>
      <c r="V49" s="6">
        <v>120</v>
      </c>
      <c r="W49" s="6">
        <v>110</v>
      </c>
      <c r="X49" s="6">
        <v>125</v>
      </c>
      <c r="Y49" s="6">
        <v>140</v>
      </c>
      <c r="Z49" s="6">
        <v>115</v>
      </c>
      <c r="AA49" s="6">
        <v>119</v>
      </c>
      <c r="AB49" s="6">
        <v>470</v>
      </c>
      <c r="AC49" s="6">
        <v>190</v>
      </c>
      <c r="AD49" s="6">
        <v>300</v>
      </c>
      <c r="AE49" s="6">
        <v>30</v>
      </c>
      <c r="AF49" s="7">
        <f t="shared" si="1"/>
        <v>31200</v>
      </c>
      <c r="AG49" s="7">
        <f t="shared" si="2"/>
        <v>725</v>
      </c>
      <c r="AH49" s="7">
        <f t="shared" si="3"/>
        <v>0</v>
      </c>
      <c r="AI49" s="7">
        <f t="shared" si="4"/>
        <v>0</v>
      </c>
      <c r="AJ49" s="7">
        <f t="shared" si="5"/>
        <v>0</v>
      </c>
      <c r="AK49" s="7">
        <f t="shared" si="6"/>
        <v>0</v>
      </c>
      <c r="AL49" s="7">
        <f t="shared" si="7"/>
        <v>0</v>
      </c>
      <c r="AM49" s="7">
        <f t="shared" si="8"/>
        <v>0</v>
      </c>
      <c r="AN49" s="7">
        <f t="shared" si="9"/>
        <v>0</v>
      </c>
      <c r="AO49" s="7">
        <f t="shared" si="10"/>
        <v>0</v>
      </c>
      <c r="AP49" s="7">
        <f t="shared" si="11"/>
        <v>0</v>
      </c>
      <c r="AQ49" s="7">
        <f t="shared" si="12"/>
        <v>0</v>
      </c>
      <c r="AR49" s="7">
        <f t="shared" si="13"/>
        <v>0</v>
      </c>
      <c r="AS49" s="7">
        <f t="shared" si="14"/>
        <v>0</v>
      </c>
      <c r="AT49" s="7">
        <f t="shared" si="15"/>
        <v>0</v>
      </c>
      <c r="AU49" s="8">
        <f t="shared" si="16"/>
        <v>31925</v>
      </c>
      <c r="AW49" s="36">
        <v>45429</v>
      </c>
      <c r="AX49" s="18">
        <v>100</v>
      </c>
      <c r="AY49" s="6">
        <v>312</v>
      </c>
      <c r="BA49" s="36">
        <v>45429</v>
      </c>
      <c r="BB49" s="18">
        <v>0</v>
      </c>
      <c r="BC49" s="6">
        <v>160</v>
      </c>
      <c r="BD49" s="10"/>
      <c r="BE49" s="36">
        <v>45429</v>
      </c>
      <c r="BF49" s="18">
        <v>0</v>
      </c>
      <c r="BG49" s="6">
        <v>470</v>
      </c>
      <c r="BI49" s="36">
        <v>45429</v>
      </c>
      <c r="BJ49" s="18">
        <v>0</v>
      </c>
      <c r="BK49" s="6">
        <v>115</v>
      </c>
      <c r="BM49" s="36">
        <v>45429</v>
      </c>
      <c r="BN49" s="18">
        <v>0</v>
      </c>
      <c r="BO49" s="6">
        <v>300</v>
      </c>
    </row>
    <row r="50" spans="1:67">
      <c r="A50" s="5">
        <v>45430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215</v>
      </c>
      <c r="L50" s="18">
        <v>135</v>
      </c>
      <c r="M50" s="18">
        <v>0</v>
      </c>
      <c r="N50" s="18">
        <v>0</v>
      </c>
      <c r="O50" s="18">
        <v>0</v>
      </c>
      <c r="P50" s="18">
        <v>0</v>
      </c>
      <c r="Q50" s="6">
        <v>312</v>
      </c>
      <c r="R50" s="6">
        <v>29</v>
      </c>
      <c r="S50" s="123">
        <v>46.5</v>
      </c>
      <c r="T50" s="6">
        <v>40</v>
      </c>
      <c r="U50" s="6">
        <v>160</v>
      </c>
      <c r="V50" s="6">
        <v>120</v>
      </c>
      <c r="W50" s="6">
        <v>110</v>
      </c>
      <c r="X50" s="6">
        <v>125</v>
      </c>
      <c r="Y50" s="6">
        <v>140</v>
      </c>
      <c r="Z50" s="6">
        <v>115</v>
      </c>
      <c r="AA50" s="6">
        <v>119</v>
      </c>
      <c r="AB50" s="6">
        <v>470</v>
      </c>
      <c r="AC50" s="6">
        <v>190</v>
      </c>
      <c r="AD50" s="6">
        <v>300</v>
      </c>
      <c r="AE50" s="6">
        <v>30</v>
      </c>
      <c r="AF50" s="7">
        <f t="shared" si="1"/>
        <v>0</v>
      </c>
      <c r="AG50" s="7">
        <f t="shared" si="2"/>
        <v>0</v>
      </c>
      <c r="AH50" s="7">
        <f t="shared" si="3"/>
        <v>0</v>
      </c>
      <c r="AI50" s="7">
        <f t="shared" si="4"/>
        <v>0</v>
      </c>
      <c r="AJ50" s="7">
        <f t="shared" si="5"/>
        <v>0</v>
      </c>
      <c r="AK50" s="7">
        <f t="shared" si="6"/>
        <v>0</v>
      </c>
      <c r="AL50" s="7">
        <f t="shared" si="7"/>
        <v>0</v>
      </c>
      <c r="AM50" s="7">
        <f t="shared" si="8"/>
        <v>0</v>
      </c>
      <c r="AN50" s="7">
        <f t="shared" si="9"/>
        <v>0</v>
      </c>
      <c r="AO50" s="7">
        <f t="shared" si="10"/>
        <v>24725</v>
      </c>
      <c r="AP50" s="7">
        <f t="shared" si="11"/>
        <v>16065</v>
      </c>
      <c r="AQ50" s="7">
        <f t="shared" si="12"/>
        <v>0</v>
      </c>
      <c r="AR50" s="7">
        <f t="shared" si="13"/>
        <v>0</v>
      </c>
      <c r="AS50" s="7">
        <f t="shared" si="14"/>
        <v>0</v>
      </c>
      <c r="AT50" s="7">
        <f t="shared" si="15"/>
        <v>0</v>
      </c>
      <c r="AU50" s="8">
        <f t="shared" si="16"/>
        <v>40790</v>
      </c>
      <c r="AW50" s="36">
        <v>45430</v>
      </c>
      <c r="AX50" s="18">
        <v>0</v>
      </c>
      <c r="AY50" s="6">
        <v>312</v>
      </c>
      <c r="BA50" s="36">
        <v>45430</v>
      </c>
      <c r="BB50" s="18">
        <v>0</v>
      </c>
      <c r="BC50" s="6">
        <v>160</v>
      </c>
      <c r="BD50" s="10"/>
      <c r="BE50" s="36">
        <v>45430</v>
      </c>
      <c r="BF50" s="18">
        <v>0</v>
      </c>
      <c r="BG50" s="6">
        <v>470</v>
      </c>
      <c r="BI50" s="36">
        <v>45430</v>
      </c>
      <c r="BJ50" s="18">
        <v>215</v>
      </c>
      <c r="BK50" s="6">
        <v>115</v>
      </c>
      <c r="BM50" s="36">
        <v>45430</v>
      </c>
      <c r="BN50" s="18">
        <v>0</v>
      </c>
      <c r="BO50" s="6">
        <v>300</v>
      </c>
    </row>
    <row r="51" spans="1:67">
      <c r="A51" s="5">
        <v>45431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6">
        <v>312</v>
      </c>
      <c r="R51" s="6">
        <v>29</v>
      </c>
      <c r="S51" s="123">
        <v>46.5</v>
      </c>
      <c r="T51" s="6">
        <v>40</v>
      </c>
      <c r="U51" s="6">
        <v>160</v>
      </c>
      <c r="V51" s="6">
        <v>120</v>
      </c>
      <c r="W51" s="6">
        <v>110</v>
      </c>
      <c r="X51" s="6">
        <v>125</v>
      </c>
      <c r="Y51" s="6">
        <v>140</v>
      </c>
      <c r="Z51" s="6">
        <v>120</v>
      </c>
      <c r="AA51" s="6">
        <v>119</v>
      </c>
      <c r="AB51" s="6">
        <v>470</v>
      </c>
      <c r="AC51" s="6">
        <v>190</v>
      </c>
      <c r="AD51" s="6">
        <v>300</v>
      </c>
      <c r="AE51" s="6">
        <v>30</v>
      </c>
      <c r="AF51" s="7">
        <f t="shared" si="1"/>
        <v>0</v>
      </c>
      <c r="AG51" s="7">
        <f t="shared" si="2"/>
        <v>0</v>
      </c>
      <c r="AH51" s="7">
        <f t="shared" si="3"/>
        <v>0</v>
      </c>
      <c r="AI51" s="7">
        <f t="shared" si="4"/>
        <v>0</v>
      </c>
      <c r="AJ51" s="7">
        <f t="shared" si="5"/>
        <v>0</v>
      </c>
      <c r="AK51" s="7">
        <f t="shared" si="6"/>
        <v>0</v>
      </c>
      <c r="AL51" s="7">
        <f t="shared" si="7"/>
        <v>0</v>
      </c>
      <c r="AM51" s="7">
        <f t="shared" si="8"/>
        <v>0</v>
      </c>
      <c r="AN51" s="7">
        <f t="shared" si="9"/>
        <v>0</v>
      </c>
      <c r="AO51" s="7">
        <f t="shared" si="10"/>
        <v>0</v>
      </c>
      <c r="AP51" s="7">
        <f t="shared" si="11"/>
        <v>0</v>
      </c>
      <c r="AQ51" s="7">
        <f t="shared" si="12"/>
        <v>0</v>
      </c>
      <c r="AR51" s="7">
        <f t="shared" si="13"/>
        <v>0</v>
      </c>
      <c r="AS51" s="7">
        <f t="shared" si="14"/>
        <v>0</v>
      </c>
      <c r="AT51" s="7">
        <f t="shared" si="15"/>
        <v>0</v>
      </c>
      <c r="AU51" s="8">
        <f t="shared" si="16"/>
        <v>0</v>
      </c>
      <c r="AW51" s="36">
        <v>45431</v>
      </c>
      <c r="AX51" s="18">
        <v>0</v>
      </c>
      <c r="AY51" s="6">
        <v>312</v>
      </c>
      <c r="BA51" s="36">
        <v>45431</v>
      </c>
      <c r="BB51" s="18">
        <v>0</v>
      </c>
      <c r="BC51" s="6">
        <v>160</v>
      </c>
      <c r="BD51" s="10"/>
      <c r="BE51" s="36">
        <v>45431</v>
      </c>
      <c r="BF51" s="18">
        <v>0</v>
      </c>
      <c r="BG51" s="6">
        <v>470</v>
      </c>
      <c r="BI51" s="36">
        <v>45431</v>
      </c>
      <c r="BJ51" s="18">
        <v>0</v>
      </c>
      <c r="BK51" s="6">
        <v>120</v>
      </c>
      <c r="BM51" s="36">
        <v>45431</v>
      </c>
      <c r="BN51" s="18">
        <v>0</v>
      </c>
      <c r="BO51" s="6">
        <v>300</v>
      </c>
    </row>
    <row r="52" spans="1:67">
      <c r="A52" s="5">
        <v>45432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60</v>
      </c>
      <c r="N52" s="18">
        <v>0</v>
      </c>
      <c r="O52" s="18">
        <v>0</v>
      </c>
      <c r="P52" s="18">
        <v>0</v>
      </c>
      <c r="Q52" s="6">
        <v>312</v>
      </c>
      <c r="R52" s="6">
        <v>29</v>
      </c>
      <c r="S52" s="123">
        <v>46.5</v>
      </c>
      <c r="T52" s="6">
        <v>40</v>
      </c>
      <c r="U52" s="6">
        <v>175</v>
      </c>
      <c r="V52" s="6">
        <v>120</v>
      </c>
      <c r="W52" s="6">
        <v>110</v>
      </c>
      <c r="X52" s="6">
        <v>125</v>
      </c>
      <c r="Y52" s="6">
        <v>140</v>
      </c>
      <c r="Z52" s="6">
        <v>120</v>
      </c>
      <c r="AA52" s="6">
        <v>119</v>
      </c>
      <c r="AB52" s="6">
        <v>470</v>
      </c>
      <c r="AC52" s="6">
        <v>190</v>
      </c>
      <c r="AD52" s="6">
        <v>300</v>
      </c>
      <c r="AE52" s="6">
        <v>30</v>
      </c>
      <c r="AF52" s="7">
        <f t="shared" si="1"/>
        <v>0</v>
      </c>
      <c r="AG52" s="7">
        <f t="shared" si="2"/>
        <v>0</v>
      </c>
      <c r="AH52" s="7">
        <f t="shared" si="3"/>
        <v>0</v>
      </c>
      <c r="AI52" s="7">
        <f t="shared" si="4"/>
        <v>0</v>
      </c>
      <c r="AJ52" s="7">
        <f t="shared" si="5"/>
        <v>0</v>
      </c>
      <c r="AK52" s="7">
        <f t="shared" si="6"/>
        <v>0</v>
      </c>
      <c r="AL52" s="7">
        <f t="shared" si="7"/>
        <v>0</v>
      </c>
      <c r="AM52" s="7">
        <f t="shared" si="8"/>
        <v>0</v>
      </c>
      <c r="AN52" s="7">
        <f t="shared" si="9"/>
        <v>0</v>
      </c>
      <c r="AO52" s="7">
        <f t="shared" si="10"/>
        <v>0</v>
      </c>
      <c r="AP52" s="7">
        <f t="shared" si="11"/>
        <v>0</v>
      </c>
      <c r="AQ52" s="7">
        <f t="shared" si="12"/>
        <v>28200</v>
      </c>
      <c r="AR52" s="7">
        <f t="shared" si="13"/>
        <v>0</v>
      </c>
      <c r="AS52" s="7">
        <f t="shared" si="14"/>
        <v>0</v>
      </c>
      <c r="AT52" s="7">
        <f t="shared" si="15"/>
        <v>0</v>
      </c>
      <c r="AU52" s="8">
        <f t="shared" si="16"/>
        <v>28200</v>
      </c>
      <c r="AW52" s="36">
        <v>45432</v>
      </c>
      <c r="AX52" s="18">
        <v>0</v>
      </c>
      <c r="AY52" s="6">
        <v>312</v>
      </c>
      <c r="BA52" s="36">
        <v>45432</v>
      </c>
      <c r="BB52" s="18">
        <v>0</v>
      </c>
      <c r="BC52" s="6">
        <v>175</v>
      </c>
      <c r="BD52" s="10"/>
      <c r="BE52" s="36">
        <v>45432</v>
      </c>
      <c r="BF52" s="18">
        <v>60</v>
      </c>
      <c r="BG52" s="6">
        <v>470</v>
      </c>
      <c r="BI52" s="36">
        <v>45432</v>
      </c>
      <c r="BJ52" s="18">
        <v>0</v>
      </c>
      <c r="BK52" s="6">
        <v>120</v>
      </c>
      <c r="BM52" s="36">
        <v>45432</v>
      </c>
      <c r="BN52" s="18">
        <v>0</v>
      </c>
      <c r="BO52" s="6">
        <v>300</v>
      </c>
    </row>
    <row r="53" spans="1:67">
      <c r="A53" s="5">
        <v>45433</v>
      </c>
      <c r="B53" s="18">
        <v>0</v>
      </c>
      <c r="C53" s="18">
        <v>0</v>
      </c>
      <c r="D53" s="18">
        <v>350</v>
      </c>
      <c r="E53" s="18">
        <v>250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6">
        <v>311</v>
      </c>
      <c r="R53" s="6">
        <v>29</v>
      </c>
      <c r="S53" s="123">
        <v>46.5</v>
      </c>
      <c r="T53" s="6">
        <v>40</v>
      </c>
      <c r="U53" s="6">
        <v>175</v>
      </c>
      <c r="V53" s="6">
        <v>120</v>
      </c>
      <c r="W53" s="6">
        <v>110</v>
      </c>
      <c r="X53" s="6">
        <v>125</v>
      </c>
      <c r="Y53" s="6">
        <v>140</v>
      </c>
      <c r="Z53" s="6">
        <v>120</v>
      </c>
      <c r="AA53" s="6">
        <v>119</v>
      </c>
      <c r="AB53" s="6">
        <v>470</v>
      </c>
      <c r="AC53" s="6">
        <v>190</v>
      </c>
      <c r="AD53" s="6">
        <v>300</v>
      </c>
      <c r="AE53" s="6">
        <v>30</v>
      </c>
      <c r="AF53" s="7">
        <f t="shared" si="1"/>
        <v>0</v>
      </c>
      <c r="AG53" s="7">
        <f t="shared" si="2"/>
        <v>0</v>
      </c>
      <c r="AH53" s="7">
        <f t="shared" si="3"/>
        <v>16275</v>
      </c>
      <c r="AI53" s="7">
        <f t="shared" si="4"/>
        <v>10000</v>
      </c>
      <c r="AJ53" s="7">
        <f t="shared" si="5"/>
        <v>0</v>
      </c>
      <c r="AK53" s="7">
        <f t="shared" si="6"/>
        <v>0</v>
      </c>
      <c r="AL53" s="7">
        <f t="shared" si="7"/>
        <v>0</v>
      </c>
      <c r="AM53" s="7">
        <f t="shared" si="8"/>
        <v>0</v>
      </c>
      <c r="AN53" s="7">
        <f t="shared" si="9"/>
        <v>0</v>
      </c>
      <c r="AO53" s="7">
        <f t="shared" si="10"/>
        <v>0</v>
      </c>
      <c r="AP53" s="7">
        <f t="shared" si="11"/>
        <v>0</v>
      </c>
      <c r="AQ53" s="7">
        <f t="shared" si="12"/>
        <v>0</v>
      </c>
      <c r="AR53" s="7">
        <f t="shared" si="13"/>
        <v>0</v>
      </c>
      <c r="AS53" s="7">
        <f t="shared" si="14"/>
        <v>0</v>
      </c>
      <c r="AT53" s="7">
        <f t="shared" si="15"/>
        <v>0</v>
      </c>
      <c r="AU53" s="8">
        <f t="shared" si="16"/>
        <v>26275</v>
      </c>
      <c r="AW53" s="36">
        <v>45433</v>
      </c>
      <c r="AX53" s="18">
        <v>0</v>
      </c>
      <c r="AY53" s="6">
        <v>311</v>
      </c>
      <c r="BA53" s="36">
        <v>45433</v>
      </c>
      <c r="BB53" s="18">
        <v>0</v>
      </c>
      <c r="BC53" s="6">
        <v>175</v>
      </c>
      <c r="BD53" s="10"/>
      <c r="BE53" s="36">
        <v>45433</v>
      </c>
      <c r="BF53" s="18">
        <v>0</v>
      </c>
      <c r="BG53" s="6">
        <v>470</v>
      </c>
      <c r="BI53" s="36">
        <v>45433</v>
      </c>
      <c r="BJ53" s="18">
        <v>0</v>
      </c>
      <c r="BK53" s="6">
        <v>120</v>
      </c>
      <c r="BM53" s="36">
        <v>45433</v>
      </c>
      <c r="BN53" s="18">
        <v>0</v>
      </c>
      <c r="BO53" s="6">
        <v>300</v>
      </c>
    </row>
    <row r="54" spans="1:67">
      <c r="A54" s="5">
        <v>45434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100</v>
      </c>
      <c r="J54" s="18">
        <v>35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6">
        <v>311</v>
      </c>
      <c r="R54" s="6">
        <v>29</v>
      </c>
      <c r="S54" s="123">
        <v>46.5</v>
      </c>
      <c r="T54" s="6">
        <v>40</v>
      </c>
      <c r="U54" s="6">
        <v>175</v>
      </c>
      <c r="V54" s="6">
        <v>120</v>
      </c>
      <c r="W54" s="6">
        <v>110</v>
      </c>
      <c r="X54" s="6">
        <v>125</v>
      </c>
      <c r="Y54" s="6">
        <v>140</v>
      </c>
      <c r="Z54" s="6">
        <v>120</v>
      </c>
      <c r="AA54" s="6">
        <v>119</v>
      </c>
      <c r="AB54" s="6">
        <v>470</v>
      </c>
      <c r="AC54" s="6">
        <v>190</v>
      </c>
      <c r="AD54" s="6">
        <v>300</v>
      </c>
      <c r="AE54" s="6">
        <v>30</v>
      </c>
      <c r="AF54" s="7">
        <f t="shared" si="1"/>
        <v>0</v>
      </c>
      <c r="AG54" s="7">
        <f t="shared" si="2"/>
        <v>0</v>
      </c>
      <c r="AH54" s="7">
        <f t="shared" si="3"/>
        <v>0</v>
      </c>
      <c r="AI54" s="7">
        <f t="shared" si="4"/>
        <v>0</v>
      </c>
      <c r="AJ54" s="7">
        <f t="shared" si="5"/>
        <v>0</v>
      </c>
      <c r="AK54" s="7">
        <f t="shared" si="6"/>
        <v>0</v>
      </c>
      <c r="AL54" s="7">
        <f t="shared" si="7"/>
        <v>0</v>
      </c>
      <c r="AM54" s="7">
        <f t="shared" si="8"/>
        <v>12500</v>
      </c>
      <c r="AN54" s="7">
        <f t="shared" si="9"/>
        <v>4900</v>
      </c>
      <c r="AO54" s="7">
        <f t="shared" si="10"/>
        <v>0</v>
      </c>
      <c r="AP54" s="7">
        <f t="shared" si="11"/>
        <v>0</v>
      </c>
      <c r="AQ54" s="7">
        <f t="shared" si="12"/>
        <v>0</v>
      </c>
      <c r="AR54" s="7">
        <f t="shared" si="13"/>
        <v>0</v>
      </c>
      <c r="AS54" s="7">
        <f t="shared" si="14"/>
        <v>0</v>
      </c>
      <c r="AT54" s="7">
        <f t="shared" si="15"/>
        <v>0</v>
      </c>
      <c r="AU54" s="8">
        <f t="shared" si="16"/>
        <v>17400</v>
      </c>
      <c r="AW54" s="36">
        <v>45434</v>
      </c>
      <c r="AX54" s="18">
        <v>0</v>
      </c>
      <c r="AY54" s="6">
        <v>311</v>
      </c>
      <c r="BA54" s="36">
        <v>45434</v>
      </c>
      <c r="BB54" s="18">
        <v>0</v>
      </c>
      <c r="BC54" s="6">
        <v>175</v>
      </c>
      <c r="BD54" s="10"/>
      <c r="BE54" s="36">
        <v>45434</v>
      </c>
      <c r="BF54" s="18">
        <v>0</v>
      </c>
      <c r="BG54" s="6">
        <v>470</v>
      </c>
      <c r="BI54" s="36">
        <v>45434</v>
      </c>
      <c r="BJ54" s="18">
        <v>0</v>
      </c>
      <c r="BK54" s="6">
        <v>120</v>
      </c>
      <c r="BM54" s="36">
        <v>45434</v>
      </c>
      <c r="BN54" s="18">
        <v>0</v>
      </c>
      <c r="BO54" s="6">
        <v>300</v>
      </c>
    </row>
    <row r="55" spans="1:67">
      <c r="A55" s="5">
        <v>45435</v>
      </c>
      <c r="B55" s="18">
        <v>0</v>
      </c>
      <c r="C55" s="18">
        <v>0</v>
      </c>
      <c r="D55" s="18">
        <v>0</v>
      </c>
      <c r="E55" s="18">
        <v>0</v>
      </c>
      <c r="F55" s="18">
        <v>105</v>
      </c>
      <c r="G55" s="18">
        <v>105</v>
      </c>
      <c r="H55" s="18">
        <v>90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6">
        <v>311</v>
      </c>
      <c r="R55" s="6">
        <v>29</v>
      </c>
      <c r="S55" s="123">
        <v>46.5</v>
      </c>
      <c r="T55" s="6">
        <v>40</v>
      </c>
      <c r="U55" s="6">
        <v>175</v>
      </c>
      <c r="V55" s="6">
        <v>120</v>
      </c>
      <c r="W55" s="6">
        <v>110</v>
      </c>
      <c r="X55" s="6">
        <v>125</v>
      </c>
      <c r="Y55" s="6">
        <v>140</v>
      </c>
      <c r="Z55" s="6">
        <v>120</v>
      </c>
      <c r="AA55" s="6">
        <v>119</v>
      </c>
      <c r="AB55" s="6">
        <v>470</v>
      </c>
      <c r="AC55" s="6">
        <v>190</v>
      </c>
      <c r="AD55" s="6">
        <v>300</v>
      </c>
      <c r="AE55" s="6">
        <v>30</v>
      </c>
      <c r="AF55" s="7">
        <f t="shared" si="1"/>
        <v>0</v>
      </c>
      <c r="AG55" s="7">
        <f t="shared" si="2"/>
        <v>0</v>
      </c>
      <c r="AH55" s="7">
        <f t="shared" si="3"/>
        <v>0</v>
      </c>
      <c r="AI55" s="7">
        <f t="shared" si="4"/>
        <v>0</v>
      </c>
      <c r="AJ55" s="7">
        <f t="shared" si="5"/>
        <v>18375</v>
      </c>
      <c r="AK55" s="7">
        <f t="shared" si="6"/>
        <v>12600</v>
      </c>
      <c r="AL55" s="7">
        <f t="shared" si="7"/>
        <v>9900</v>
      </c>
      <c r="AM55" s="7">
        <f t="shared" si="8"/>
        <v>0</v>
      </c>
      <c r="AN55" s="7">
        <f t="shared" si="9"/>
        <v>0</v>
      </c>
      <c r="AO55" s="7">
        <f t="shared" si="10"/>
        <v>0</v>
      </c>
      <c r="AP55" s="7">
        <f t="shared" si="11"/>
        <v>0</v>
      </c>
      <c r="AQ55" s="7">
        <f t="shared" si="12"/>
        <v>0</v>
      </c>
      <c r="AR55" s="7">
        <f t="shared" si="13"/>
        <v>0</v>
      </c>
      <c r="AS55" s="7">
        <f t="shared" si="14"/>
        <v>0</v>
      </c>
      <c r="AT55" s="7">
        <f t="shared" si="15"/>
        <v>0</v>
      </c>
      <c r="AU55" s="8">
        <f t="shared" si="16"/>
        <v>40875</v>
      </c>
      <c r="AW55" s="36">
        <v>45435</v>
      </c>
      <c r="AX55" s="18">
        <v>0</v>
      </c>
      <c r="AY55" s="6">
        <v>311</v>
      </c>
      <c r="BA55" s="36">
        <v>45435</v>
      </c>
      <c r="BB55" s="18">
        <v>105</v>
      </c>
      <c r="BC55" s="6">
        <v>175</v>
      </c>
      <c r="BD55" s="10"/>
      <c r="BE55" s="36">
        <v>45435</v>
      </c>
      <c r="BF55" s="18">
        <v>0</v>
      </c>
      <c r="BG55" s="6">
        <v>470</v>
      </c>
      <c r="BI55" s="36">
        <v>45435</v>
      </c>
      <c r="BJ55" s="18">
        <v>0</v>
      </c>
      <c r="BK55" s="6">
        <v>120</v>
      </c>
      <c r="BM55" s="36">
        <v>45435</v>
      </c>
      <c r="BN55" s="18">
        <v>0</v>
      </c>
      <c r="BO55" s="6">
        <v>300</v>
      </c>
    </row>
    <row r="56" spans="1:67">
      <c r="A56" s="5">
        <v>45436</v>
      </c>
      <c r="B56" s="18">
        <v>100</v>
      </c>
      <c r="C56" s="18">
        <v>25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6">
        <v>311</v>
      </c>
      <c r="R56" s="6">
        <v>29</v>
      </c>
      <c r="S56" s="123">
        <v>46.5</v>
      </c>
      <c r="T56" s="6">
        <v>40</v>
      </c>
      <c r="U56" s="6">
        <v>175</v>
      </c>
      <c r="V56" s="6">
        <v>120</v>
      </c>
      <c r="W56" s="6">
        <v>110</v>
      </c>
      <c r="X56" s="6">
        <v>125</v>
      </c>
      <c r="Y56" s="6">
        <v>140</v>
      </c>
      <c r="Z56" s="6">
        <v>120</v>
      </c>
      <c r="AA56" s="6">
        <v>119</v>
      </c>
      <c r="AB56" s="6">
        <v>470</v>
      </c>
      <c r="AC56" s="6">
        <v>190</v>
      </c>
      <c r="AD56" s="6">
        <v>300</v>
      </c>
      <c r="AE56" s="6">
        <v>30</v>
      </c>
      <c r="AF56" s="7">
        <f t="shared" si="1"/>
        <v>31100</v>
      </c>
      <c r="AG56" s="7">
        <f t="shared" si="2"/>
        <v>725</v>
      </c>
      <c r="AH56" s="7">
        <f t="shared" si="3"/>
        <v>0</v>
      </c>
      <c r="AI56" s="7">
        <f t="shared" si="4"/>
        <v>0</v>
      </c>
      <c r="AJ56" s="7">
        <f t="shared" si="5"/>
        <v>0</v>
      </c>
      <c r="AK56" s="7">
        <f t="shared" si="6"/>
        <v>0</v>
      </c>
      <c r="AL56" s="7">
        <f t="shared" si="7"/>
        <v>0</v>
      </c>
      <c r="AM56" s="7">
        <f t="shared" si="8"/>
        <v>0</v>
      </c>
      <c r="AN56" s="7">
        <f t="shared" si="9"/>
        <v>0</v>
      </c>
      <c r="AO56" s="7">
        <f t="shared" si="10"/>
        <v>0</v>
      </c>
      <c r="AP56" s="7">
        <f t="shared" si="11"/>
        <v>0</v>
      </c>
      <c r="AQ56" s="7">
        <f t="shared" si="12"/>
        <v>0</v>
      </c>
      <c r="AR56" s="7">
        <f t="shared" si="13"/>
        <v>0</v>
      </c>
      <c r="AS56" s="7">
        <f t="shared" si="14"/>
        <v>0</v>
      </c>
      <c r="AT56" s="7">
        <f t="shared" si="15"/>
        <v>0</v>
      </c>
      <c r="AU56" s="8">
        <f t="shared" si="16"/>
        <v>31825</v>
      </c>
      <c r="AW56" s="36">
        <v>45436</v>
      </c>
      <c r="AX56" s="18">
        <v>100</v>
      </c>
      <c r="AY56" s="6">
        <v>311</v>
      </c>
      <c r="BA56" s="36">
        <v>45436</v>
      </c>
      <c r="BB56" s="18">
        <v>0</v>
      </c>
      <c r="BC56" s="6">
        <v>175</v>
      </c>
      <c r="BD56" s="10"/>
      <c r="BE56" s="36">
        <v>45436</v>
      </c>
      <c r="BF56" s="18">
        <v>0</v>
      </c>
      <c r="BG56" s="6">
        <v>470</v>
      </c>
      <c r="BI56" s="36">
        <v>45436</v>
      </c>
      <c r="BJ56" s="18">
        <v>0</v>
      </c>
      <c r="BK56" s="6">
        <v>120</v>
      </c>
      <c r="BM56" s="36">
        <v>45436</v>
      </c>
      <c r="BN56" s="18">
        <v>0</v>
      </c>
      <c r="BO56" s="6">
        <v>300</v>
      </c>
    </row>
    <row r="57" spans="1:67">
      <c r="A57" s="5">
        <v>45437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215</v>
      </c>
      <c r="L57" s="18">
        <v>135</v>
      </c>
      <c r="M57" s="18">
        <v>0</v>
      </c>
      <c r="N57" s="18">
        <v>0</v>
      </c>
      <c r="O57" s="18">
        <v>0</v>
      </c>
      <c r="P57" s="18">
        <v>0</v>
      </c>
      <c r="Q57" s="6">
        <v>311</v>
      </c>
      <c r="R57" s="6">
        <v>29</v>
      </c>
      <c r="S57" s="123">
        <v>46.5</v>
      </c>
      <c r="T57" s="6">
        <v>40</v>
      </c>
      <c r="U57" s="6">
        <v>175</v>
      </c>
      <c r="V57" s="6">
        <v>120</v>
      </c>
      <c r="W57" s="6">
        <v>110</v>
      </c>
      <c r="X57" s="6">
        <v>125</v>
      </c>
      <c r="Y57" s="6">
        <v>140</v>
      </c>
      <c r="Z57" s="6">
        <v>120</v>
      </c>
      <c r="AA57" s="6">
        <v>119</v>
      </c>
      <c r="AB57" s="6">
        <v>470</v>
      </c>
      <c r="AC57" s="6">
        <v>190</v>
      </c>
      <c r="AD57" s="6">
        <v>300</v>
      </c>
      <c r="AE57" s="6">
        <v>30</v>
      </c>
      <c r="AF57" s="7">
        <f t="shared" si="1"/>
        <v>0</v>
      </c>
      <c r="AG57" s="7">
        <f t="shared" si="2"/>
        <v>0</v>
      </c>
      <c r="AH57" s="7">
        <f t="shared" si="3"/>
        <v>0</v>
      </c>
      <c r="AI57" s="7">
        <f t="shared" si="4"/>
        <v>0</v>
      </c>
      <c r="AJ57" s="7">
        <f t="shared" si="5"/>
        <v>0</v>
      </c>
      <c r="AK57" s="7">
        <f t="shared" si="6"/>
        <v>0</v>
      </c>
      <c r="AL57" s="7">
        <f t="shared" si="7"/>
        <v>0</v>
      </c>
      <c r="AM57" s="7">
        <f t="shared" si="8"/>
        <v>0</v>
      </c>
      <c r="AN57" s="7">
        <f t="shared" si="9"/>
        <v>0</v>
      </c>
      <c r="AO57" s="7">
        <f t="shared" si="10"/>
        <v>25800</v>
      </c>
      <c r="AP57" s="7">
        <f t="shared" si="11"/>
        <v>16065</v>
      </c>
      <c r="AQ57" s="7">
        <f t="shared" si="12"/>
        <v>0</v>
      </c>
      <c r="AR57" s="7">
        <f t="shared" si="13"/>
        <v>0</v>
      </c>
      <c r="AS57" s="7">
        <f t="shared" si="14"/>
        <v>0</v>
      </c>
      <c r="AT57" s="7">
        <f t="shared" si="15"/>
        <v>0</v>
      </c>
      <c r="AU57" s="8">
        <f t="shared" si="16"/>
        <v>41865</v>
      </c>
      <c r="AW57" s="36">
        <v>45437</v>
      </c>
      <c r="AX57" s="18">
        <v>0</v>
      </c>
      <c r="AY57" s="6">
        <v>311</v>
      </c>
      <c r="BA57" s="36">
        <v>45437</v>
      </c>
      <c r="BB57" s="18">
        <v>0</v>
      </c>
      <c r="BC57" s="6">
        <v>175</v>
      </c>
      <c r="BD57" s="10"/>
      <c r="BE57" s="36">
        <v>45437</v>
      </c>
      <c r="BF57" s="18">
        <v>0</v>
      </c>
      <c r="BG57" s="6">
        <v>470</v>
      </c>
      <c r="BI57" s="36">
        <v>45437</v>
      </c>
      <c r="BJ57" s="18">
        <v>215</v>
      </c>
      <c r="BK57" s="6">
        <v>120</v>
      </c>
      <c r="BM57" s="36">
        <v>45437</v>
      </c>
      <c r="BN57" s="18">
        <v>0</v>
      </c>
      <c r="BO57" s="6">
        <v>300</v>
      </c>
    </row>
    <row r="58" spans="1:67">
      <c r="A58" s="5">
        <v>45438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6">
        <v>311</v>
      </c>
      <c r="R58" s="6">
        <v>29</v>
      </c>
      <c r="S58" s="123">
        <v>46.5</v>
      </c>
      <c r="T58" s="6">
        <v>40</v>
      </c>
      <c r="U58" s="6">
        <v>175</v>
      </c>
      <c r="V58" s="6">
        <v>120</v>
      </c>
      <c r="W58" s="6">
        <v>110</v>
      </c>
      <c r="X58" s="6">
        <v>125</v>
      </c>
      <c r="Y58" s="6">
        <v>140</v>
      </c>
      <c r="Z58" s="6">
        <v>120</v>
      </c>
      <c r="AA58" s="6">
        <v>119</v>
      </c>
      <c r="AB58" s="6">
        <v>470</v>
      </c>
      <c r="AC58" s="6">
        <v>190</v>
      </c>
      <c r="AD58" s="6">
        <v>300</v>
      </c>
      <c r="AE58" s="6">
        <v>30</v>
      </c>
      <c r="AF58" s="7">
        <f t="shared" si="1"/>
        <v>0</v>
      </c>
      <c r="AG58" s="7">
        <f t="shared" si="2"/>
        <v>0</v>
      </c>
      <c r="AH58" s="7">
        <f t="shared" si="3"/>
        <v>0</v>
      </c>
      <c r="AI58" s="7">
        <f t="shared" si="4"/>
        <v>0</v>
      </c>
      <c r="AJ58" s="7">
        <f t="shared" si="5"/>
        <v>0</v>
      </c>
      <c r="AK58" s="7">
        <f t="shared" si="6"/>
        <v>0</v>
      </c>
      <c r="AL58" s="7">
        <f t="shared" si="7"/>
        <v>0</v>
      </c>
      <c r="AM58" s="7">
        <f t="shared" si="8"/>
        <v>0</v>
      </c>
      <c r="AN58" s="7">
        <f t="shared" si="9"/>
        <v>0</v>
      </c>
      <c r="AO58" s="7">
        <f t="shared" si="10"/>
        <v>0</v>
      </c>
      <c r="AP58" s="7">
        <f t="shared" si="11"/>
        <v>0</v>
      </c>
      <c r="AQ58" s="7">
        <f t="shared" si="12"/>
        <v>0</v>
      </c>
      <c r="AR58" s="7">
        <f t="shared" si="13"/>
        <v>0</v>
      </c>
      <c r="AS58" s="7">
        <f t="shared" si="14"/>
        <v>0</v>
      </c>
      <c r="AT58" s="7">
        <f t="shared" si="15"/>
        <v>0</v>
      </c>
      <c r="AU58" s="8">
        <f t="shared" si="16"/>
        <v>0</v>
      </c>
      <c r="AW58" s="36">
        <v>45438</v>
      </c>
      <c r="AX58" s="18">
        <v>0</v>
      </c>
      <c r="AY58" s="6">
        <v>311</v>
      </c>
      <c r="BA58" s="36">
        <v>45438</v>
      </c>
      <c r="BB58" s="18">
        <v>0</v>
      </c>
      <c r="BC58" s="6">
        <v>175</v>
      </c>
      <c r="BD58" s="10"/>
      <c r="BE58" s="36">
        <v>45438</v>
      </c>
      <c r="BF58" s="18">
        <v>0</v>
      </c>
      <c r="BG58" s="6">
        <v>470</v>
      </c>
      <c r="BI58" s="36">
        <v>45438</v>
      </c>
      <c r="BJ58" s="18">
        <v>0</v>
      </c>
      <c r="BK58" s="6">
        <v>120</v>
      </c>
      <c r="BM58" s="36">
        <v>45438</v>
      </c>
      <c r="BN58" s="18">
        <v>0</v>
      </c>
      <c r="BO58" s="6">
        <v>300</v>
      </c>
    </row>
    <row r="59" spans="1:67">
      <c r="A59" s="5">
        <v>45439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60</v>
      </c>
      <c r="N59" s="18">
        <v>0</v>
      </c>
      <c r="O59" s="18">
        <v>0</v>
      </c>
      <c r="P59" s="18">
        <v>0</v>
      </c>
      <c r="Q59" s="6">
        <v>311</v>
      </c>
      <c r="R59" s="6">
        <v>29</v>
      </c>
      <c r="S59" s="123">
        <v>46.5</v>
      </c>
      <c r="T59" s="6">
        <v>40</v>
      </c>
      <c r="U59" s="6">
        <v>175</v>
      </c>
      <c r="V59" s="6">
        <v>120</v>
      </c>
      <c r="W59" s="6">
        <v>110</v>
      </c>
      <c r="X59" s="6">
        <v>125</v>
      </c>
      <c r="Y59" s="6">
        <v>140</v>
      </c>
      <c r="Z59" s="6">
        <v>120</v>
      </c>
      <c r="AA59" s="6">
        <v>119</v>
      </c>
      <c r="AB59" s="6">
        <v>470</v>
      </c>
      <c r="AC59" s="6">
        <v>190</v>
      </c>
      <c r="AD59" s="6">
        <v>300</v>
      </c>
      <c r="AE59" s="6">
        <v>30</v>
      </c>
      <c r="AF59" s="7">
        <f t="shared" si="1"/>
        <v>0</v>
      </c>
      <c r="AG59" s="7">
        <f t="shared" si="2"/>
        <v>0</v>
      </c>
      <c r="AH59" s="7">
        <f t="shared" si="3"/>
        <v>0</v>
      </c>
      <c r="AI59" s="7">
        <f t="shared" si="4"/>
        <v>0</v>
      </c>
      <c r="AJ59" s="7">
        <f t="shared" si="5"/>
        <v>0</v>
      </c>
      <c r="AK59" s="7">
        <f t="shared" si="6"/>
        <v>0</v>
      </c>
      <c r="AL59" s="7">
        <f t="shared" si="7"/>
        <v>0</v>
      </c>
      <c r="AM59" s="7">
        <f t="shared" si="8"/>
        <v>0</v>
      </c>
      <c r="AN59" s="7">
        <f t="shared" si="9"/>
        <v>0</v>
      </c>
      <c r="AO59" s="7">
        <f t="shared" si="10"/>
        <v>0</v>
      </c>
      <c r="AP59" s="7">
        <f t="shared" si="11"/>
        <v>0</v>
      </c>
      <c r="AQ59" s="7">
        <f t="shared" si="12"/>
        <v>28200</v>
      </c>
      <c r="AR59" s="7">
        <f t="shared" si="13"/>
        <v>0</v>
      </c>
      <c r="AS59" s="7">
        <f t="shared" si="14"/>
        <v>0</v>
      </c>
      <c r="AT59" s="7">
        <f t="shared" si="15"/>
        <v>0</v>
      </c>
      <c r="AU59" s="8">
        <f t="shared" si="16"/>
        <v>28200</v>
      </c>
      <c r="AW59" s="36">
        <v>45439</v>
      </c>
      <c r="AX59" s="18">
        <v>0</v>
      </c>
      <c r="AY59" s="6">
        <v>311</v>
      </c>
      <c r="BA59" s="36">
        <v>45439</v>
      </c>
      <c r="BB59" s="18">
        <v>0</v>
      </c>
      <c r="BC59" s="6">
        <v>175</v>
      </c>
      <c r="BD59" s="10"/>
      <c r="BE59" s="36">
        <v>45439</v>
      </c>
      <c r="BF59" s="18">
        <v>60</v>
      </c>
      <c r="BG59" s="6">
        <v>470</v>
      </c>
      <c r="BI59" s="36">
        <v>45439</v>
      </c>
      <c r="BJ59" s="18">
        <v>0</v>
      </c>
      <c r="BK59" s="6">
        <v>120</v>
      </c>
      <c r="BM59" s="36">
        <v>45439</v>
      </c>
      <c r="BN59" s="18">
        <v>0</v>
      </c>
      <c r="BO59" s="6">
        <v>300</v>
      </c>
    </row>
    <row r="60" spans="1:67">
      <c r="A60" s="5">
        <v>45440</v>
      </c>
      <c r="B60" s="18">
        <v>0</v>
      </c>
      <c r="C60" s="18">
        <v>0</v>
      </c>
      <c r="D60" s="18">
        <v>350</v>
      </c>
      <c r="E60" s="18">
        <v>250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6">
        <v>311</v>
      </c>
      <c r="R60" s="6">
        <v>29</v>
      </c>
      <c r="S60" s="123">
        <v>46.5</v>
      </c>
      <c r="T60" s="6">
        <v>40</v>
      </c>
      <c r="U60" s="6">
        <v>175</v>
      </c>
      <c r="V60" s="6">
        <v>120</v>
      </c>
      <c r="W60" s="6">
        <v>110</v>
      </c>
      <c r="X60" s="6">
        <v>125</v>
      </c>
      <c r="Y60" s="6">
        <v>140</v>
      </c>
      <c r="Z60" s="6">
        <v>120</v>
      </c>
      <c r="AA60" s="6">
        <v>119</v>
      </c>
      <c r="AB60" s="6">
        <v>470</v>
      </c>
      <c r="AC60" s="6">
        <v>190</v>
      </c>
      <c r="AD60" s="6">
        <v>300</v>
      </c>
      <c r="AE60" s="6">
        <v>30</v>
      </c>
      <c r="AF60" s="7">
        <f t="shared" si="1"/>
        <v>0</v>
      </c>
      <c r="AG60" s="7">
        <f t="shared" si="2"/>
        <v>0</v>
      </c>
      <c r="AH60" s="7">
        <f t="shared" si="3"/>
        <v>16275</v>
      </c>
      <c r="AI60" s="7">
        <f t="shared" si="4"/>
        <v>10000</v>
      </c>
      <c r="AJ60" s="7">
        <f t="shared" si="5"/>
        <v>0</v>
      </c>
      <c r="AK60" s="7">
        <f t="shared" si="6"/>
        <v>0</v>
      </c>
      <c r="AL60" s="7">
        <f t="shared" si="7"/>
        <v>0</v>
      </c>
      <c r="AM60" s="7">
        <f t="shared" si="8"/>
        <v>0</v>
      </c>
      <c r="AN60" s="7">
        <f t="shared" si="9"/>
        <v>0</v>
      </c>
      <c r="AO60" s="7">
        <f t="shared" si="10"/>
        <v>0</v>
      </c>
      <c r="AP60" s="7">
        <f t="shared" si="11"/>
        <v>0</v>
      </c>
      <c r="AQ60" s="7">
        <f t="shared" si="12"/>
        <v>0</v>
      </c>
      <c r="AR60" s="7">
        <f t="shared" si="13"/>
        <v>0</v>
      </c>
      <c r="AS60" s="7">
        <f t="shared" si="14"/>
        <v>0</v>
      </c>
      <c r="AT60" s="7">
        <f t="shared" si="15"/>
        <v>0</v>
      </c>
      <c r="AU60" s="8">
        <f t="shared" si="16"/>
        <v>26275</v>
      </c>
      <c r="AW60" s="36">
        <v>45440</v>
      </c>
      <c r="AX60" s="18">
        <v>0</v>
      </c>
      <c r="AY60" s="6">
        <v>311</v>
      </c>
      <c r="BA60" s="36">
        <v>45440</v>
      </c>
      <c r="BB60" s="18">
        <v>0</v>
      </c>
      <c r="BC60" s="6">
        <v>175</v>
      </c>
      <c r="BD60" s="10"/>
      <c r="BE60" s="36">
        <v>45440</v>
      </c>
      <c r="BF60" s="18">
        <v>0</v>
      </c>
      <c r="BG60" s="6">
        <v>470</v>
      </c>
      <c r="BI60" s="36">
        <v>45440</v>
      </c>
      <c r="BJ60" s="18">
        <v>0</v>
      </c>
      <c r="BK60" s="6">
        <v>120</v>
      </c>
      <c r="BM60" s="36">
        <v>45440</v>
      </c>
      <c r="BN60" s="18">
        <v>0</v>
      </c>
      <c r="BO60" s="6">
        <v>300</v>
      </c>
    </row>
    <row r="61" spans="1:67">
      <c r="A61" s="5">
        <v>45441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100</v>
      </c>
      <c r="J61" s="18">
        <v>35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6">
        <v>311</v>
      </c>
      <c r="R61" s="6">
        <v>29</v>
      </c>
      <c r="S61" s="123">
        <v>46.5</v>
      </c>
      <c r="T61" s="6">
        <v>40</v>
      </c>
      <c r="U61" s="6">
        <v>175</v>
      </c>
      <c r="V61" s="6">
        <v>120</v>
      </c>
      <c r="W61" s="6">
        <v>110</v>
      </c>
      <c r="X61" s="6">
        <v>125</v>
      </c>
      <c r="Y61" s="6">
        <v>140</v>
      </c>
      <c r="Z61" s="6">
        <v>120</v>
      </c>
      <c r="AA61" s="6">
        <v>119</v>
      </c>
      <c r="AB61" s="6">
        <v>470</v>
      </c>
      <c r="AC61" s="6">
        <v>190</v>
      </c>
      <c r="AD61" s="6">
        <v>300</v>
      </c>
      <c r="AE61" s="6">
        <v>30</v>
      </c>
      <c r="AF61" s="7">
        <f t="shared" si="1"/>
        <v>0</v>
      </c>
      <c r="AG61" s="7">
        <f t="shared" si="2"/>
        <v>0</v>
      </c>
      <c r="AH61" s="7">
        <f t="shared" si="3"/>
        <v>0</v>
      </c>
      <c r="AI61" s="7">
        <f t="shared" si="4"/>
        <v>0</v>
      </c>
      <c r="AJ61" s="7">
        <f t="shared" si="5"/>
        <v>0</v>
      </c>
      <c r="AK61" s="7">
        <f t="shared" si="6"/>
        <v>0</v>
      </c>
      <c r="AL61" s="7">
        <f t="shared" si="7"/>
        <v>0</v>
      </c>
      <c r="AM61" s="7">
        <f t="shared" si="8"/>
        <v>12500</v>
      </c>
      <c r="AN61" s="7">
        <f t="shared" si="9"/>
        <v>4900</v>
      </c>
      <c r="AO61" s="7">
        <f t="shared" si="10"/>
        <v>0</v>
      </c>
      <c r="AP61" s="7">
        <f t="shared" si="11"/>
        <v>0</v>
      </c>
      <c r="AQ61" s="7">
        <f t="shared" si="12"/>
        <v>0</v>
      </c>
      <c r="AR61" s="7">
        <f t="shared" si="13"/>
        <v>0</v>
      </c>
      <c r="AS61" s="7">
        <f t="shared" si="14"/>
        <v>0</v>
      </c>
      <c r="AT61" s="7">
        <f t="shared" si="15"/>
        <v>0</v>
      </c>
      <c r="AU61" s="8">
        <f t="shared" si="16"/>
        <v>17400</v>
      </c>
      <c r="AW61" s="36">
        <v>45441</v>
      </c>
      <c r="AX61" s="18">
        <v>0</v>
      </c>
      <c r="AY61" s="6">
        <v>311</v>
      </c>
      <c r="BA61" s="36">
        <v>45441</v>
      </c>
      <c r="BB61" s="18">
        <v>0</v>
      </c>
      <c r="BC61" s="6">
        <v>175</v>
      </c>
      <c r="BD61" s="10"/>
      <c r="BE61" s="36">
        <v>45441</v>
      </c>
      <c r="BF61" s="18">
        <v>0</v>
      </c>
      <c r="BG61" s="6">
        <v>470</v>
      </c>
      <c r="BI61" s="36">
        <v>45441</v>
      </c>
      <c r="BJ61" s="18">
        <v>0</v>
      </c>
      <c r="BK61" s="6">
        <v>120</v>
      </c>
      <c r="BM61" s="36">
        <v>45441</v>
      </c>
      <c r="BN61" s="18">
        <v>0</v>
      </c>
      <c r="BO61" s="6">
        <v>300</v>
      </c>
    </row>
    <row r="62" spans="1:67">
      <c r="A62" s="5">
        <v>45442</v>
      </c>
      <c r="B62" s="18">
        <v>0</v>
      </c>
      <c r="C62" s="18">
        <v>0</v>
      </c>
      <c r="D62" s="18">
        <v>0</v>
      </c>
      <c r="E62" s="18">
        <v>0</v>
      </c>
      <c r="F62" s="18">
        <v>105</v>
      </c>
      <c r="G62" s="18">
        <v>105</v>
      </c>
      <c r="H62" s="18">
        <v>90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6">
        <v>311</v>
      </c>
      <c r="R62" s="6">
        <v>29</v>
      </c>
      <c r="S62" s="123">
        <v>46.5</v>
      </c>
      <c r="T62" s="6">
        <v>40</v>
      </c>
      <c r="U62" s="6">
        <v>175</v>
      </c>
      <c r="V62" s="6">
        <v>120</v>
      </c>
      <c r="W62" s="6">
        <v>110</v>
      </c>
      <c r="X62" s="6">
        <v>125</v>
      </c>
      <c r="Y62" s="6">
        <v>140</v>
      </c>
      <c r="Z62" s="6">
        <v>120</v>
      </c>
      <c r="AA62" s="6">
        <v>119</v>
      </c>
      <c r="AB62" s="6">
        <v>470</v>
      </c>
      <c r="AC62" s="6">
        <v>190</v>
      </c>
      <c r="AD62" s="6">
        <v>325</v>
      </c>
      <c r="AE62" s="6">
        <v>30</v>
      </c>
      <c r="AF62" s="7">
        <f t="shared" si="1"/>
        <v>0</v>
      </c>
      <c r="AG62" s="7">
        <f t="shared" si="2"/>
        <v>0</v>
      </c>
      <c r="AH62" s="7">
        <f t="shared" si="3"/>
        <v>0</v>
      </c>
      <c r="AI62" s="7">
        <f t="shared" si="4"/>
        <v>0</v>
      </c>
      <c r="AJ62" s="7">
        <f t="shared" si="5"/>
        <v>18375</v>
      </c>
      <c r="AK62" s="7">
        <f t="shared" si="6"/>
        <v>12600</v>
      </c>
      <c r="AL62" s="7">
        <f t="shared" si="7"/>
        <v>9900</v>
      </c>
      <c r="AM62" s="7">
        <f t="shared" si="8"/>
        <v>0</v>
      </c>
      <c r="AN62" s="7">
        <f t="shared" si="9"/>
        <v>0</v>
      </c>
      <c r="AO62" s="7">
        <f t="shared" si="10"/>
        <v>0</v>
      </c>
      <c r="AP62" s="7">
        <f t="shared" si="11"/>
        <v>0</v>
      </c>
      <c r="AQ62" s="7">
        <f t="shared" si="12"/>
        <v>0</v>
      </c>
      <c r="AR62" s="7">
        <f t="shared" si="13"/>
        <v>0</v>
      </c>
      <c r="AS62" s="7">
        <f t="shared" si="14"/>
        <v>0</v>
      </c>
      <c r="AT62" s="7">
        <f t="shared" si="15"/>
        <v>0</v>
      </c>
      <c r="AU62" s="8">
        <f t="shared" si="16"/>
        <v>40875</v>
      </c>
      <c r="AW62" s="36">
        <v>45442</v>
      </c>
      <c r="AX62" s="18">
        <v>0</v>
      </c>
      <c r="AY62" s="6">
        <v>311</v>
      </c>
      <c r="BA62" s="36">
        <v>45442</v>
      </c>
      <c r="BB62" s="18">
        <v>105</v>
      </c>
      <c r="BC62" s="6">
        <v>175</v>
      </c>
      <c r="BD62" s="10"/>
      <c r="BE62" s="36">
        <v>45442</v>
      </c>
      <c r="BF62" s="18">
        <v>0</v>
      </c>
      <c r="BG62" s="6">
        <v>470</v>
      </c>
      <c r="BI62" s="36">
        <v>45442</v>
      </c>
      <c r="BJ62" s="18">
        <v>0</v>
      </c>
      <c r="BK62" s="6">
        <v>120</v>
      </c>
      <c r="BM62" s="36">
        <v>45442</v>
      </c>
      <c r="BN62" s="18">
        <v>0</v>
      </c>
      <c r="BO62" s="6">
        <v>325</v>
      </c>
    </row>
    <row r="63" spans="1:67">
      <c r="A63" s="5">
        <v>45443</v>
      </c>
      <c r="B63" s="18">
        <v>100</v>
      </c>
      <c r="C63" s="18">
        <v>25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6">
        <v>311</v>
      </c>
      <c r="R63" s="6">
        <v>29</v>
      </c>
      <c r="S63" s="123">
        <v>46.5</v>
      </c>
      <c r="T63" s="6">
        <v>40</v>
      </c>
      <c r="U63" s="6">
        <v>175</v>
      </c>
      <c r="V63" s="6">
        <v>120</v>
      </c>
      <c r="W63" s="6">
        <v>110</v>
      </c>
      <c r="X63" s="6">
        <v>125</v>
      </c>
      <c r="Y63" s="6">
        <v>140</v>
      </c>
      <c r="Z63" s="6">
        <v>120</v>
      </c>
      <c r="AA63" s="6">
        <v>119</v>
      </c>
      <c r="AB63" s="6">
        <v>470</v>
      </c>
      <c r="AC63" s="6">
        <v>190</v>
      </c>
      <c r="AD63" s="6">
        <v>325</v>
      </c>
      <c r="AE63" s="6">
        <v>30</v>
      </c>
      <c r="AF63" s="7">
        <f t="shared" si="1"/>
        <v>31100</v>
      </c>
      <c r="AG63" s="7">
        <f t="shared" si="2"/>
        <v>725</v>
      </c>
      <c r="AH63" s="7">
        <f t="shared" si="3"/>
        <v>0</v>
      </c>
      <c r="AI63" s="7">
        <f t="shared" si="4"/>
        <v>0</v>
      </c>
      <c r="AJ63" s="7">
        <f t="shared" si="5"/>
        <v>0</v>
      </c>
      <c r="AK63" s="7">
        <f t="shared" si="6"/>
        <v>0</v>
      </c>
      <c r="AL63" s="7">
        <f t="shared" si="7"/>
        <v>0</v>
      </c>
      <c r="AM63" s="7">
        <f t="shared" si="8"/>
        <v>0</v>
      </c>
      <c r="AN63" s="7">
        <f t="shared" si="9"/>
        <v>0</v>
      </c>
      <c r="AO63" s="7">
        <f t="shared" si="10"/>
        <v>0</v>
      </c>
      <c r="AP63" s="7">
        <f t="shared" si="11"/>
        <v>0</v>
      </c>
      <c r="AQ63" s="7">
        <f t="shared" si="12"/>
        <v>0</v>
      </c>
      <c r="AR63" s="7">
        <f t="shared" si="13"/>
        <v>0</v>
      </c>
      <c r="AS63" s="7">
        <f t="shared" si="14"/>
        <v>0</v>
      </c>
      <c r="AT63" s="7">
        <f t="shared" si="15"/>
        <v>0</v>
      </c>
      <c r="AU63" s="8">
        <f t="shared" si="16"/>
        <v>31825</v>
      </c>
      <c r="AW63" s="36">
        <v>45443</v>
      </c>
      <c r="AX63" s="18">
        <v>100</v>
      </c>
      <c r="AY63" s="6">
        <v>311</v>
      </c>
      <c r="BA63" s="36">
        <v>45443</v>
      </c>
      <c r="BB63" s="18">
        <v>0</v>
      </c>
      <c r="BC63" s="6">
        <v>175</v>
      </c>
      <c r="BD63" s="10"/>
      <c r="BE63" s="36">
        <v>45443</v>
      </c>
      <c r="BF63" s="18">
        <v>0</v>
      </c>
      <c r="BG63" s="6">
        <v>470</v>
      </c>
      <c r="BI63" s="36">
        <v>45443</v>
      </c>
      <c r="BJ63" s="18">
        <v>0</v>
      </c>
      <c r="BK63" s="6">
        <v>120</v>
      </c>
      <c r="BM63" s="36">
        <v>45443</v>
      </c>
      <c r="BN63" s="18">
        <v>0</v>
      </c>
      <c r="BO63" s="6">
        <v>325</v>
      </c>
    </row>
    <row r="64" spans="1:67">
      <c r="A64" s="5"/>
      <c r="B64" s="38">
        <f>SUM(B3:B63)</f>
        <v>900</v>
      </c>
      <c r="C64" s="38">
        <f t="shared" ref="C64:P64" si="17">SUM(C3:C63)</f>
        <v>225</v>
      </c>
      <c r="D64" s="38">
        <f t="shared" si="17"/>
        <v>3150</v>
      </c>
      <c r="E64" s="38">
        <f t="shared" si="17"/>
        <v>2250</v>
      </c>
      <c r="F64" s="38">
        <f t="shared" si="17"/>
        <v>945</v>
      </c>
      <c r="G64" s="38">
        <f t="shared" si="17"/>
        <v>945</v>
      </c>
      <c r="H64" s="38">
        <f t="shared" si="17"/>
        <v>810</v>
      </c>
      <c r="I64" s="38">
        <f t="shared" si="17"/>
        <v>900</v>
      </c>
      <c r="J64" s="38">
        <f t="shared" si="17"/>
        <v>315</v>
      </c>
      <c r="K64" s="38">
        <f t="shared" si="17"/>
        <v>1800</v>
      </c>
      <c r="L64" s="38">
        <f t="shared" si="17"/>
        <v>1110</v>
      </c>
      <c r="M64" s="38">
        <f t="shared" si="17"/>
        <v>540</v>
      </c>
      <c r="N64" s="38">
        <f t="shared" si="17"/>
        <v>550</v>
      </c>
      <c r="O64" s="38">
        <f t="shared" si="17"/>
        <v>525</v>
      </c>
      <c r="P64" s="38">
        <f t="shared" si="17"/>
        <v>800</v>
      </c>
      <c r="Q64" s="41">
        <f>AVERAGE(Q3:Q63)</f>
        <v>314.27868852459017</v>
      </c>
      <c r="R64" s="41">
        <f t="shared" ref="R64:AE64" si="18">AVERAGE(R3:R63)</f>
        <v>29</v>
      </c>
      <c r="S64" s="41">
        <f t="shared" si="18"/>
        <v>46.5</v>
      </c>
      <c r="T64" s="41">
        <f t="shared" si="18"/>
        <v>38.409836065573771</v>
      </c>
      <c r="U64" s="41">
        <f t="shared" si="18"/>
        <v>164.21311475409837</v>
      </c>
      <c r="V64" s="41">
        <f t="shared" si="18"/>
        <v>115.08196721311475</v>
      </c>
      <c r="W64" s="41">
        <f t="shared" si="18"/>
        <v>110</v>
      </c>
      <c r="X64" s="41">
        <f t="shared" si="18"/>
        <v>129.68852459016392</v>
      </c>
      <c r="Y64" s="41">
        <f t="shared" si="18"/>
        <v>140</v>
      </c>
      <c r="Z64" s="41">
        <f t="shared" si="18"/>
        <v>114.50819672131148</v>
      </c>
      <c r="AA64" s="41">
        <f t="shared" si="18"/>
        <v>115.88524590163935</v>
      </c>
      <c r="AB64" s="41">
        <f t="shared" si="18"/>
        <v>452.95081967213116</v>
      </c>
      <c r="AC64" s="41">
        <f t="shared" si="18"/>
        <v>186.2295081967213</v>
      </c>
      <c r="AD64" s="41">
        <f t="shared" si="18"/>
        <v>272.95081967213116</v>
      </c>
      <c r="AE64" s="41">
        <f t="shared" si="18"/>
        <v>30</v>
      </c>
      <c r="AF64" s="47">
        <f>SUM(AF3:AF63)</f>
        <v>282600</v>
      </c>
      <c r="AG64" s="47">
        <f t="shared" ref="AG64:AT64" si="19">SUM(AG3:AG63)</f>
        <v>6525</v>
      </c>
      <c r="AH64" s="47">
        <f t="shared" si="19"/>
        <v>146475</v>
      </c>
      <c r="AI64" s="47">
        <f t="shared" si="19"/>
        <v>86250</v>
      </c>
      <c r="AJ64" s="47">
        <f t="shared" si="19"/>
        <v>154980</v>
      </c>
      <c r="AK64" s="47">
        <f t="shared" si="19"/>
        <v>109200</v>
      </c>
      <c r="AL64" s="47">
        <f t="shared" si="19"/>
        <v>89100</v>
      </c>
      <c r="AM64" s="47">
        <f t="shared" si="19"/>
        <v>116400</v>
      </c>
      <c r="AN64" s="47">
        <f t="shared" si="19"/>
        <v>44100</v>
      </c>
      <c r="AO64" s="47">
        <f t="shared" si="19"/>
        <v>205625</v>
      </c>
      <c r="AP64" s="47">
        <f t="shared" si="19"/>
        <v>129190</v>
      </c>
      <c r="AQ64" s="47">
        <f t="shared" si="19"/>
        <v>244200</v>
      </c>
      <c r="AR64" s="47">
        <f t="shared" si="19"/>
        <v>101500</v>
      </c>
      <c r="AS64" s="47">
        <f t="shared" si="19"/>
        <v>137500</v>
      </c>
      <c r="AT64" s="47">
        <f t="shared" si="19"/>
        <v>24000</v>
      </c>
      <c r="AU64" s="47">
        <f>SUM(AU3:AU63)</f>
        <v>1877645</v>
      </c>
      <c r="AW64" s="5"/>
      <c r="AX64" s="37"/>
      <c r="AY64" s="37"/>
      <c r="BA64" s="5"/>
      <c r="BB64" s="37"/>
      <c r="BC64" s="10"/>
      <c r="BD64" s="10"/>
      <c r="BE64" s="10"/>
      <c r="BF64" s="10"/>
      <c r="BG64" s="10"/>
      <c r="BH64" s="58"/>
      <c r="BI64" s="58"/>
      <c r="BJ64" s="58"/>
      <c r="BK64" s="58"/>
      <c r="BL64" s="58"/>
      <c r="BM64" s="58"/>
      <c r="BN64" s="58"/>
    </row>
    <row r="65" spans="1:67">
      <c r="A65" s="5"/>
      <c r="B65" s="67" t="s">
        <v>73</v>
      </c>
      <c r="C65" s="67" t="s">
        <v>78</v>
      </c>
      <c r="D65" s="67" t="s">
        <v>79</v>
      </c>
      <c r="E65" s="67" t="s">
        <v>74</v>
      </c>
      <c r="F65" s="67" t="s">
        <v>72</v>
      </c>
      <c r="G65" s="67" t="s">
        <v>68</v>
      </c>
      <c r="H65" s="67" t="s">
        <v>67</v>
      </c>
      <c r="I65" s="67" t="s">
        <v>80</v>
      </c>
      <c r="J65" s="67" t="s">
        <v>81</v>
      </c>
      <c r="K65" s="67" t="s">
        <v>69</v>
      </c>
      <c r="L65" s="67" t="s">
        <v>70</v>
      </c>
      <c r="M65" s="67" t="s">
        <v>71</v>
      </c>
      <c r="N65" s="67" t="s">
        <v>77</v>
      </c>
      <c r="O65" s="67" t="s">
        <v>76</v>
      </c>
      <c r="P65" s="67" t="s">
        <v>75</v>
      </c>
      <c r="Q65" s="42"/>
      <c r="R65" s="42"/>
      <c r="T65" s="43" t="s">
        <v>9</v>
      </c>
      <c r="U65" s="44">
        <f>AVERAGE(Q64:AE64)</f>
        <v>150.64644808743168</v>
      </c>
      <c r="V65" s="42"/>
      <c r="W65" s="42"/>
      <c r="X65" s="42"/>
      <c r="Z65" s="42"/>
      <c r="AA65" s="42"/>
      <c r="AB65" s="42"/>
      <c r="AC65" s="42"/>
      <c r="AD65" s="42"/>
      <c r="AE65" s="48" t="s">
        <v>10</v>
      </c>
      <c r="AF65" s="49">
        <f>Q3*Inventory!B3</f>
        <v>21942</v>
      </c>
      <c r="AG65" s="49">
        <f>R3*Inventory!C3</f>
        <v>522</v>
      </c>
      <c r="AH65" s="49">
        <f>S3*Inventory!D3</f>
        <v>3999</v>
      </c>
      <c r="AI65" s="49">
        <f>T3*Inventory!E3</f>
        <v>1258</v>
      </c>
      <c r="AJ65" s="49">
        <f>U3*Inventory!F3</f>
        <v>9300</v>
      </c>
      <c r="AK65" s="49">
        <f>V3*Inventory!G3</f>
        <v>6600</v>
      </c>
      <c r="AL65" s="49">
        <f>W3*Inventory!H3</f>
        <v>4180</v>
      </c>
      <c r="AM65" s="49">
        <f>X3*Inventory!I3</f>
        <v>9936</v>
      </c>
      <c r="AN65" s="49">
        <f>Y3*Inventory!J3</f>
        <v>3500</v>
      </c>
      <c r="AO65" s="49">
        <f>Z3*Inventory!K3</f>
        <v>15730</v>
      </c>
      <c r="AP65" s="49">
        <f>AA3*Inventory!L3</f>
        <v>9483</v>
      </c>
      <c r="AQ65" s="49">
        <f>AB3*Inventory!M3</f>
        <v>1290</v>
      </c>
      <c r="AR65" s="49">
        <f>AC3*Inventory!N3</f>
        <v>9000</v>
      </c>
      <c r="AS65" s="49">
        <f>AD3*Inventory!O3</f>
        <v>10125</v>
      </c>
      <c r="AT65" s="49">
        <f>AE3*Inventory!P3</f>
        <v>1950</v>
      </c>
      <c r="AU65" s="47">
        <f>SUM(AF65:AT65)</f>
        <v>108815</v>
      </c>
      <c r="AW65" s="5"/>
      <c r="AX65" s="37"/>
      <c r="AY65" s="143"/>
      <c r="AZ65" s="143"/>
      <c r="BA65" s="5"/>
      <c r="BB65" s="37"/>
      <c r="BC65" s="10"/>
      <c r="BD65" s="10"/>
      <c r="BE65" s="10"/>
      <c r="BF65" s="10"/>
      <c r="BG65" s="10"/>
      <c r="BH65" s="1"/>
      <c r="BI65" s="1"/>
      <c r="BJ65" s="1"/>
      <c r="BK65" s="1"/>
      <c r="BL65" s="1"/>
      <c r="BM65" s="1"/>
      <c r="BN65" s="1"/>
    </row>
    <row r="66" spans="1:67">
      <c r="A66" s="5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"/>
      <c r="R66" s="3"/>
      <c r="S66" s="3"/>
      <c r="T66" s="3"/>
      <c r="U66" s="3"/>
      <c r="V66" s="3"/>
      <c r="W66" s="3"/>
      <c r="X66" s="3"/>
      <c r="Z66" s="23"/>
      <c r="AA66" s="23"/>
      <c r="AB66" s="23"/>
      <c r="AC66" s="23"/>
      <c r="AD66" s="23"/>
      <c r="AE66" s="50" t="s">
        <v>11</v>
      </c>
      <c r="AF66" s="51">
        <f>Q63*Inventory!B63</f>
        <v>72774</v>
      </c>
      <c r="AG66" s="51">
        <f>R63*Inventory!C63</f>
        <v>638</v>
      </c>
      <c r="AH66" s="51">
        <f>S63*Inventory!D63</f>
        <v>38083.5</v>
      </c>
      <c r="AI66" s="51">
        <f>T63*Inventory!E63</f>
        <v>19040</v>
      </c>
      <c r="AJ66" s="51">
        <f>U63*Inventory!F63</f>
        <v>62300</v>
      </c>
      <c r="AK66" s="51">
        <f>V63*Inventory!G63</f>
        <v>36240</v>
      </c>
      <c r="AL66" s="51">
        <f>W63*Inventory!H63</f>
        <v>39600</v>
      </c>
      <c r="AM66" s="51">
        <f>X63*Inventory!I63</f>
        <v>26250</v>
      </c>
      <c r="AN66" s="51">
        <f>Y63*Inventory!J63</f>
        <v>12740</v>
      </c>
      <c r="AO66" s="51">
        <f>Z63*Inventory!K63</f>
        <v>29760</v>
      </c>
      <c r="AP66" s="51">
        <f>AA63*Inventory!L63</f>
        <v>23086</v>
      </c>
      <c r="AQ66" s="51">
        <f>AB63*Inventory!M63</f>
        <v>98700</v>
      </c>
      <c r="AR66" s="51">
        <f>AC63*Inventory!N63</f>
        <v>20520</v>
      </c>
      <c r="AS66" s="51">
        <f>AD63*Inventory!O63</f>
        <v>50700</v>
      </c>
      <c r="AT66" s="51">
        <f>AE63*Inventory!P63</f>
        <v>4650</v>
      </c>
      <c r="AU66" s="47">
        <f>SUM(AF66:AT66)</f>
        <v>535081.5</v>
      </c>
      <c r="AW66" s="5"/>
      <c r="AX66" s="37"/>
      <c r="AY66"/>
      <c r="AZ66"/>
      <c r="BA66" s="5"/>
      <c r="BB66" s="37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</row>
    <row r="67" spans="1:67">
      <c r="A67" s="5"/>
      <c r="B67" s="32"/>
      <c r="C67" s="32"/>
      <c r="D67" s="32"/>
      <c r="E67" s="32"/>
      <c r="F67" s="32"/>
      <c r="G67" s="32"/>
      <c r="H67" s="32"/>
      <c r="I67" s="32"/>
      <c r="J67" s="32"/>
      <c r="K67" s="39"/>
      <c r="L67" s="32"/>
      <c r="M67" s="32"/>
      <c r="N67" s="32"/>
      <c r="O67" s="32"/>
      <c r="P67" s="32"/>
      <c r="Q67" s="3"/>
      <c r="R67" s="3"/>
      <c r="S67" s="3"/>
      <c r="T67" s="3"/>
      <c r="U67" s="3"/>
      <c r="V67" s="3"/>
      <c r="W67" s="3"/>
      <c r="X67" s="3"/>
      <c r="Z67" s="23"/>
      <c r="AA67" s="23"/>
      <c r="AB67" s="23"/>
      <c r="AC67" s="23"/>
      <c r="AD67" s="23"/>
      <c r="AE67" s="52" t="s">
        <v>12</v>
      </c>
      <c r="AF67" s="53">
        <f>(AF64+AF65)-AF66</f>
        <v>231768</v>
      </c>
      <c r="AG67" s="53">
        <f t="shared" ref="AG67:AT67" si="20">(AG64+AG65)-AG66</f>
        <v>6409</v>
      </c>
      <c r="AH67" s="53">
        <f t="shared" si="20"/>
        <v>112390.5</v>
      </c>
      <c r="AI67" s="53">
        <f t="shared" si="20"/>
        <v>68468</v>
      </c>
      <c r="AJ67" s="53">
        <f t="shared" si="20"/>
        <v>101980</v>
      </c>
      <c r="AK67" s="53">
        <f t="shared" si="20"/>
        <v>79560</v>
      </c>
      <c r="AL67" s="53">
        <f t="shared" si="20"/>
        <v>53680</v>
      </c>
      <c r="AM67" s="53">
        <f t="shared" si="20"/>
        <v>100086</v>
      </c>
      <c r="AN67" s="53">
        <f t="shared" si="20"/>
        <v>34860</v>
      </c>
      <c r="AO67" s="53">
        <f t="shared" si="20"/>
        <v>191595</v>
      </c>
      <c r="AP67" s="53">
        <f t="shared" si="20"/>
        <v>115587</v>
      </c>
      <c r="AQ67" s="53">
        <f t="shared" si="20"/>
        <v>146790</v>
      </c>
      <c r="AR67" s="53">
        <f t="shared" si="20"/>
        <v>89980</v>
      </c>
      <c r="AS67" s="53">
        <f t="shared" si="20"/>
        <v>96925</v>
      </c>
      <c r="AT67" s="53">
        <f t="shared" si="20"/>
        <v>21300</v>
      </c>
      <c r="AU67" s="47">
        <f>SUM(AF67:AT67)</f>
        <v>1451378.5</v>
      </c>
      <c r="AW67" s="5"/>
      <c r="AX67" s="37"/>
      <c r="AY67"/>
      <c r="AZ67"/>
      <c r="BA67" s="5"/>
      <c r="BB67" s="37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58"/>
    </row>
    <row r="68" spans="1:67">
      <c r="A68" s="5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45"/>
      <c r="R68" s="45"/>
      <c r="S68" s="45"/>
      <c r="T68" s="45"/>
      <c r="U68" s="45"/>
      <c r="V68" s="45"/>
      <c r="W68" s="45"/>
      <c r="X68" s="45"/>
      <c r="Z68" s="124"/>
      <c r="AA68" s="124"/>
      <c r="AB68" s="124"/>
      <c r="AC68" s="124"/>
      <c r="AD68" s="124"/>
      <c r="AE68" s="54" t="s">
        <v>13</v>
      </c>
      <c r="AF68" s="55">
        <f>(AF65+AF66)/2</f>
        <v>47358</v>
      </c>
      <c r="AG68" s="55">
        <f t="shared" ref="AG68:AT68" si="21">(AG65+AG66)/2</f>
        <v>580</v>
      </c>
      <c r="AH68" s="55">
        <f t="shared" si="21"/>
        <v>21041.25</v>
      </c>
      <c r="AI68" s="55">
        <f t="shared" si="21"/>
        <v>10149</v>
      </c>
      <c r="AJ68" s="55">
        <f t="shared" si="21"/>
        <v>35800</v>
      </c>
      <c r="AK68" s="55">
        <f t="shared" si="21"/>
        <v>21420</v>
      </c>
      <c r="AL68" s="55">
        <f t="shared" si="21"/>
        <v>21890</v>
      </c>
      <c r="AM68" s="55">
        <f t="shared" si="21"/>
        <v>18093</v>
      </c>
      <c r="AN68" s="55">
        <f t="shared" si="21"/>
        <v>8120</v>
      </c>
      <c r="AO68" s="55">
        <f t="shared" si="21"/>
        <v>22745</v>
      </c>
      <c r="AP68" s="55">
        <f t="shared" si="21"/>
        <v>16284.5</v>
      </c>
      <c r="AQ68" s="55">
        <f t="shared" si="21"/>
        <v>49995</v>
      </c>
      <c r="AR68" s="55">
        <f t="shared" si="21"/>
        <v>14760</v>
      </c>
      <c r="AS68" s="55">
        <f t="shared" si="21"/>
        <v>30412.5</v>
      </c>
      <c r="AT68" s="55">
        <f t="shared" si="21"/>
        <v>3300</v>
      </c>
      <c r="AU68" s="47">
        <f>SUM(AF68:AT68)</f>
        <v>321948.25</v>
      </c>
      <c r="AW68" s="5"/>
      <c r="AX68" s="37"/>
      <c r="AY68"/>
      <c r="AZ68"/>
      <c r="BA68" s="5"/>
      <c r="BB68" s="37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"/>
    </row>
    <row r="69" spans="1:67">
      <c r="A69" s="5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44" t="s">
        <v>97</v>
      </c>
      <c r="AU69" s="130">
        <v>30781.065573770491</v>
      </c>
      <c r="AV69" s="295"/>
      <c r="AW69"/>
      <c r="AX69"/>
      <c r="AY69"/>
      <c r="AZ69"/>
      <c r="BA69" s="5"/>
      <c r="BB69" s="37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</row>
    <row r="70" spans="1:67">
      <c r="A70" s="5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45" t="s">
        <v>98</v>
      </c>
      <c r="AU70" s="131">
        <v>3746.2596211566365</v>
      </c>
      <c r="AV70" s="295"/>
      <c r="AW70"/>
      <c r="AX70"/>
      <c r="AY70"/>
      <c r="AZ70"/>
      <c r="BA70" s="5"/>
      <c r="BB70" s="37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</row>
    <row r="71" spans="1:67">
      <c r="A71" s="5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46" t="s">
        <v>99</v>
      </c>
      <c r="AU71" s="132">
        <v>27000</v>
      </c>
      <c r="AV71" s="295"/>
      <c r="AW71"/>
      <c r="AY71"/>
      <c r="AZ71"/>
      <c r="BA71" s="5"/>
      <c r="BB71" s="37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</row>
    <row r="72" spans="1:67">
      <c r="A72" s="5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47" t="s">
        <v>100</v>
      </c>
      <c r="AU72" s="133">
        <v>0</v>
      </c>
      <c r="AV72" s="296"/>
      <c r="AW72"/>
      <c r="AY72"/>
      <c r="AZ72"/>
      <c r="BA72" s="5"/>
      <c r="BB72" s="37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</row>
    <row r="73" spans="1:67">
      <c r="A73" s="5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48" t="s">
        <v>101</v>
      </c>
      <c r="AU73" s="134">
        <v>29259.222992000803</v>
      </c>
      <c r="AV73" s="295"/>
      <c r="AW73"/>
      <c r="AY73"/>
      <c r="AZ73"/>
      <c r="BA73" s="5"/>
      <c r="BB73" s="37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</row>
    <row r="74" spans="1:67">
      <c r="A74" s="5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49" t="s">
        <v>102</v>
      </c>
      <c r="AU74" s="135">
        <v>856102130.09562838</v>
      </c>
      <c r="AV74" s="295"/>
      <c r="AW74"/>
      <c r="AX74"/>
      <c r="AY74"/>
      <c r="AZ74"/>
      <c r="BA74" s="5"/>
      <c r="BB74" s="37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</row>
    <row r="75" spans="1:67">
      <c r="A75" s="5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50" t="s">
        <v>103</v>
      </c>
      <c r="AU75" s="136">
        <v>17.709455470892969</v>
      </c>
      <c r="AV75"/>
      <c r="AW75"/>
      <c r="AY75"/>
      <c r="AZ75"/>
      <c r="BA75" s="5"/>
      <c r="BB75" s="37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</row>
    <row r="76" spans="1:67">
      <c r="A76" s="5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51" t="s">
        <v>104</v>
      </c>
      <c r="AU76" s="137">
        <v>3.8027870294421975</v>
      </c>
      <c r="AV76"/>
      <c r="AW76"/>
      <c r="AY76"/>
      <c r="AZ76"/>
      <c r="BA76" s="5"/>
      <c r="BB76" s="37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</row>
    <row r="77" spans="1:67">
      <c r="A77" s="5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52" t="s">
        <v>41</v>
      </c>
      <c r="AU77" s="138">
        <v>177505</v>
      </c>
      <c r="AV77" s="295"/>
      <c r="AW77"/>
      <c r="AY77"/>
      <c r="AZ77"/>
      <c r="BA77" s="5"/>
      <c r="BB77" s="37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</row>
    <row r="78" spans="1:67">
      <c r="A78" s="5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53" t="s">
        <v>105</v>
      </c>
      <c r="AU78" s="297">
        <v>0</v>
      </c>
      <c r="AV78" s="296"/>
      <c r="AW78"/>
      <c r="AY78"/>
      <c r="AZ78"/>
      <c r="BA78" s="5"/>
      <c r="BB78" s="37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</row>
    <row r="79" spans="1:67">
      <c r="A79" s="5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54" t="s">
        <v>106</v>
      </c>
      <c r="AU79" s="140">
        <v>177505</v>
      </c>
      <c r="AV79" s="295"/>
      <c r="AW79"/>
      <c r="AY79"/>
      <c r="AZ79"/>
      <c r="BA79" s="5"/>
      <c r="BB79" s="37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</row>
    <row r="80" spans="1:67">
      <c r="A80" s="5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55" t="s">
        <v>107</v>
      </c>
      <c r="AU80" s="141">
        <v>1877645</v>
      </c>
      <c r="AV80" s="295"/>
      <c r="AW80"/>
      <c r="AX80"/>
      <c r="AY80" s="114"/>
      <c r="BA80" s="5"/>
      <c r="BB80" s="37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</row>
    <row r="81" spans="1:67">
      <c r="A81" s="5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56" t="s">
        <v>108</v>
      </c>
      <c r="AU81" s="142">
        <v>61</v>
      </c>
      <c r="AW81"/>
      <c r="AY81" s="37"/>
      <c r="BA81" s="5"/>
      <c r="BB81" s="37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</row>
    <row r="82" spans="1:67">
      <c r="A82" s="5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2"/>
      <c r="AW82"/>
      <c r="AY82" s="37"/>
      <c r="BA82" s="5"/>
      <c r="BB82" s="37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</row>
    <row r="83" spans="1:67">
      <c r="A83" s="5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2"/>
      <c r="AW83"/>
      <c r="AX83"/>
      <c r="AY83" s="37"/>
      <c r="BA83" s="5"/>
      <c r="BB83" s="37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</row>
    <row r="84" spans="1:67">
      <c r="A84" s="5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2"/>
      <c r="AW84" s="5"/>
      <c r="AX84" s="37"/>
      <c r="AY84" s="37"/>
      <c r="BA84" s="5"/>
      <c r="BB84" s="37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</row>
    <row r="85" spans="1:67">
      <c r="A85" s="5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2"/>
      <c r="AW85" s="5"/>
      <c r="AX85" s="37"/>
      <c r="AY85" s="37"/>
      <c r="BA85" s="5"/>
      <c r="BB85" s="37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</row>
    <row r="86" spans="1:67">
      <c r="A86" s="5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2"/>
      <c r="AW86" s="5"/>
      <c r="AX86" s="37"/>
      <c r="AY86" s="37"/>
      <c r="BA86" s="5"/>
      <c r="BB86" s="37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</row>
    <row r="87" spans="1:67">
      <c r="A87" s="5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2"/>
      <c r="AW87" s="5"/>
      <c r="AX87" s="37"/>
      <c r="AY87" s="37"/>
      <c r="BA87" s="5"/>
      <c r="BB87" s="37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</row>
    <row r="88" spans="1:67">
      <c r="A88" s="5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2"/>
      <c r="AW88" s="5"/>
      <c r="AX88" s="37"/>
      <c r="AY88" s="37"/>
      <c r="BA88" s="5"/>
      <c r="BB88" s="37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</row>
    <row r="89" spans="1:67">
      <c r="A89" s="5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2"/>
      <c r="AW89" s="5"/>
      <c r="AX89" s="37"/>
      <c r="AY89" s="37"/>
      <c r="BA89" s="5"/>
      <c r="BB89" s="37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</row>
    <row r="90" spans="1:67">
      <c r="A90" s="5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2"/>
      <c r="AW90" s="5"/>
      <c r="AX90" s="37"/>
      <c r="AY90" s="37"/>
      <c r="BA90" s="5"/>
      <c r="BB90" s="37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</row>
    <row r="91" spans="1:67">
      <c r="A91" s="5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2"/>
      <c r="AW91" s="1"/>
      <c r="AX91" s="32"/>
      <c r="AY91" s="32"/>
      <c r="BA91" s="1"/>
      <c r="BB91" s="32"/>
      <c r="BC91" s="3"/>
      <c r="BD91" s="3"/>
      <c r="BE91" s="3"/>
      <c r="BF91" s="3"/>
      <c r="BG91" s="3"/>
      <c r="BH91" s="10"/>
      <c r="BI91" s="10"/>
      <c r="BJ91" s="10"/>
      <c r="BK91" s="10"/>
      <c r="BL91" s="10"/>
      <c r="BM91" s="10"/>
      <c r="BN91" s="10"/>
      <c r="BO91" s="10"/>
    </row>
    <row r="92" spans="1:67">
      <c r="A92" s="1"/>
      <c r="AX92" s="58"/>
      <c r="AY92" s="58"/>
      <c r="BA92" s="1"/>
      <c r="BB92" s="58"/>
      <c r="BC92" s="3"/>
      <c r="BD92" s="3"/>
      <c r="BE92" s="3"/>
      <c r="BF92" s="3"/>
      <c r="BG92" s="3"/>
      <c r="BH92" s="10"/>
      <c r="BI92" s="10"/>
      <c r="BJ92" s="10"/>
      <c r="BK92" s="10"/>
      <c r="BL92" s="10"/>
      <c r="BM92" s="10"/>
      <c r="BN92" s="10"/>
      <c r="BO92" s="10"/>
    </row>
    <row r="93" spans="1:67">
      <c r="A93" s="1"/>
      <c r="AW93" s="1"/>
      <c r="BA93" s="1"/>
      <c r="BC93" s="3"/>
      <c r="BD93" s="3"/>
      <c r="BE93" s="3"/>
      <c r="BF93" s="3"/>
      <c r="BG93" s="3"/>
      <c r="BH93" s="10"/>
      <c r="BI93" s="10"/>
      <c r="BJ93" s="10"/>
      <c r="BK93" s="10"/>
      <c r="BL93" s="10"/>
      <c r="BM93" s="10"/>
      <c r="BN93" s="10"/>
      <c r="BO93" s="10"/>
    </row>
    <row r="94" spans="1:67">
      <c r="A94" s="1"/>
      <c r="AW94" s="1"/>
      <c r="BA94" s="1"/>
      <c r="BC94" s="3"/>
      <c r="BD94" s="3"/>
      <c r="BE94" s="3"/>
      <c r="BF94" s="3"/>
      <c r="BG94" s="3"/>
      <c r="BH94" s="10"/>
      <c r="BI94" s="10"/>
      <c r="BJ94" s="10"/>
      <c r="BK94" s="10"/>
      <c r="BL94" s="10"/>
      <c r="BM94" s="10"/>
      <c r="BN94" s="10"/>
      <c r="BO94" s="10"/>
    </row>
    <row r="95" spans="1:67">
      <c r="A95" s="1"/>
      <c r="AW95" s="1"/>
      <c r="BA95" s="1"/>
      <c r="BC95" s="3"/>
      <c r="BD95" s="3"/>
      <c r="BE95" s="3"/>
      <c r="BF95" s="3"/>
      <c r="BG95" s="3"/>
      <c r="BH95" s="10"/>
      <c r="BI95" s="10"/>
      <c r="BJ95" s="10"/>
      <c r="BK95" s="10"/>
      <c r="BL95" s="10"/>
      <c r="BM95" s="10"/>
      <c r="BN95" s="10"/>
      <c r="BO95" s="10"/>
    </row>
    <row r="96" spans="1:67">
      <c r="A96" s="1"/>
      <c r="AW96" s="1"/>
      <c r="BA96" s="1"/>
      <c r="BH96" s="10"/>
      <c r="BI96" s="10"/>
      <c r="BJ96" s="10"/>
      <c r="BK96" s="10"/>
      <c r="BL96" s="10"/>
      <c r="BM96" s="10"/>
      <c r="BN96" s="10"/>
      <c r="BO96" s="10"/>
    </row>
    <row r="97" spans="1:67">
      <c r="A97" s="5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9"/>
      <c r="AW97" s="5"/>
      <c r="BA97" s="5"/>
      <c r="BH97" s="10"/>
      <c r="BI97" s="10"/>
      <c r="BJ97" s="10"/>
      <c r="BK97" s="10"/>
      <c r="BL97" s="10"/>
      <c r="BM97" s="10"/>
      <c r="BN97" s="10"/>
      <c r="BO97" s="10"/>
    </row>
    <row r="98" spans="1:67">
      <c r="A98" s="5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9"/>
      <c r="AW98" s="5"/>
      <c r="BA98" s="5"/>
      <c r="BH98" s="10"/>
      <c r="BI98" s="10"/>
      <c r="BJ98" s="10"/>
      <c r="BK98" s="10"/>
      <c r="BL98" s="10"/>
      <c r="BM98" s="10"/>
      <c r="BN98" s="10"/>
      <c r="BO98" s="10"/>
    </row>
    <row r="99" spans="1:67">
      <c r="A99" s="5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57"/>
      <c r="AG99" s="46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9"/>
      <c r="AW99" s="5"/>
      <c r="BA99" s="5"/>
      <c r="BH99" s="10"/>
      <c r="BI99" s="10"/>
      <c r="BJ99" s="10"/>
      <c r="BK99" s="10"/>
      <c r="BL99" s="10"/>
      <c r="BM99" s="10"/>
      <c r="BN99" s="10"/>
      <c r="BO99" s="10"/>
    </row>
    <row r="100" spans="1:67">
      <c r="A100" s="5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57"/>
      <c r="AG100" s="46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9"/>
      <c r="AW100" s="5"/>
      <c r="BA100" s="5"/>
      <c r="BH100" s="10"/>
      <c r="BI100" s="10"/>
      <c r="BJ100" s="10"/>
      <c r="BK100" s="10"/>
      <c r="BL100" s="10"/>
      <c r="BM100" s="10"/>
      <c r="BN100" s="10"/>
      <c r="BO100" s="10"/>
    </row>
    <row r="101" spans="1:67">
      <c r="A101" s="5"/>
      <c r="B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57"/>
      <c r="AG101" s="46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9"/>
      <c r="AW101" s="5"/>
      <c r="BA101" s="5"/>
      <c r="BH101" s="10"/>
      <c r="BI101" s="10"/>
      <c r="BJ101" s="10"/>
      <c r="BK101" s="10"/>
      <c r="BL101" s="10"/>
      <c r="BM101" s="10"/>
      <c r="BN101" s="10"/>
      <c r="BO101" s="10"/>
    </row>
    <row r="102" spans="1:67">
      <c r="BH102" s="10"/>
      <c r="BI102" s="10"/>
      <c r="BJ102" s="10"/>
      <c r="BK102" s="10"/>
      <c r="BL102" s="10"/>
      <c r="BM102" s="10"/>
      <c r="BN102" s="10"/>
      <c r="BO102" s="10"/>
    </row>
    <row r="103" spans="1:67">
      <c r="BH103" s="10"/>
      <c r="BI103" s="10"/>
      <c r="BJ103" s="10"/>
      <c r="BK103" s="10"/>
      <c r="BL103" s="10"/>
      <c r="BM103" s="10"/>
      <c r="BN103" s="10"/>
      <c r="BO103" s="10"/>
    </row>
    <row r="104" spans="1:67">
      <c r="BH104" s="10"/>
      <c r="BI104" s="10"/>
      <c r="BJ104" s="10"/>
      <c r="BK104" s="10"/>
      <c r="BL104" s="10"/>
      <c r="BM104" s="10"/>
      <c r="BN104" s="10"/>
      <c r="BO104" s="10"/>
    </row>
    <row r="105" spans="1:67">
      <c r="BH105" s="10"/>
      <c r="BI105" s="10"/>
      <c r="BJ105" s="10"/>
      <c r="BK105" s="10"/>
      <c r="BL105" s="10"/>
      <c r="BM105" s="10"/>
      <c r="BN105" s="10"/>
      <c r="BO105" s="10"/>
    </row>
    <row r="106" spans="1:67">
      <c r="BH106" s="10"/>
      <c r="BI106" s="10"/>
      <c r="BJ106" s="10"/>
      <c r="BK106" s="10"/>
      <c r="BL106" s="10"/>
      <c r="BM106" s="10"/>
      <c r="BN106" s="10"/>
      <c r="BO106" s="10"/>
    </row>
    <row r="107" spans="1:67">
      <c r="BH107" s="10"/>
      <c r="BI107" s="10"/>
      <c r="BJ107" s="10"/>
      <c r="BK107" s="10"/>
      <c r="BL107" s="10"/>
      <c r="BM107" s="10"/>
      <c r="BN107" s="10"/>
      <c r="BO107" s="10"/>
    </row>
    <row r="108" spans="1:67">
      <c r="BH108" s="10"/>
      <c r="BI108" s="10"/>
      <c r="BJ108" s="10"/>
      <c r="BK108" s="10"/>
      <c r="BL108" s="10"/>
      <c r="BM108" s="10"/>
      <c r="BN108" s="10"/>
      <c r="BO108" s="10"/>
    </row>
    <row r="109" spans="1:67">
      <c r="BH109" s="10"/>
      <c r="BI109" s="10"/>
      <c r="BJ109" s="10"/>
      <c r="BK109" s="10"/>
      <c r="BL109" s="10"/>
      <c r="BM109" s="10"/>
      <c r="BN109" s="10"/>
      <c r="BO109" s="10"/>
    </row>
    <row r="110" spans="1:67">
      <c r="BH110" s="10"/>
      <c r="BI110" s="10"/>
      <c r="BJ110" s="10"/>
      <c r="BK110" s="10"/>
      <c r="BL110" s="10"/>
      <c r="BM110" s="10"/>
      <c r="BN110" s="10"/>
      <c r="BO110" s="10"/>
    </row>
    <row r="111" spans="1:67">
      <c r="BH111" s="10"/>
      <c r="BI111" s="10"/>
      <c r="BJ111" s="10"/>
      <c r="BK111" s="10"/>
      <c r="BL111" s="10"/>
      <c r="BM111" s="10"/>
      <c r="BN111" s="10"/>
      <c r="BO111" s="10"/>
    </row>
    <row r="112" spans="1:67">
      <c r="BH112" s="10"/>
      <c r="BI112" s="10"/>
      <c r="BJ112" s="10"/>
      <c r="BK112" s="10"/>
      <c r="BL112" s="10"/>
      <c r="BM112" s="10"/>
      <c r="BN112" s="10"/>
      <c r="BO112" s="10"/>
    </row>
    <row r="113" spans="60:67">
      <c r="BH113" s="10"/>
      <c r="BI113" s="10"/>
      <c r="BJ113" s="10"/>
      <c r="BK113" s="10"/>
      <c r="BL113" s="10"/>
      <c r="BM113" s="10"/>
      <c r="BN113" s="10"/>
      <c r="BO113" s="10"/>
    </row>
    <row r="114" spans="60:67">
      <c r="BH114" s="10"/>
      <c r="BI114" s="10"/>
      <c r="BJ114" s="10"/>
      <c r="BK114" s="10"/>
      <c r="BL114" s="10"/>
      <c r="BM114" s="10"/>
      <c r="BN114" s="10"/>
      <c r="BO114" s="10"/>
    </row>
    <row r="115" spans="60:67">
      <c r="BH115" s="10"/>
      <c r="BI115" s="10"/>
      <c r="BJ115" s="10"/>
      <c r="BK115" s="10"/>
      <c r="BL115" s="10"/>
      <c r="BM115" s="10"/>
      <c r="BN115" s="10"/>
      <c r="BO115" s="10"/>
    </row>
    <row r="116" spans="60:67">
      <c r="BH116" s="10"/>
      <c r="BI116" s="10"/>
      <c r="BJ116" s="10"/>
      <c r="BK116" s="10"/>
      <c r="BL116" s="10"/>
      <c r="BM116" s="10"/>
      <c r="BN116" s="10"/>
      <c r="BO116" s="10"/>
    </row>
    <row r="117" spans="60:67">
      <c r="BH117" s="10"/>
      <c r="BI117" s="10"/>
      <c r="BJ117" s="10"/>
      <c r="BK117" s="10"/>
      <c r="BL117" s="10"/>
      <c r="BM117" s="10"/>
      <c r="BN117" s="10"/>
      <c r="BO117" s="10"/>
    </row>
    <row r="118" spans="60:67">
      <c r="BH118" s="10"/>
      <c r="BI118" s="10"/>
      <c r="BJ118" s="10"/>
      <c r="BK118" s="10"/>
      <c r="BL118" s="10"/>
      <c r="BM118" s="10"/>
      <c r="BN118" s="10"/>
      <c r="BO118" s="10"/>
    </row>
    <row r="119" spans="60:67">
      <c r="BH119" s="10"/>
      <c r="BI119" s="10"/>
      <c r="BJ119" s="10"/>
      <c r="BK119" s="10"/>
      <c r="BL119" s="10"/>
      <c r="BM119" s="10"/>
      <c r="BN119" s="10"/>
      <c r="BO119" s="10"/>
    </row>
    <row r="120" spans="60:67">
      <c r="BH120" s="10"/>
      <c r="BI120" s="10"/>
      <c r="BJ120" s="10"/>
      <c r="BK120" s="10"/>
      <c r="BL120" s="10"/>
      <c r="BM120" s="10"/>
      <c r="BN120" s="10"/>
      <c r="BO120" s="10"/>
    </row>
    <row r="121" spans="60:67">
      <c r="BH121" s="10"/>
      <c r="BI121" s="10"/>
      <c r="BJ121" s="10"/>
      <c r="BK121" s="10"/>
      <c r="BL121" s="10"/>
      <c r="BM121" s="10"/>
      <c r="BN121" s="10"/>
      <c r="BO121" s="10"/>
    </row>
    <row r="122" spans="60:67">
      <c r="BH122" s="10"/>
      <c r="BI122" s="10"/>
      <c r="BJ122" s="10"/>
      <c r="BK122" s="10"/>
      <c r="BL122" s="10"/>
      <c r="BM122" s="10"/>
      <c r="BN122" s="10"/>
      <c r="BO122" s="10"/>
    </row>
    <row r="123" spans="60:67">
      <c r="BH123" s="10"/>
      <c r="BI123" s="10"/>
      <c r="BJ123" s="10"/>
      <c r="BK123" s="10"/>
      <c r="BL123" s="10"/>
      <c r="BM123" s="10"/>
      <c r="BN123" s="10"/>
      <c r="BO123" s="10"/>
    </row>
    <row r="124" spans="60:67">
      <c r="BH124" s="10"/>
      <c r="BI124" s="10"/>
      <c r="BJ124" s="10"/>
      <c r="BK124" s="10"/>
      <c r="BL124" s="10"/>
      <c r="BM124" s="10"/>
      <c r="BN124" s="10"/>
      <c r="BO124" s="10"/>
    </row>
    <row r="125" spans="60:67">
      <c r="BH125" s="10"/>
      <c r="BI125" s="10"/>
      <c r="BJ125" s="10"/>
      <c r="BK125" s="10"/>
      <c r="BL125" s="10"/>
      <c r="BM125" s="10"/>
      <c r="BN125" s="10"/>
      <c r="BO125" s="10"/>
    </row>
    <row r="126" spans="60:67">
      <c r="BH126" s="10"/>
      <c r="BI126" s="10"/>
      <c r="BJ126" s="10"/>
      <c r="BK126" s="10"/>
      <c r="BL126" s="10"/>
      <c r="BM126" s="10"/>
      <c r="BN126" s="10"/>
      <c r="BO126" s="10"/>
    </row>
    <row r="127" spans="60:67">
      <c r="BH127" s="10"/>
      <c r="BI127" s="10"/>
      <c r="BJ127" s="10"/>
      <c r="BK127" s="10"/>
      <c r="BL127" s="10"/>
      <c r="BM127" s="10"/>
      <c r="BN127" s="10"/>
      <c r="BO127" s="10"/>
    </row>
    <row r="128" spans="60:67">
      <c r="BH128" s="10"/>
      <c r="BI128" s="10"/>
      <c r="BJ128" s="10"/>
      <c r="BK128" s="10"/>
      <c r="BL128" s="10"/>
      <c r="BM128" s="10"/>
      <c r="BN128" s="10"/>
      <c r="BO128" s="10"/>
    </row>
    <row r="129" spans="60:67">
      <c r="BH129" s="10"/>
      <c r="BI129" s="10"/>
      <c r="BJ129" s="10"/>
      <c r="BK129" s="10"/>
      <c r="BL129" s="10"/>
      <c r="BM129" s="10"/>
      <c r="BN129" s="10"/>
      <c r="BO129" s="10"/>
    </row>
    <row r="130" spans="60:67">
      <c r="BH130" s="10"/>
      <c r="BI130" s="10"/>
      <c r="BJ130" s="10"/>
      <c r="BK130" s="10"/>
      <c r="BL130" s="10"/>
      <c r="BM130" s="10"/>
      <c r="BN130" s="10"/>
      <c r="BO130" s="10"/>
    </row>
    <row r="131" spans="60:67">
      <c r="BH131" s="10"/>
      <c r="BI131" s="10"/>
      <c r="BJ131" s="10"/>
      <c r="BK131" s="10"/>
      <c r="BL131" s="10"/>
      <c r="BM131" s="10"/>
      <c r="BN131" s="10"/>
      <c r="BO131" s="10"/>
    </row>
    <row r="132" spans="60:67">
      <c r="BH132" s="10"/>
      <c r="BI132" s="10"/>
      <c r="BJ132" s="10"/>
      <c r="BK132" s="10"/>
      <c r="BL132" s="10"/>
      <c r="BM132" s="10"/>
      <c r="BN132" s="10"/>
      <c r="BO132" s="10"/>
    </row>
    <row r="133" spans="60:67">
      <c r="BH133" s="10"/>
      <c r="BI133" s="10"/>
      <c r="BJ133" s="10"/>
      <c r="BK133" s="10"/>
      <c r="BL133" s="10"/>
      <c r="BM133" s="10"/>
      <c r="BN133" s="10"/>
      <c r="BO133" s="10"/>
    </row>
    <row r="134" spans="60:67">
      <c r="BH134" s="10"/>
      <c r="BI134" s="10"/>
      <c r="BJ134" s="10"/>
      <c r="BK134" s="10"/>
      <c r="BL134" s="10"/>
      <c r="BM134" s="10"/>
      <c r="BN134" s="10"/>
      <c r="BO134" s="10"/>
    </row>
    <row r="135" spans="60:67">
      <c r="BH135" s="10"/>
      <c r="BI135" s="10"/>
      <c r="BJ135" s="10"/>
      <c r="BK135" s="10"/>
      <c r="BL135" s="10"/>
      <c r="BM135" s="10"/>
      <c r="BN135" s="10"/>
      <c r="BO135" s="10"/>
    </row>
    <row r="136" spans="60:67">
      <c r="BH136" s="10"/>
      <c r="BI136" s="10"/>
      <c r="BJ136" s="10"/>
      <c r="BK136" s="10"/>
      <c r="BL136" s="10"/>
      <c r="BM136" s="10"/>
      <c r="BN136" s="10"/>
      <c r="BO136" s="10"/>
    </row>
    <row r="137" spans="60:67">
      <c r="BH137" s="10"/>
      <c r="BI137" s="10"/>
      <c r="BJ137" s="10"/>
      <c r="BK137" s="10"/>
      <c r="BL137" s="10"/>
      <c r="BM137" s="10"/>
      <c r="BN137" s="10"/>
      <c r="BO137" s="10"/>
    </row>
    <row r="138" spans="60:67">
      <c r="BH138" s="10"/>
      <c r="BI138" s="10"/>
      <c r="BJ138" s="10"/>
      <c r="BK138" s="10"/>
      <c r="BL138" s="10"/>
      <c r="BM138" s="10"/>
      <c r="BN138" s="10"/>
      <c r="BO138" s="10"/>
    </row>
    <row r="139" spans="60:67">
      <c r="BH139" s="10"/>
      <c r="BI139" s="10"/>
      <c r="BJ139" s="10"/>
      <c r="BK139" s="10"/>
      <c r="BL139" s="10"/>
      <c r="BM139" s="10"/>
      <c r="BN139" s="10"/>
      <c r="BO139" s="10"/>
    </row>
    <row r="140" spans="60:67">
      <c r="BH140" s="10"/>
      <c r="BI140" s="10"/>
      <c r="BJ140" s="10"/>
      <c r="BK140" s="10"/>
      <c r="BL140" s="10"/>
      <c r="BM140" s="10"/>
      <c r="BN140" s="10"/>
      <c r="BO140" s="10"/>
    </row>
    <row r="141" spans="60:67">
      <c r="BH141" s="10"/>
      <c r="BI141" s="10"/>
      <c r="BJ141" s="10"/>
      <c r="BK141" s="10"/>
      <c r="BL141" s="10"/>
      <c r="BM141" s="10"/>
      <c r="BN141" s="10"/>
      <c r="BO141" s="10"/>
    </row>
    <row r="142" spans="60:67">
      <c r="BH142" s="10"/>
      <c r="BI142" s="10"/>
      <c r="BJ142" s="10"/>
      <c r="BK142" s="10"/>
      <c r="BL142" s="10"/>
      <c r="BM142" s="10"/>
      <c r="BN142" s="10"/>
      <c r="BO142" s="10"/>
    </row>
    <row r="143" spans="60:67">
      <c r="BH143" s="10"/>
      <c r="BI143" s="10"/>
      <c r="BJ143" s="10"/>
      <c r="BK143" s="10"/>
      <c r="BL143" s="10"/>
      <c r="BM143" s="10"/>
      <c r="BN143" s="10"/>
      <c r="BO143" s="10"/>
    </row>
    <row r="144" spans="60:67">
      <c r="BH144" s="10"/>
      <c r="BI144" s="10"/>
      <c r="BJ144" s="10"/>
      <c r="BK144" s="10"/>
      <c r="BL144" s="10"/>
      <c r="BM144" s="10"/>
      <c r="BN144" s="10"/>
      <c r="BO144" s="10"/>
    </row>
    <row r="145" spans="60:67">
      <c r="BH145" s="10"/>
      <c r="BI145" s="10"/>
      <c r="BJ145" s="10"/>
      <c r="BK145" s="10"/>
      <c r="BL145" s="10"/>
      <c r="BM145" s="10"/>
      <c r="BN145" s="10"/>
      <c r="BO145" s="10"/>
    </row>
    <row r="146" spans="60:67">
      <c r="BH146" s="10"/>
      <c r="BI146" s="10"/>
      <c r="BJ146" s="10"/>
      <c r="BK146" s="10"/>
      <c r="BL146" s="10"/>
      <c r="BM146" s="10"/>
      <c r="BN146" s="10"/>
      <c r="BO146" s="10"/>
    </row>
    <row r="147" spans="60:67">
      <c r="BH147" s="10"/>
      <c r="BI147" s="10"/>
      <c r="BJ147" s="10"/>
      <c r="BK147" s="10"/>
      <c r="BL147" s="10"/>
      <c r="BM147" s="10"/>
      <c r="BN147" s="10"/>
      <c r="BO147" s="10"/>
    </row>
    <row r="148" spans="60:67">
      <c r="BH148" s="10"/>
      <c r="BI148" s="10"/>
      <c r="BJ148" s="10"/>
      <c r="BK148" s="10"/>
      <c r="BL148" s="10"/>
      <c r="BM148" s="10"/>
      <c r="BN148" s="10"/>
      <c r="BO148" s="10"/>
    </row>
    <row r="149" spans="60:67">
      <c r="BH149" s="10"/>
      <c r="BI149" s="10"/>
      <c r="BJ149" s="10"/>
      <c r="BK149" s="10"/>
      <c r="BL149" s="10"/>
      <c r="BM149" s="10"/>
      <c r="BN149" s="10"/>
      <c r="BO149" s="10"/>
    </row>
    <row r="150" spans="60:67">
      <c r="BH150" s="10"/>
      <c r="BI150" s="10"/>
      <c r="BJ150" s="10"/>
      <c r="BK150" s="10"/>
      <c r="BL150" s="10"/>
      <c r="BM150" s="10"/>
      <c r="BN150" s="10"/>
      <c r="BO150" s="10"/>
    </row>
    <row r="151" spans="60:67">
      <c r="BH151" s="10"/>
      <c r="BI151" s="10"/>
      <c r="BJ151" s="10"/>
      <c r="BK151" s="10"/>
      <c r="BL151" s="10"/>
      <c r="BM151" s="10"/>
      <c r="BN151" s="10"/>
      <c r="BO151" s="10"/>
    </row>
    <row r="152" spans="60:67">
      <c r="BH152" s="10"/>
      <c r="BI152" s="10"/>
      <c r="BJ152" s="10"/>
      <c r="BK152" s="10"/>
      <c r="BL152" s="10"/>
      <c r="BM152" s="10"/>
      <c r="BN152" s="10"/>
      <c r="BO152" s="10"/>
    </row>
    <row r="153" spans="60:67">
      <c r="BH153" s="10"/>
      <c r="BI153" s="10"/>
      <c r="BJ153" s="10"/>
      <c r="BK153" s="10"/>
      <c r="BL153" s="10"/>
      <c r="BM153" s="10"/>
      <c r="BN153" s="10"/>
      <c r="BO153" s="10"/>
    </row>
    <row r="154" spans="60:67">
      <c r="BH154" s="3"/>
      <c r="BI154" s="3"/>
      <c r="BJ154" s="3"/>
      <c r="BK154" s="3"/>
      <c r="BL154" s="3"/>
      <c r="BM154" s="3"/>
      <c r="BN154" s="3"/>
      <c r="BO154" s="10"/>
    </row>
    <row r="155" spans="60:67">
      <c r="BH155" s="3"/>
      <c r="BI155" s="3"/>
      <c r="BJ155" s="3"/>
      <c r="BK155" s="3"/>
      <c r="BL155" s="3"/>
      <c r="BM155" s="3"/>
      <c r="BN155" s="3"/>
      <c r="BO155" s="10"/>
    </row>
    <row r="156" spans="60:67">
      <c r="BH156" s="3"/>
      <c r="BI156" s="3"/>
      <c r="BJ156" s="3"/>
      <c r="BK156" s="3"/>
      <c r="BL156" s="3"/>
      <c r="BM156" s="3"/>
      <c r="BN156" s="3"/>
      <c r="BO156" s="10"/>
    </row>
    <row r="157" spans="60:67">
      <c r="BH157" s="3"/>
      <c r="BI157" s="3"/>
      <c r="BJ157" s="3"/>
      <c r="BK157" s="3"/>
      <c r="BL157" s="3"/>
      <c r="BM157" s="3"/>
      <c r="BN157" s="3"/>
      <c r="BO157" s="3"/>
    </row>
    <row r="158" spans="60:67">
      <c r="BH158" s="3"/>
      <c r="BI158" s="3"/>
      <c r="BJ158" s="3"/>
      <c r="BK158" s="3"/>
      <c r="BL158" s="3"/>
      <c r="BM158" s="3"/>
      <c r="BN158" s="3"/>
      <c r="BO158" s="3"/>
    </row>
    <row r="159" spans="60:67">
      <c r="BO159" s="3"/>
    </row>
    <row r="160" spans="60:67">
      <c r="BO160" s="3"/>
    </row>
    <row r="161" spans="67:67">
      <c r="BO161" s="3"/>
    </row>
  </sheetData>
  <mergeCells count="15">
    <mergeCell ref="BA1:BA2"/>
    <mergeCell ref="BI1:BI2"/>
    <mergeCell ref="BJ1:BK1"/>
    <mergeCell ref="BM1:BM2"/>
    <mergeCell ref="BN1:BO1"/>
    <mergeCell ref="BE1:BE2"/>
    <mergeCell ref="BF1:BG1"/>
    <mergeCell ref="BB1:BC1"/>
    <mergeCell ref="AX1:AY1"/>
    <mergeCell ref="AW1:AW2"/>
    <mergeCell ref="A1:A2"/>
    <mergeCell ref="AU1:AU2"/>
    <mergeCell ref="AF1:AT1"/>
    <mergeCell ref="Q1:AE1"/>
    <mergeCell ref="B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6"/>
  <sheetViews>
    <sheetView topLeftCell="A13" zoomScaleNormal="100" workbookViewId="0">
      <pane xSplit="1" topLeftCell="B1" activePane="topRight" state="frozen"/>
      <selection pane="topRight" activeCell="AE36" sqref="AE36"/>
    </sheetView>
  </sheetViews>
  <sheetFormatPr defaultColWidth="8.88671875" defaultRowHeight="14.4"/>
  <cols>
    <col min="1" max="1" width="9.6640625" style="2" customWidth="1"/>
    <col min="2" max="2" width="12.21875" style="2" bestFit="1" customWidth="1"/>
    <col min="3" max="3" width="10" style="2" bestFit="1" customWidth="1"/>
    <col min="4" max="5" width="9.33203125" style="2" bestFit="1" customWidth="1"/>
    <col min="6" max="7" width="10.6640625" style="2" bestFit="1" customWidth="1"/>
    <col min="8" max="8" width="11.77734375" style="2" bestFit="1" customWidth="1"/>
    <col min="9" max="9" width="6.5546875" style="2" bestFit="1" customWidth="1"/>
    <col min="10" max="10" width="8.33203125" style="2" bestFit="1" customWidth="1"/>
    <col min="11" max="11" width="12.21875" style="2" bestFit="1" customWidth="1"/>
    <col min="12" max="12" width="8.109375" style="2" bestFit="1" customWidth="1"/>
    <col min="13" max="13" width="5.44140625" style="2" bestFit="1" customWidth="1"/>
    <col min="14" max="14" width="8.33203125" style="2" bestFit="1" customWidth="1"/>
    <col min="15" max="15" width="10.109375" style="2" bestFit="1" customWidth="1"/>
    <col min="16" max="16" width="16.5546875" style="2" bestFit="1" customWidth="1"/>
    <col min="17" max="17" width="22.44140625" style="2" customWidth="1"/>
    <col min="18" max="18" width="25" style="2" bestFit="1" customWidth="1"/>
    <col min="19" max="19" width="9.6640625" style="2" customWidth="1"/>
    <col min="20" max="16384" width="8.88671875" style="2"/>
  </cols>
  <sheetData>
    <row r="1" spans="1:19" s="1" customFormat="1">
      <c r="A1" s="244" t="s">
        <v>0</v>
      </c>
      <c r="B1" s="259" t="s">
        <v>14</v>
      </c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60" t="s">
        <v>15</v>
      </c>
      <c r="R1" s="261" t="s">
        <v>16</v>
      </c>
      <c r="S1" s="244" t="s">
        <v>0</v>
      </c>
    </row>
    <row r="2" spans="1:19" s="1" customFormat="1">
      <c r="A2" s="244"/>
      <c r="B2" s="120" t="s">
        <v>73</v>
      </c>
      <c r="C2" s="120" t="s">
        <v>78</v>
      </c>
      <c r="D2" s="120" t="s">
        <v>79</v>
      </c>
      <c r="E2" s="120" t="s">
        <v>74</v>
      </c>
      <c r="F2" s="120" t="s">
        <v>72</v>
      </c>
      <c r="G2" s="120" t="s">
        <v>68</v>
      </c>
      <c r="H2" s="120" t="s">
        <v>67</v>
      </c>
      <c r="I2" s="120" t="s">
        <v>80</v>
      </c>
      <c r="J2" s="120" t="s">
        <v>81</v>
      </c>
      <c r="K2" s="120" t="s">
        <v>69</v>
      </c>
      <c r="L2" s="120" t="s">
        <v>70</v>
      </c>
      <c r="M2" s="120" t="s">
        <v>71</v>
      </c>
      <c r="N2" s="120" t="s">
        <v>77</v>
      </c>
      <c r="O2" s="120" t="s">
        <v>76</v>
      </c>
      <c r="P2" s="120" t="s">
        <v>75</v>
      </c>
      <c r="Q2" s="260"/>
      <c r="R2" s="261"/>
      <c r="S2" s="244"/>
    </row>
    <row r="3" spans="1:19">
      <c r="A3" s="5">
        <v>45383</v>
      </c>
      <c r="B3" s="17">
        <v>69</v>
      </c>
      <c r="C3" s="17">
        <v>18</v>
      </c>
      <c r="D3" s="17">
        <v>86</v>
      </c>
      <c r="E3" s="17">
        <v>34</v>
      </c>
      <c r="F3" s="17">
        <v>60</v>
      </c>
      <c r="G3" s="17">
        <v>60</v>
      </c>
      <c r="H3" s="17">
        <v>38</v>
      </c>
      <c r="I3" s="17">
        <v>72</v>
      </c>
      <c r="J3" s="17">
        <v>25</v>
      </c>
      <c r="K3" s="17">
        <v>143</v>
      </c>
      <c r="L3" s="17">
        <v>87</v>
      </c>
      <c r="M3" s="17">
        <v>3</v>
      </c>
      <c r="N3" s="17">
        <v>50</v>
      </c>
      <c r="O3" s="17">
        <v>45</v>
      </c>
      <c r="P3" s="17">
        <v>65</v>
      </c>
      <c r="Q3" s="2">
        <f>SUM(B3:P3)</f>
        <v>855</v>
      </c>
      <c r="R3" s="32">
        <f>AVERAGE(B3:P3)</f>
        <v>57</v>
      </c>
      <c r="S3" s="5">
        <v>45383</v>
      </c>
    </row>
    <row r="4" spans="1:19">
      <c r="A4" s="5">
        <v>45384</v>
      </c>
      <c r="B4" s="17">
        <f>B3+Purchase!B3-Sales!B3</f>
        <v>59</v>
      </c>
      <c r="C4" s="17">
        <f>C3+Purchase!C3-Sales!C3</f>
        <v>15</v>
      </c>
      <c r="D4" s="17">
        <f>D3+Purchase!D3-Sales!D3</f>
        <v>46</v>
      </c>
      <c r="E4" s="17">
        <f>E3+Purchase!E3-Sales!E3</f>
        <v>3</v>
      </c>
      <c r="F4" s="17">
        <f>F3+Purchase!F3-Sales!F3</f>
        <v>46</v>
      </c>
      <c r="G4" s="17">
        <f>G3+Purchase!G3-Sales!G3</f>
        <v>47</v>
      </c>
      <c r="H4" s="17">
        <f>H3+Purchase!H3-Sales!H3</f>
        <v>31</v>
      </c>
      <c r="I4" s="17">
        <f>I3+Purchase!I3-Sales!I3</f>
        <v>62</v>
      </c>
      <c r="J4" s="17">
        <f>J3+Purchase!J3-Sales!J3</f>
        <v>22</v>
      </c>
      <c r="K4" s="17">
        <f>K3+Purchase!K3-Sales!K3</f>
        <v>115</v>
      </c>
      <c r="L4" s="17">
        <f>L3+Purchase!L3-Sales!L3</f>
        <v>70</v>
      </c>
      <c r="M4" s="17">
        <f>M3+Purchase!M3-Sales!M3</f>
        <v>55</v>
      </c>
      <c r="N4" s="17">
        <f>N3+Purchase!N3-Sales!N3</f>
        <v>41</v>
      </c>
      <c r="O4" s="17">
        <f>O3+Purchase!O3-Sales!O3</f>
        <v>35</v>
      </c>
      <c r="P4" s="17">
        <f>P3+Purchase!P3-Sales!P3</f>
        <v>55</v>
      </c>
      <c r="Q4" s="2">
        <f t="shared" ref="Q4:Q63" si="0">SUM(B4:P4)</f>
        <v>702</v>
      </c>
      <c r="R4" s="32">
        <f t="shared" ref="R4:R63" si="1">AVERAGE(B4:P4)</f>
        <v>46.8</v>
      </c>
      <c r="S4" s="5">
        <v>45384</v>
      </c>
    </row>
    <row r="5" spans="1:19">
      <c r="A5" s="5">
        <v>45385</v>
      </c>
      <c r="B5" s="17">
        <f>B4+Purchase!B4-Sales!B4</f>
        <v>49</v>
      </c>
      <c r="C5" s="17">
        <f>C4+Purchase!C4-Sales!C4</f>
        <v>11</v>
      </c>
      <c r="D5" s="17">
        <f>D4+Purchase!D4-Sales!D4</f>
        <v>357</v>
      </c>
      <c r="E5" s="17">
        <f>E4+Purchase!E4-Sales!E4</f>
        <v>222</v>
      </c>
      <c r="F5" s="17">
        <f>F4+Purchase!F4-Sales!F4</f>
        <v>33</v>
      </c>
      <c r="G5" s="17">
        <f>G4+Purchase!G4-Sales!G4</f>
        <v>33</v>
      </c>
      <c r="H5" s="17">
        <f>H4+Purchase!H4-Sales!H4</f>
        <v>24</v>
      </c>
      <c r="I5" s="17">
        <f>I4+Purchase!I4-Sales!I4</f>
        <v>52</v>
      </c>
      <c r="J5" s="17">
        <f>J4+Purchase!J4-Sales!J4</f>
        <v>19</v>
      </c>
      <c r="K5" s="17">
        <f>K4+Purchase!K4-Sales!K4</f>
        <v>87</v>
      </c>
      <c r="L5" s="17">
        <f>L4+Purchase!L4-Sales!L4</f>
        <v>53</v>
      </c>
      <c r="M5" s="17">
        <f>M4+Purchase!M4-Sales!M4</f>
        <v>49</v>
      </c>
      <c r="N5" s="17">
        <f>N4+Purchase!N4-Sales!N4</f>
        <v>33</v>
      </c>
      <c r="O5" s="17">
        <f>O4+Purchase!O4-Sales!O4</f>
        <v>25</v>
      </c>
      <c r="P5" s="17">
        <f>P4+Purchase!P4-Sales!P4</f>
        <v>44</v>
      </c>
      <c r="Q5" s="2">
        <f t="shared" si="0"/>
        <v>1091</v>
      </c>
      <c r="R5" s="32">
        <f t="shared" si="1"/>
        <v>72.733333333333334</v>
      </c>
      <c r="S5" s="5">
        <v>45385</v>
      </c>
    </row>
    <row r="6" spans="1:19">
      <c r="A6" s="5">
        <v>45386</v>
      </c>
      <c r="B6" s="17">
        <f>B5+Purchase!B5-Sales!B5</f>
        <v>38</v>
      </c>
      <c r="C6" s="17">
        <f>C5+Purchase!C5-Sales!C5</f>
        <v>7</v>
      </c>
      <c r="D6" s="17">
        <f>D5+Purchase!D5-Sales!D5</f>
        <v>316</v>
      </c>
      <c r="E6" s="17">
        <f>E5+Purchase!E5-Sales!E5</f>
        <v>193</v>
      </c>
      <c r="F6" s="17">
        <f>F5+Purchase!F5-Sales!F5</f>
        <v>23</v>
      </c>
      <c r="G6" s="17">
        <f>G5+Purchase!G5-Sales!G5</f>
        <v>18</v>
      </c>
      <c r="H6" s="17">
        <f>H5+Purchase!H5-Sales!H5</f>
        <v>16</v>
      </c>
      <c r="I6" s="17">
        <f>I5+Purchase!I5-Sales!I5</f>
        <v>140</v>
      </c>
      <c r="J6" s="17">
        <f>J5+Purchase!J5-Sales!J5</f>
        <v>50</v>
      </c>
      <c r="K6" s="17">
        <f>K5+Purchase!K5-Sales!K5</f>
        <v>60</v>
      </c>
      <c r="L6" s="17">
        <f>L5+Purchase!L5-Sales!L5</f>
        <v>35</v>
      </c>
      <c r="M6" s="17">
        <f>M5+Purchase!M5-Sales!M5</f>
        <v>42</v>
      </c>
      <c r="N6" s="17">
        <f>N5+Purchase!N5-Sales!N5</f>
        <v>25</v>
      </c>
      <c r="O6" s="17">
        <f>O5+Purchase!O5-Sales!O5</f>
        <v>16</v>
      </c>
      <c r="P6" s="17">
        <f>P5+Purchase!P5-Sales!P5</f>
        <v>37</v>
      </c>
      <c r="Q6" s="2">
        <f t="shared" si="0"/>
        <v>1016</v>
      </c>
      <c r="R6" s="32">
        <f t="shared" si="1"/>
        <v>67.733333333333334</v>
      </c>
      <c r="S6" s="5">
        <v>45386</v>
      </c>
    </row>
    <row r="7" spans="1:19">
      <c r="A7" s="5">
        <v>45387</v>
      </c>
      <c r="B7" s="17">
        <f>B6+Purchase!B6-Sales!B6</f>
        <v>28</v>
      </c>
      <c r="C7" s="17">
        <f>C6+Purchase!C6-Sales!C6</f>
        <v>5</v>
      </c>
      <c r="D7" s="17">
        <f>D6+Purchase!D6-Sales!D6</f>
        <v>276</v>
      </c>
      <c r="E7" s="17">
        <f>E6+Purchase!E6-Sales!E6</f>
        <v>163</v>
      </c>
      <c r="F7" s="17">
        <f>F6+Purchase!F6-Sales!F6</f>
        <v>116</v>
      </c>
      <c r="G7" s="17">
        <f>G6+Purchase!G6-Sales!G6</f>
        <v>108</v>
      </c>
      <c r="H7" s="17">
        <f>H6+Purchase!H6-Sales!H6</f>
        <v>97</v>
      </c>
      <c r="I7" s="17">
        <f>I6+Purchase!I6-Sales!I6</f>
        <v>126</v>
      </c>
      <c r="J7" s="17">
        <f>J6+Purchase!J6-Sales!J6</f>
        <v>47</v>
      </c>
      <c r="K7" s="17">
        <f>K6+Purchase!K6-Sales!K6</f>
        <v>25</v>
      </c>
      <c r="L7" s="17">
        <f>L6+Purchase!L6-Sales!L6</f>
        <v>16</v>
      </c>
      <c r="M7" s="17">
        <f>M6+Purchase!M6-Sales!M6</f>
        <v>38</v>
      </c>
      <c r="N7" s="17">
        <f>N6+Purchase!N6-Sales!N6</f>
        <v>16</v>
      </c>
      <c r="O7" s="17">
        <f>O6+Purchase!O6-Sales!O6</f>
        <v>8</v>
      </c>
      <c r="P7" s="17">
        <f>P6+Purchase!P6-Sales!P6</f>
        <v>26</v>
      </c>
      <c r="Q7" s="2">
        <f t="shared" si="0"/>
        <v>1095</v>
      </c>
      <c r="R7" s="32">
        <f t="shared" si="1"/>
        <v>73</v>
      </c>
      <c r="S7" s="5">
        <v>45387</v>
      </c>
    </row>
    <row r="8" spans="1:19">
      <c r="A8" s="5">
        <v>45388</v>
      </c>
      <c r="B8" s="17">
        <f>B7+Purchase!B7-Sales!B7</f>
        <v>118</v>
      </c>
      <c r="C8" s="17">
        <f>C7+Purchase!C7-Sales!C7</f>
        <v>27</v>
      </c>
      <c r="D8" s="17">
        <f>D7+Purchase!D7-Sales!D7</f>
        <v>234</v>
      </c>
      <c r="E8" s="17">
        <f>E7+Purchase!E7-Sales!E7</f>
        <v>134</v>
      </c>
      <c r="F8" s="17">
        <f>F7+Purchase!F7-Sales!F7</f>
        <v>103</v>
      </c>
      <c r="G8" s="17">
        <f>G7+Purchase!G7-Sales!G7</f>
        <v>93</v>
      </c>
      <c r="H8" s="17">
        <f>H7+Purchase!H7-Sales!H7</f>
        <v>89</v>
      </c>
      <c r="I8" s="17">
        <f>I7+Purchase!I7-Sales!I7</f>
        <v>111</v>
      </c>
      <c r="J8" s="17">
        <f>J7+Purchase!J7-Sales!J7</f>
        <v>44</v>
      </c>
      <c r="K8" s="17">
        <f>K7+Purchase!K7-Sales!K7</f>
        <v>1</v>
      </c>
      <c r="L8" s="17">
        <f>L7+Purchase!L7-Sales!L7</f>
        <v>0</v>
      </c>
      <c r="M8" s="17">
        <f>M7+Purchase!M7-Sales!M7</f>
        <v>32</v>
      </c>
      <c r="N8" s="17">
        <f>N7+Purchase!N7-Sales!N7</f>
        <v>8</v>
      </c>
      <c r="O8" s="17">
        <f>O7+Purchase!O7-Sales!O7</f>
        <v>0</v>
      </c>
      <c r="P8" s="17">
        <f>P7+Purchase!P7-Sales!P7</f>
        <v>16</v>
      </c>
      <c r="Q8" s="2">
        <f t="shared" si="0"/>
        <v>1010</v>
      </c>
      <c r="R8" s="32">
        <f t="shared" si="1"/>
        <v>67.333333333333329</v>
      </c>
      <c r="S8" s="5">
        <v>45388</v>
      </c>
    </row>
    <row r="9" spans="1:19">
      <c r="A9" s="5">
        <v>45389</v>
      </c>
      <c r="B9" s="17">
        <f>B8+Purchase!B8-Sales!B8</f>
        <v>107</v>
      </c>
      <c r="C9" s="17">
        <f>C8+Purchase!C8-Sales!C8</f>
        <v>23</v>
      </c>
      <c r="D9" s="17">
        <f>D8+Purchase!D8-Sales!D8</f>
        <v>196</v>
      </c>
      <c r="E9" s="17">
        <f>E8+Purchase!E8-Sales!E8</f>
        <v>102</v>
      </c>
      <c r="F9" s="17">
        <f>F8+Purchase!F8-Sales!F8</f>
        <v>89</v>
      </c>
      <c r="G9" s="17">
        <f>G8+Purchase!G8-Sales!G8</f>
        <v>78</v>
      </c>
      <c r="H9" s="17">
        <f>H8+Purchase!H8-Sales!H8</f>
        <v>82</v>
      </c>
      <c r="I9" s="17">
        <f>I8+Purchase!I8-Sales!I8</f>
        <v>98</v>
      </c>
      <c r="J9" s="17">
        <f>J8+Purchase!J8-Sales!J8</f>
        <v>40</v>
      </c>
      <c r="K9" s="17">
        <f>K8+Purchase!K8-Sales!K8</f>
        <v>221</v>
      </c>
      <c r="L9" s="17">
        <f>L8+Purchase!L8-Sales!L8</f>
        <v>128</v>
      </c>
      <c r="M9" s="17">
        <f>M8+Purchase!M8-Sales!M8</f>
        <v>25</v>
      </c>
      <c r="N9" s="17">
        <f>N8+Purchase!N8-Sales!N8</f>
        <v>298</v>
      </c>
      <c r="O9" s="17">
        <f>O8+Purchase!O8-Sales!O8</f>
        <v>268</v>
      </c>
      <c r="P9" s="17">
        <f>P8+Purchase!P8-Sales!P8</f>
        <v>404</v>
      </c>
      <c r="Q9" s="2">
        <f t="shared" si="0"/>
        <v>2159</v>
      </c>
      <c r="R9" s="32">
        <f t="shared" si="1"/>
        <v>143.93333333333334</v>
      </c>
      <c r="S9" s="5">
        <v>45389</v>
      </c>
    </row>
    <row r="10" spans="1:19">
      <c r="A10" s="5">
        <v>45390</v>
      </c>
      <c r="B10" s="17">
        <f>B9+Purchase!B9-Sales!B9</f>
        <v>97</v>
      </c>
      <c r="C10" s="17">
        <f>C9+Purchase!C9-Sales!C9</f>
        <v>20</v>
      </c>
      <c r="D10" s="17">
        <f>D9+Purchase!D9-Sales!D9</f>
        <v>157</v>
      </c>
      <c r="E10" s="17">
        <f>E9+Purchase!E9-Sales!E9</f>
        <v>72</v>
      </c>
      <c r="F10" s="17">
        <f>F9+Purchase!F9-Sales!F9</f>
        <v>80</v>
      </c>
      <c r="G10" s="17">
        <f>G9+Purchase!G9-Sales!G9</f>
        <v>62</v>
      </c>
      <c r="H10" s="17">
        <f>H9+Purchase!H9-Sales!H9</f>
        <v>72</v>
      </c>
      <c r="I10" s="17">
        <f>I9+Purchase!I9-Sales!I9</f>
        <v>86</v>
      </c>
      <c r="J10" s="17">
        <f>J9+Purchase!J9-Sales!J9</f>
        <v>35</v>
      </c>
      <c r="K10" s="17">
        <f>K9+Purchase!K9-Sales!K9</f>
        <v>196</v>
      </c>
      <c r="L10" s="17">
        <f>L9+Purchase!L9-Sales!L9</f>
        <v>112</v>
      </c>
      <c r="M10" s="17">
        <f>M9+Purchase!M9-Sales!M9</f>
        <v>17</v>
      </c>
      <c r="N10" s="17">
        <f>N9+Purchase!N9-Sales!N9</f>
        <v>290</v>
      </c>
      <c r="O10" s="17">
        <f>O9+Purchase!O9-Sales!O9</f>
        <v>260</v>
      </c>
      <c r="P10" s="17">
        <f>P9+Purchase!P9-Sales!P9</f>
        <v>391</v>
      </c>
      <c r="Q10" s="2">
        <f t="shared" si="0"/>
        <v>1947</v>
      </c>
      <c r="R10" s="32">
        <f t="shared" si="1"/>
        <v>129.80000000000001</v>
      </c>
      <c r="S10" s="5">
        <v>45390</v>
      </c>
    </row>
    <row r="11" spans="1:19">
      <c r="A11" s="5">
        <v>45391</v>
      </c>
      <c r="B11" s="17">
        <f>B10+Purchase!B10-Sales!B10</f>
        <v>85</v>
      </c>
      <c r="C11" s="17">
        <f>C10+Purchase!C10-Sales!C10</f>
        <v>17</v>
      </c>
      <c r="D11" s="17">
        <f>D10+Purchase!D10-Sales!D10</f>
        <v>118</v>
      </c>
      <c r="E11" s="17">
        <f>E10+Purchase!E10-Sales!E10</f>
        <v>42</v>
      </c>
      <c r="F11" s="17">
        <f>F10+Purchase!F10-Sales!F10</f>
        <v>70</v>
      </c>
      <c r="G11" s="17">
        <f>G10+Purchase!G10-Sales!G10</f>
        <v>46</v>
      </c>
      <c r="H11" s="17">
        <f>H10+Purchase!H10-Sales!H10</f>
        <v>62</v>
      </c>
      <c r="I11" s="17">
        <f>I10+Purchase!I10-Sales!I10</f>
        <v>75</v>
      </c>
      <c r="J11" s="17">
        <f>J10+Purchase!J10-Sales!J10</f>
        <v>31</v>
      </c>
      <c r="K11" s="17">
        <f>K10+Purchase!K10-Sales!K10</f>
        <v>170</v>
      </c>
      <c r="L11" s="17">
        <f>L10+Purchase!L10-Sales!L10</f>
        <v>93</v>
      </c>
      <c r="M11" s="17">
        <f>M10+Purchase!M10-Sales!M10</f>
        <v>72</v>
      </c>
      <c r="N11" s="17">
        <f>N10+Purchase!N10-Sales!N10</f>
        <v>282</v>
      </c>
      <c r="O11" s="17">
        <f>O10+Purchase!O10-Sales!O10</f>
        <v>253</v>
      </c>
      <c r="P11" s="17">
        <f>P10+Purchase!P10-Sales!P10</f>
        <v>379</v>
      </c>
      <c r="Q11" s="2">
        <f t="shared" si="0"/>
        <v>1795</v>
      </c>
      <c r="R11" s="32">
        <f t="shared" si="1"/>
        <v>119.66666666666667</v>
      </c>
      <c r="S11" s="5">
        <v>45391</v>
      </c>
    </row>
    <row r="12" spans="1:19">
      <c r="A12" s="5">
        <v>45392</v>
      </c>
      <c r="B12" s="17">
        <f>B11+Purchase!B11-Sales!B11</f>
        <v>75</v>
      </c>
      <c r="C12" s="17">
        <f>C11+Purchase!C11-Sales!C11</f>
        <v>14</v>
      </c>
      <c r="D12" s="17">
        <f>D11+Purchase!D11-Sales!D11</f>
        <v>428</v>
      </c>
      <c r="E12" s="17">
        <f>E11+Purchase!E11-Sales!E11</f>
        <v>263</v>
      </c>
      <c r="F12" s="17">
        <f>F11+Purchase!F11-Sales!F11</f>
        <v>59</v>
      </c>
      <c r="G12" s="17">
        <f>G11+Purchase!G11-Sales!G11</f>
        <v>35</v>
      </c>
      <c r="H12" s="17">
        <f>H11+Purchase!H11-Sales!H11</f>
        <v>53</v>
      </c>
      <c r="I12" s="17">
        <f>I11+Purchase!I11-Sales!I11</f>
        <v>65</v>
      </c>
      <c r="J12" s="17">
        <f>J11+Purchase!J11-Sales!J11</f>
        <v>28</v>
      </c>
      <c r="K12" s="17">
        <f>K11+Purchase!K11-Sales!K11</f>
        <v>141</v>
      </c>
      <c r="L12" s="17">
        <f>L11+Purchase!L11-Sales!L11</f>
        <v>74</v>
      </c>
      <c r="M12" s="17">
        <f>M11+Purchase!M11-Sales!M11</f>
        <v>65</v>
      </c>
      <c r="N12" s="17">
        <f>N11+Purchase!N11-Sales!N11</f>
        <v>272</v>
      </c>
      <c r="O12" s="17">
        <f>O11+Purchase!O11-Sales!O11</f>
        <v>245</v>
      </c>
      <c r="P12" s="17">
        <f>P11+Purchase!P11-Sales!P11</f>
        <v>369</v>
      </c>
      <c r="Q12" s="2">
        <f t="shared" si="0"/>
        <v>2186</v>
      </c>
      <c r="R12" s="32">
        <f t="shared" si="1"/>
        <v>145.73333333333332</v>
      </c>
      <c r="S12" s="5">
        <v>45392</v>
      </c>
    </row>
    <row r="13" spans="1:19">
      <c r="A13" s="5">
        <v>45393</v>
      </c>
      <c r="B13" s="17">
        <f>B12+Purchase!B12-Sales!B12</f>
        <v>65</v>
      </c>
      <c r="C13" s="17">
        <f>C12+Purchase!C12-Sales!C12</f>
        <v>10</v>
      </c>
      <c r="D13" s="17">
        <f>D12+Purchase!D12-Sales!D12</f>
        <v>386</v>
      </c>
      <c r="E13" s="17">
        <f>E12+Purchase!E12-Sales!E12</f>
        <v>235</v>
      </c>
      <c r="F13" s="17">
        <f>F12+Purchase!F12-Sales!F12</f>
        <v>47</v>
      </c>
      <c r="G13" s="17">
        <f>G12+Purchase!G12-Sales!G12</f>
        <v>22</v>
      </c>
      <c r="H13" s="17">
        <f>H12+Purchase!H12-Sales!H12</f>
        <v>47</v>
      </c>
      <c r="I13" s="17">
        <f>I12+Purchase!I12-Sales!I12</f>
        <v>151</v>
      </c>
      <c r="J13" s="17">
        <f>J12+Purchase!J12-Sales!J12</f>
        <v>58</v>
      </c>
      <c r="K13" s="17">
        <f>K12+Purchase!K12-Sales!K12</f>
        <v>111</v>
      </c>
      <c r="L13" s="17">
        <f>L12+Purchase!L12-Sales!L12</f>
        <v>54</v>
      </c>
      <c r="M13" s="17">
        <f>M12+Purchase!M12-Sales!M12</f>
        <v>57</v>
      </c>
      <c r="N13" s="17">
        <f>N12+Purchase!N12-Sales!N12</f>
        <v>263</v>
      </c>
      <c r="O13" s="17">
        <f>O12+Purchase!O12-Sales!O12</f>
        <v>238</v>
      </c>
      <c r="P13" s="17">
        <f>P12+Purchase!P12-Sales!P12</f>
        <v>359</v>
      </c>
      <c r="Q13" s="2">
        <f t="shared" si="0"/>
        <v>2103</v>
      </c>
      <c r="R13" s="32">
        <f t="shared" si="1"/>
        <v>140.19999999999999</v>
      </c>
      <c r="S13" s="5">
        <v>45393</v>
      </c>
    </row>
    <row r="14" spans="1:19">
      <c r="A14" s="5">
        <v>45394</v>
      </c>
      <c r="B14" s="17">
        <f>B13+Purchase!B13-Sales!B13</f>
        <v>55</v>
      </c>
      <c r="C14" s="17">
        <f>C13+Purchase!C13-Sales!C13</f>
        <v>7</v>
      </c>
      <c r="D14" s="17">
        <f>D13+Purchase!D13-Sales!D13</f>
        <v>346</v>
      </c>
      <c r="E14" s="17">
        <f>E13+Purchase!E13-Sales!E13</f>
        <v>202</v>
      </c>
      <c r="F14" s="17">
        <f>F13+Purchase!F13-Sales!F13</f>
        <v>141</v>
      </c>
      <c r="G14" s="17">
        <f>G13+Purchase!G13-Sales!G13</f>
        <v>115</v>
      </c>
      <c r="H14" s="17">
        <f>H13+Purchase!H13-Sales!H13</f>
        <v>128</v>
      </c>
      <c r="I14" s="17">
        <f>I13+Purchase!I13-Sales!I13</f>
        <v>136</v>
      </c>
      <c r="J14" s="17">
        <f>J13+Purchase!J13-Sales!J13</f>
        <v>54</v>
      </c>
      <c r="K14" s="17">
        <f>K13+Purchase!K13-Sales!K13</f>
        <v>79</v>
      </c>
      <c r="L14" s="17">
        <f>L13+Purchase!L13-Sales!L13</f>
        <v>34</v>
      </c>
      <c r="M14" s="17">
        <f>M13+Purchase!M13-Sales!M13</f>
        <v>48</v>
      </c>
      <c r="N14" s="17">
        <f>N13+Purchase!N13-Sales!N13</f>
        <v>254</v>
      </c>
      <c r="O14" s="17">
        <f>O13+Purchase!O13-Sales!O13</f>
        <v>229</v>
      </c>
      <c r="P14" s="17">
        <f>P13+Purchase!P13-Sales!P13</f>
        <v>345</v>
      </c>
      <c r="Q14" s="2">
        <f t="shared" si="0"/>
        <v>2173</v>
      </c>
      <c r="R14" s="32">
        <f t="shared" si="1"/>
        <v>144.86666666666667</v>
      </c>
      <c r="S14" s="5">
        <v>45394</v>
      </c>
    </row>
    <row r="15" spans="1:19">
      <c r="A15" s="5">
        <v>45395</v>
      </c>
      <c r="B15" s="17">
        <f>B14+Purchase!B14-Sales!B14</f>
        <v>145</v>
      </c>
      <c r="C15" s="17">
        <f>C14+Purchase!C14-Sales!C14</f>
        <v>29</v>
      </c>
      <c r="D15" s="17">
        <f>D14+Purchase!D14-Sales!D14</f>
        <v>304</v>
      </c>
      <c r="E15" s="17">
        <f>E14+Purchase!E14-Sales!E14</f>
        <v>170</v>
      </c>
      <c r="F15" s="17">
        <f>F14+Purchase!F14-Sales!F14</f>
        <v>128</v>
      </c>
      <c r="G15" s="17">
        <f>G14+Purchase!G14-Sales!G14</f>
        <v>101</v>
      </c>
      <c r="H15" s="17">
        <f>H14+Purchase!H14-Sales!H14</f>
        <v>120</v>
      </c>
      <c r="I15" s="17">
        <f>I14+Purchase!I14-Sales!I14</f>
        <v>122</v>
      </c>
      <c r="J15" s="17">
        <f>J14+Purchase!J14-Sales!J14</f>
        <v>50</v>
      </c>
      <c r="K15" s="17">
        <f>K14+Purchase!K14-Sales!K14</f>
        <v>44</v>
      </c>
      <c r="L15" s="17">
        <f>L14+Purchase!L14-Sales!L14</f>
        <v>17</v>
      </c>
      <c r="M15" s="17">
        <f>M14+Purchase!M14-Sales!M14</f>
        <v>41</v>
      </c>
      <c r="N15" s="17">
        <f>N14+Purchase!N14-Sales!N14</f>
        <v>244</v>
      </c>
      <c r="O15" s="17">
        <f>O14+Purchase!O14-Sales!O14</f>
        <v>219</v>
      </c>
      <c r="P15" s="17">
        <f>P14+Purchase!P14-Sales!P14</f>
        <v>330</v>
      </c>
      <c r="Q15" s="2">
        <f t="shared" si="0"/>
        <v>2064</v>
      </c>
      <c r="R15" s="32">
        <f t="shared" si="1"/>
        <v>137.6</v>
      </c>
      <c r="S15" s="5">
        <v>45395</v>
      </c>
    </row>
    <row r="16" spans="1:19">
      <c r="A16" s="5">
        <v>45396</v>
      </c>
      <c r="B16" s="17">
        <f>B15+Purchase!B15-Sales!B15</f>
        <v>133</v>
      </c>
      <c r="C16" s="17">
        <f>C15+Purchase!C15-Sales!C15</f>
        <v>25</v>
      </c>
      <c r="D16" s="17">
        <f>D15+Purchase!D15-Sales!D15</f>
        <v>262</v>
      </c>
      <c r="E16" s="17">
        <f>E15+Purchase!E15-Sales!E15</f>
        <v>138</v>
      </c>
      <c r="F16" s="17">
        <f>F15+Purchase!F15-Sales!F15</f>
        <v>117</v>
      </c>
      <c r="G16" s="17">
        <f>G15+Purchase!G15-Sales!G15</f>
        <v>88</v>
      </c>
      <c r="H16" s="17">
        <f>H15+Purchase!H15-Sales!H15</f>
        <v>113</v>
      </c>
      <c r="I16" s="17">
        <f>I15+Purchase!I15-Sales!I15</f>
        <v>108</v>
      </c>
      <c r="J16" s="17">
        <f>J15+Purchase!J15-Sales!J15</f>
        <v>46</v>
      </c>
      <c r="K16" s="17">
        <f>K15+Purchase!K15-Sales!K15</f>
        <v>254</v>
      </c>
      <c r="L16" s="17">
        <f>L15+Purchase!L15-Sales!L15</f>
        <v>145</v>
      </c>
      <c r="M16" s="17">
        <f>M15+Purchase!M15-Sales!M15</f>
        <v>35</v>
      </c>
      <c r="N16" s="17">
        <f>N15+Purchase!N15-Sales!N15</f>
        <v>236</v>
      </c>
      <c r="O16" s="17">
        <f>O15+Purchase!O15-Sales!O15</f>
        <v>209</v>
      </c>
      <c r="P16" s="17">
        <f>P15+Purchase!P15-Sales!P15</f>
        <v>315</v>
      </c>
      <c r="Q16" s="2">
        <f t="shared" si="0"/>
        <v>2224</v>
      </c>
      <c r="R16" s="32">
        <f t="shared" si="1"/>
        <v>148.26666666666668</v>
      </c>
      <c r="S16" s="5">
        <v>45396</v>
      </c>
    </row>
    <row r="17" spans="1:19">
      <c r="A17" s="5">
        <v>45397</v>
      </c>
      <c r="B17" s="17">
        <f>B16+Purchase!B16-Sales!B16</f>
        <v>122</v>
      </c>
      <c r="C17" s="17">
        <f>C16+Purchase!C16-Sales!C16</f>
        <v>21</v>
      </c>
      <c r="D17" s="17">
        <f>D16+Purchase!D16-Sales!D16</f>
        <v>221</v>
      </c>
      <c r="E17" s="17">
        <f>E16+Purchase!E16-Sales!E16</f>
        <v>107</v>
      </c>
      <c r="F17" s="17">
        <f>F16+Purchase!F16-Sales!F16</f>
        <v>103</v>
      </c>
      <c r="G17" s="17">
        <f>G16+Purchase!G16-Sales!G16</f>
        <v>78</v>
      </c>
      <c r="H17" s="17">
        <f>H16+Purchase!H16-Sales!H16</f>
        <v>103</v>
      </c>
      <c r="I17" s="17">
        <f>I16+Purchase!I16-Sales!I16</f>
        <v>95</v>
      </c>
      <c r="J17" s="17">
        <f>J16+Purchase!J16-Sales!J16</f>
        <v>41</v>
      </c>
      <c r="K17" s="17">
        <f>K16+Purchase!K16-Sales!K16</f>
        <v>220</v>
      </c>
      <c r="L17" s="17">
        <f>L16+Purchase!L16-Sales!L16</f>
        <v>127</v>
      </c>
      <c r="M17" s="17">
        <f>M16+Purchase!M16-Sales!M16</f>
        <v>29</v>
      </c>
      <c r="N17" s="17">
        <f>N16+Purchase!N16-Sales!N16</f>
        <v>226</v>
      </c>
      <c r="O17" s="17">
        <f>O16+Purchase!O16-Sales!O16</f>
        <v>200</v>
      </c>
      <c r="P17" s="17">
        <f>P16+Purchase!P16-Sales!P16</f>
        <v>301</v>
      </c>
      <c r="Q17" s="2">
        <f t="shared" si="0"/>
        <v>1994</v>
      </c>
      <c r="R17" s="32">
        <f t="shared" si="1"/>
        <v>132.93333333333334</v>
      </c>
      <c r="S17" s="5">
        <v>45397</v>
      </c>
    </row>
    <row r="18" spans="1:19">
      <c r="A18" s="5">
        <v>45398</v>
      </c>
      <c r="B18" s="17">
        <f>B17+Purchase!B17-Sales!B17</f>
        <v>112</v>
      </c>
      <c r="C18" s="17">
        <f>C17+Purchase!C17-Sales!C17</f>
        <v>19</v>
      </c>
      <c r="D18" s="17">
        <f>D17+Purchase!D17-Sales!D17</f>
        <v>183</v>
      </c>
      <c r="E18" s="17">
        <f>E17+Purchase!E17-Sales!E17</f>
        <v>77</v>
      </c>
      <c r="F18" s="17">
        <f>F17+Purchase!F17-Sales!F17</f>
        <v>88</v>
      </c>
      <c r="G18" s="17">
        <f>G17+Purchase!G17-Sales!G17</f>
        <v>66</v>
      </c>
      <c r="H18" s="17">
        <f>H17+Purchase!H17-Sales!H17</f>
        <v>94</v>
      </c>
      <c r="I18" s="17">
        <f>I17+Purchase!I17-Sales!I17</f>
        <v>82</v>
      </c>
      <c r="J18" s="17">
        <f>J17+Purchase!J17-Sales!J17</f>
        <v>38</v>
      </c>
      <c r="K18" s="17">
        <f>K17+Purchase!K17-Sales!K17</f>
        <v>186</v>
      </c>
      <c r="L18" s="17">
        <f>L17+Purchase!L17-Sales!L17</f>
        <v>108</v>
      </c>
      <c r="M18" s="17">
        <f>M17+Purchase!M17-Sales!M17</f>
        <v>83</v>
      </c>
      <c r="N18" s="17">
        <f>N17+Purchase!N17-Sales!N17</f>
        <v>219</v>
      </c>
      <c r="O18" s="17">
        <f>O17+Purchase!O17-Sales!O17</f>
        <v>192</v>
      </c>
      <c r="P18" s="17">
        <f>P17+Purchase!P17-Sales!P17</f>
        <v>291</v>
      </c>
      <c r="Q18" s="2">
        <f t="shared" si="0"/>
        <v>1838</v>
      </c>
      <c r="R18" s="32">
        <f t="shared" si="1"/>
        <v>122.53333333333333</v>
      </c>
      <c r="S18" s="5">
        <v>45398</v>
      </c>
    </row>
    <row r="19" spans="1:19">
      <c r="A19" s="5">
        <v>45399</v>
      </c>
      <c r="B19" s="17">
        <f>B18+Purchase!B18-Sales!B18</f>
        <v>102</v>
      </c>
      <c r="C19" s="17">
        <f>C18+Purchase!C18-Sales!C18</f>
        <v>16</v>
      </c>
      <c r="D19" s="17">
        <f>D18+Purchase!D18-Sales!D18</f>
        <v>494</v>
      </c>
      <c r="E19" s="17">
        <f>E18+Purchase!E18-Sales!E18</f>
        <v>298</v>
      </c>
      <c r="F19" s="17">
        <f>F18+Purchase!F18-Sales!F18</f>
        <v>73</v>
      </c>
      <c r="G19" s="17">
        <f>G18+Purchase!G18-Sales!G18</f>
        <v>52</v>
      </c>
      <c r="H19" s="17">
        <f>H18+Purchase!H18-Sales!H18</f>
        <v>87</v>
      </c>
      <c r="I19" s="17">
        <f>I18+Purchase!I18-Sales!I18</f>
        <v>67</v>
      </c>
      <c r="J19" s="17">
        <f>J18+Purchase!J18-Sales!J18</f>
        <v>33</v>
      </c>
      <c r="K19" s="17">
        <f>K18+Purchase!K18-Sales!K18</f>
        <v>154</v>
      </c>
      <c r="L19" s="17">
        <f>L18+Purchase!L18-Sales!L18</f>
        <v>92</v>
      </c>
      <c r="M19" s="17">
        <f>M18+Purchase!M18-Sales!M18</f>
        <v>76</v>
      </c>
      <c r="N19" s="17">
        <f>N18+Purchase!N18-Sales!N18</f>
        <v>211</v>
      </c>
      <c r="O19" s="17">
        <f>O18+Purchase!O18-Sales!O18</f>
        <v>183</v>
      </c>
      <c r="P19" s="17">
        <f>P18+Purchase!P18-Sales!P18</f>
        <v>281</v>
      </c>
      <c r="Q19" s="2">
        <f t="shared" si="0"/>
        <v>2219</v>
      </c>
      <c r="R19" s="32">
        <f t="shared" si="1"/>
        <v>147.93333333333334</v>
      </c>
      <c r="S19" s="5">
        <v>45399</v>
      </c>
    </row>
    <row r="20" spans="1:19">
      <c r="A20" s="5">
        <v>45400</v>
      </c>
      <c r="B20" s="17">
        <f>B19+Purchase!B19-Sales!B19</f>
        <v>92</v>
      </c>
      <c r="C20" s="17">
        <f>C19+Purchase!C19-Sales!C19</f>
        <v>12</v>
      </c>
      <c r="D20" s="17">
        <f>D19+Purchase!D19-Sales!D19</f>
        <v>452</v>
      </c>
      <c r="E20" s="17">
        <f>E19+Purchase!E19-Sales!E19</f>
        <v>270</v>
      </c>
      <c r="F20" s="17">
        <f>F19+Purchase!F19-Sales!F19</f>
        <v>60</v>
      </c>
      <c r="G20" s="17">
        <f>G19+Purchase!G19-Sales!G19</f>
        <v>39</v>
      </c>
      <c r="H20" s="17">
        <f>H19+Purchase!H19-Sales!H19</f>
        <v>80</v>
      </c>
      <c r="I20" s="17">
        <f>I19+Purchase!I19-Sales!I19</f>
        <v>155</v>
      </c>
      <c r="J20" s="17">
        <f>J19+Purchase!J19-Sales!J19</f>
        <v>62</v>
      </c>
      <c r="K20" s="17">
        <f>K19+Purchase!K19-Sales!K19</f>
        <v>121</v>
      </c>
      <c r="L20" s="17">
        <f>L19+Purchase!L19-Sales!L19</f>
        <v>75</v>
      </c>
      <c r="M20" s="17">
        <f>M19+Purchase!M19-Sales!M19</f>
        <v>68</v>
      </c>
      <c r="N20" s="17">
        <f>N19+Purchase!N19-Sales!N19</f>
        <v>202</v>
      </c>
      <c r="O20" s="17">
        <f>O19+Purchase!O19-Sales!O19</f>
        <v>176</v>
      </c>
      <c r="P20" s="17">
        <f>P19+Purchase!P19-Sales!P19</f>
        <v>271</v>
      </c>
      <c r="Q20" s="2">
        <f t="shared" si="0"/>
        <v>2135</v>
      </c>
      <c r="R20" s="32">
        <f t="shared" si="1"/>
        <v>142.33333333333334</v>
      </c>
      <c r="S20" s="5">
        <v>45400</v>
      </c>
    </row>
    <row r="21" spans="1:19">
      <c r="A21" s="5">
        <v>45401</v>
      </c>
      <c r="B21" s="17">
        <f>B20+Purchase!B20-Sales!B20</f>
        <v>83</v>
      </c>
      <c r="C21" s="17">
        <f>C20+Purchase!C20-Sales!C20</f>
        <v>9</v>
      </c>
      <c r="D21" s="17">
        <f>D20+Purchase!D20-Sales!D20</f>
        <v>411</v>
      </c>
      <c r="E21" s="17">
        <f>E20+Purchase!E20-Sales!E20</f>
        <v>242</v>
      </c>
      <c r="F21" s="17">
        <f>F20+Purchase!F20-Sales!F20</f>
        <v>151</v>
      </c>
      <c r="G21" s="17">
        <f>G20+Purchase!G20-Sales!G20</f>
        <v>130</v>
      </c>
      <c r="H21" s="17">
        <f>H20+Purchase!H20-Sales!H20</f>
        <v>163</v>
      </c>
      <c r="I21" s="17">
        <f>I20+Purchase!I20-Sales!I20</f>
        <v>145</v>
      </c>
      <c r="J21" s="17">
        <f>J20+Purchase!J20-Sales!J20</f>
        <v>57</v>
      </c>
      <c r="K21" s="17">
        <f>K20+Purchase!K20-Sales!K20</f>
        <v>87</v>
      </c>
      <c r="L21" s="17">
        <f>L20+Purchase!L20-Sales!L20</f>
        <v>59</v>
      </c>
      <c r="M21" s="17">
        <f>M20+Purchase!M20-Sales!M20</f>
        <v>62</v>
      </c>
      <c r="N21" s="17">
        <f>N20+Purchase!N20-Sales!N20</f>
        <v>195</v>
      </c>
      <c r="O21" s="17">
        <f>O20+Purchase!O20-Sales!O20</f>
        <v>166</v>
      </c>
      <c r="P21" s="17">
        <f>P20+Purchase!P20-Sales!P20</f>
        <v>260</v>
      </c>
      <c r="Q21" s="2">
        <f t="shared" si="0"/>
        <v>2220</v>
      </c>
      <c r="R21" s="32">
        <f t="shared" si="1"/>
        <v>148</v>
      </c>
      <c r="S21" s="5">
        <v>45401</v>
      </c>
    </row>
    <row r="22" spans="1:19">
      <c r="A22" s="5">
        <v>45402</v>
      </c>
      <c r="B22" s="17">
        <f>B21+Purchase!B21-Sales!B21</f>
        <v>172</v>
      </c>
      <c r="C22" s="17">
        <f>C21+Purchase!C21-Sales!C21</f>
        <v>31</v>
      </c>
      <c r="D22" s="17">
        <f>D21+Purchase!D21-Sales!D21</f>
        <v>371</v>
      </c>
      <c r="E22" s="17">
        <f>E21+Purchase!E21-Sales!E21</f>
        <v>211</v>
      </c>
      <c r="F22" s="17">
        <f>F21+Purchase!F21-Sales!F21</f>
        <v>139</v>
      </c>
      <c r="G22" s="17">
        <f>G21+Purchase!G21-Sales!G21</f>
        <v>118</v>
      </c>
      <c r="H22" s="17">
        <f>H21+Purchase!H21-Sales!H21</f>
        <v>155</v>
      </c>
      <c r="I22" s="17">
        <f>I21+Purchase!I21-Sales!I21</f>
        <v>134</v>
      </c>
      <c r="J22" s="17">
        <f>J21+Purchase!J21-Sales!J21</f>
        <v>53</v>
      </c>
      <c r="K22" s="17">
        <f>K21+Purchase!K21-Sales!K21</f>
        <v>54</v>
      </c>
      <c r="L22" s="17">
        <f>L21+Purchase!L21-Sales!L21</f>
        <v>40</v>
      </c>
      <c r="M22" s="17">
        <f>M21+Purchase!M21-Sales!M21</f>
        <v>56</v>
      </c>
      <c r="N22" s="17">
        <f>N21+Purchase!N21-Sales!N21</f>
        <v>187</v>
      </c>
      <c r="O22" s="17">
        <f>O21+Purchase!O21-Sales!O21</f>
        <v>157</v>
      </c>
      <c r="P22" s="17">
        <f>P21+Purchase!P21-Sales!P21</f>
        <v>249</v>
      </c>
      <c r="Q22" s="2">
        <f t="shared" si="0"/>
        <v>2127</v>
      </c>
      <c r="R22" s="32">
        <f t="shared" si="1"/>
        <v>141.80000000000001</v>
      </c>
      <c r="S22" s="5">
        <v>45402</v>
      </c>
    </row>
    <row r="23" spans="1:19">
      <c r="A23" s="5">
        <v>45403</v>
      </c>
      <c r="B23" s="17">
        <f>B22+Purchase!B22-Sales!B22</f>
        <v>161</v>
      </c>
      <c r="C23" s="17">
        <f>C22+Purchase!C22-Sales!C22</f>
        <v>28</v>
      </c>
      <c r="D23" s="17">
        <f>D22+Purchase!D22-Sales!D22</f>
        <v>331</v>
      </c>
      <c r="E23" s="17">
        <f>E22+Purchase!E22-Sales!E22</f>
        <v>180</v>
      </c>
      <c r="F23" s="17">
        <f>F22+Purchase!F22-Sales!F22</f>
        <v>128</v>
      </c>
      <c r="G23" s="17">
        <f>G22+Purchase!G22-Sales!G22</f>
        <v>107</v>
      </c>
      <c r="H23" s="17">
        <f>H22+Purchase!H22-Sales!H22</f>
        <v>146</v>
      </c>
      <c r="I23" s="17">
        <f>I22+Purchase!I22-Sales!I22</f>
        <v>121</v>
      </c>
      <c r="J23" s="17">
        <f>J22+Purchase!J22-Sales!J22</f>
        <v>48</v>
      </c>
      <c r="K23" s="17">
        <f>K22+Purchase!K22-Sales!K22</f>
        <v>265</v>
      </c>
      <c r="L23" s="17">
        <f>L22+Purchase!L22-Sales!L22</f>
        <v>166</v>
      </c>
      <c r="M23" s="17">
        <f>M22+Purchase!M22-Sales!M22</f>
        <v>50</v>
      </c>
      <c r="N23" s="17">
        <f>N22+Purchase!N22-Sales!N22</f>
        <v>178</v>
      </c>
      <c r="O23" s="17">
        <f>O22+Purchase!O22-Sales!O22</f>
        <v>149</v>
      </c>
      <c r="P23" s="17">
        <f>P22+Purchase!P22-Sales!P22</f>
        <v>238</v>
      </c>
      <c r="Q23" s="2">
        <f t="shared" si="0"/>
        <v>2296</v>
      </c>
      <c r="R23" s="32">
        <f t="shared" si="1"/>
        <v>153.06666666666666</v>
      </c>
      <c r="S23" s="5">
        <v>45403</v>
      </c>
    </row>
    <row r="24" spans="1:19">
      <c r="A24" s="5">
        <v>45404</v>
      </c>
      <c r="B24" s="17">
        <f>B23+Purchase!B23-Sales!B23</f>
        <v>150</v>
      </c>
      <c r="C24" s="17">
        <f>C23+Purchase!C23-Sales!C23</f>
        <v>24</v>
      </c>
      <c r="D24" s="17">
        <f>D23+Purchase!D23-Sales!D23</f>
        <v>292</v>
      </c>
      <c r="E24" s="17">
        <f>E23+Purchase!E23-Sales!E23</f>
        <v>151</v>
      </c>
      <c r="F24" s="17">
        <f>F23+Purchase!F23-Sales!F23</f>
        <v>119</v>
      </c>
      <c r="G24" s="17">
        <f>G23+Purchase!G23-Sales!G23</f>
        <v>98</v>
      </c>
      <c r="H24" s="17">
        <f>H23+Purchase!H23-Sales!H23</f>
        <v>139</v>
      </c>
      <c r="I24" s="17">
        <f>I23+Purchase!I23-Sales!I23</f>
        <v>108</v>
      </c>
      <c r="J24" s="17">
        <f>J23+Purchase!J23-Sales!J23</f>
        <v>45</v>
      </c>
      <c r="K24" s="17">
        <f>K23+Purchase!K23-Sales!K23</f>
        <v>233</v>
      </c>
      <c r="L24" s="17">
        <f>L23+Purchase!L23-Sales!L23</f>
        <v>146</v>
      </c>
      <c r="M24" s="17">
        <f>M23+Purchase!M23-Sales!M23</f>
        <v>43</v>
      </c>
      <c r="N24" s="17">
        <f>N23+Purchase!N23-Sales!N23</f>
        <v>168</v>
      </c>
      <c r="O24" s="17">
        <f>O23+Purchase!O23-Sales!O23</f>
        <v>142</v>
      </c>
      <c r="P24" s="17">
        <f>P23+Purchase!P23-Sales!P23</f>
        <v>226</v>
      </c>
      <c r="Q24" s="2">
        <f t="shared" si="0"/>
        <v>2084</v>
      </c>
      <c r="R24" s="32">
        <f t="shared" si="1"/>
        <v>138.93333333333334</v>
      </c>
      <c r="S24" s="5">
        <v>45404</v>
      </c>
    </row>
    <row r="25" spans="1:19">
      <c r="A25" s="5">
        <v>45405</v>
      </c>
      <c r="B25" s="17">
        <f>B24+Purchase!B24-Sales!B24</f>
        <v>139</v>
      </c>
      <c r="C25" s="17">
        <f>C24+Purchase!C24-Sales!C24</f>
        <v>21</v>
      </c>
      <c r="D25" s="17">
        <f>D24+Purchase!D24-Sales!D24</f>
        <v>251</v>
      </c>
      <c r="E25" s="17">
        <f>E24+Purchase!E24-Sales!E24</f>
        <v>121</v>
      </c>
      <c r="F25" s="17">
        <f>F24+Purchase!F24-Sales!F24</f>
        <v>109</v>
      </c>
      <c r="G25" s="17">
        <f>G24+Purchase!G24-Sales!G24</f>
        <v>88</v>
      </c>
      <c r="H25" s="17">
        <f>H24+Purchase!H24-Sales!H24</f>
        <v>133</v>
      </c>
      <c r="I25" s="17">
        <f>I24+Purchase!I24-Sales!I24</f>
        <v>98</v>
      </c>
      <c r="J25" s="17">
        <f>J24+Purchase!J24-Sales!J24</f>
        <v>42</v>
      </c>
      <c r="K25" s="17">
        <f>K24+Purchase!K24-Sales!K24</f>
        <v>202</v>
      </c>
      <c r="L25" s="17">
        <f>L24+Purchase!L24-Sales!L24</f>
        <v>126</v>
      </c>
      <c r="M25" s="17">
        <f>M24+Purchase!M24-Sales!M24</f>
        <v>95</v>
      </c>
      <c r="N25" s="17">
        <f>N24+Purchase!N24-Sales!N24</f>
        <v>161</v>
      </c>
      <c r="O25" s="17">
        <f>O24+Purchase!O24-Sales!O24</f>
        <v>135</v>
      </c>
      <c r="P25" s="17">
        <f>P24+Purchase!P24-Sales!P24</f>
        <v>214</v>
      </c>
      <c r="Q25" s="2">
        <f t="shared" si="0"/>
        <v>1935</v>
      </c>
      <c r="R25" s="32">
        <f t="shared" si="1"/>
        <v>129</v>
      </c>
      <c r="S25" s="5">
        <v>45405</v>
      </c>
    </row>
    <row r="26" spans="1:19">
      <c r="A26" s="5">
        <v>45406</v>
      </c>
      <c r="B26" s="17">
        <f>B25+Purchase!B25-Sales!B25</f>
        <v>129</v>
      </c>
      <c r="C26" s="17">
        <f>C25+Purchase!C25-Sales!C25</f>
        <v>18</v>
      </c>
      <c r="D26" s="17">
        <f>D25+Purchase!D25-Sales!D25</f>
        <v>561</v>
      </c>
      <c r="E26" s="17">
        <f>E25+Purchase!E25-Sales!E25</f>
        <v>342</v>
      </c>
      <c r="F26" s="17">
        <f>F25+Purchase!F25-Sales!F25</f>
        <v>95</v>
      </c>
      <c r="G26" s="17">
        <f>G25+Purchase!G25-Sales!G25</f>
        <v>74</v>
      </c>
      <c r="H26" s="17">
        <f>H25+Purchase!H25-Sales!H25</f>
        <v>125</v>
      </c>
      <c r="I26" s="17">
        <f>I25+Purchase!I25-Sales!I25</f>
        <v>88</v>
      </c>
      <c r="J26" s="17">
        <f>J25+Purchase!J25-Sales!J25</f>
        <v>36</v>
      </c>
      <c r="K26" s="17">
        <f>K25+Purchase!K25-Sales!K25</f>
        <v>176</v>
      </c>
      <c r="L26" s="17">
        <f>L25+Purchase!L25-Sales!L25</f>
        <v>109</v>
      </c>
      <c r="M26" s="17">
        <f>M25+Purchase!M25-Sales!M25</f>
        <v>89</v>
      </c>
      <c r="N26" s="17">
        <f>N25+Purchase!N25-Sales!N25</f>
        <v>155</v>
      </c>
      <c r="O26" s="17">
        <f>O25+Purchase!O25-Sales!O25</f>
        <v>126</v>
      </c>
      <c r="P26" s="17">
        <f>P25+Purchase!P25-Sales!P25</f>
        <v>201</v>
      </c>
      <c r="Q26" s="2">
        <f t="shared" si="0"/>
        <v>2324</v>
      </c>
      <c r="R26" s="32">
        <f t="shared" si="1"/>
        <v>154.93333333333334</v>
      </c>
      <c r="S26" s="5">
        <v>45406</v>
      </c>
    </row>
    <row r="27" spans="1:19">
      <c r="A27" s="5">
        <v>45407</v>
      </c>
      <c r="B27" s="17">
        <f>B26+Purchase!B26-Sales!B26</f>
        <v>119</v>
      </c>
      <c r="C27" s="17">
        <f>C26+Purchase!C26-Sales!C26</f>
        <v>14</v>
      </c>
      <c r="D27" s="17">
        <f>D26+Purchase!D26-Sales!D26</f>
        <v>519</v>
      </c>
      <c r="E27" s="17">
        <f>E26+Purchase!E26-Sales!E26</f>
        <v>310</v>
      </c>
      <c r="F27" s="17">
        <f>F26+Purchase!F26-Sales!F26</f>
        <v>82</v>
      </c>
      <c r="G27" s="17">
        <f>G26+Purchase!G26-Sales!G26</f>
        <v>61</v>
      </c>
      <c r="H27" s="17">
        <f>H26+Purchase!H26-Sales!H26</f>
        <v>115</v>
      </c>
      <c r="I27" s="17">
        <f>I26+Purchase!I26-Sales!I26</f>
        <v>176</v>
      </c>
      <c r="J27" s="17">
        <f>J26+Purchase!J26-Sales!J26</f>
        <v>67</v>
      </c>
      <c r="K27" s="17">
        <f>K26+Purchase!K26-Sales!K26</f>
        <v>149</v>
      </c>
      <c r="L27" s="17">
        <f>L26+Purchase!L26-Sales!L26</f>
        <v>92</v>
      </c>
      <c r="M27" s="17">
        <f>M26+Purchase!M26-Sales!M26</f>
        <v>83</v>
      </c>
      <c r="N27" s="17">
        <f>N26+Purchase!N26-Sales!N26</f>
        <v>148</v>
      </c>
      <c r="O27" s="17">
        <f>O26+Purchase!O26-Sales!O26</f>
        <v>118</v>
      </c>
      <c r="P27" s="17">
        <f>P26+Purchase!P26-Sales!P26</f>
        <v>189</v>
      </c>
      <c r="Q27" s="2">
        <f t="shared" si="0"/>
        <v>2242</v>
      </c>
      <c r="R27" s="32">
        <f t="shared" si="1"/>
        <v>149.46666666666667</v>
      </c>
      <c r="S27" s="5">
        <v>45407</v>
      </c>
    </row>
    <row r="28" spans="1:19">
      <c r="A28" s="5">
        <v>45408</v>
      </c>
      <c r="B28" s="17">
        <f>B27+Purchase!B27-Sales!B27</f>
        <v>108</v>
      </c>
      <c r="C28" s="17">
        <f>C27+Purchase!C27-Sales!C27</f>
        <v>10</v>
      </c>
      <c r="D28" s="17">
        <f>D27+Purchase!D27-Sales!D27</f>
        <v>481</v>
      </c>
      <c r="E28" s="17">
        <f>E27+Purchase!E27-Sales!E27</f>
        <v>280</v>
      </c>
      <c r="F28" s="17">
        <f>F27+Purchase!F27-Sales!F27</f>
        <v>177</v>
      </c>
      <c r="G28" s="17">
        <f>G27+Purchase!G27-Sales!G27</f>
        <v>156</v>
      </c>
      <c r="H28" s="17">
        <f>H27+Purchase!H27-Sales!H27</f>
        <v>196</v>
      </c>
      <c r="I28" s="17">
        <f>I27+Purchase!I27-Sales!I27</f>
        <v>162</v>
      </c>
      <c r="J28" s="17">
        <f>J27+Purchase!J27-Sales!J27</f>
        <v>64</v>
      </c>
      <c r="K28" s="17">
        <f>K27+Purchase!K27-Sales!K27</f>
        <v>120</v>
      </c>
      <c r="L28" s="17">
        <f>L27+Purchase!L27-Sales!L27</f>
        <v>74</v>
      </c>
      <c r="M28" s="17">
        <f>M27+Purchase!M27-Sales!M27</f>
        <v>79</v>
      </c>
      <c r="N28" s="17">
        <f>N27+Purchase!N27-Sales!N27</f>
        <v>140</v>
      </c>
      <c r="O28" s="17">
        <f>O27+Purchase!O27-Sales!O27</f>
        <v>111</v>
      </c>
      <c r="P28" s="17">
        <f>P27+Purchase!P27-Sales!P27</f>
        <v>179</v>
      </c>
      <c r="Q28" s="2">
        <f t="shared" si="0"/>
        <v>2337</v>
      </c>
      <c r="R28" s="32">
        <f t="shared" si="1"/>
        <v>155.80000000000001</v>
      </c>
      <c r="S28" s="5">
        <v>45408</v>
      </c>
    </row>
    <row r="29" spans="1:19">
      <c r="A29" s="5">
        <v>45409</v>
      </c>
      <c r="B29" s="17">
        <f>B28+Purchase!B28-Sales!B28</f>
        <v>197</v>
      </c>
      <c r="C29" s="17">
        <f>C28+Purchase!C28-Sales!C28</f>
        <v>33</v>
      </c>
      <c r="D29" s="17">
        <f>D28+Purchase!D28-Sales!D28</f>
        <v>442</v>
      </c>
      <c r="E29" s="17">
        <f>E28+Purchase!E28-Sales!E28</f>
        <v>250</v>
      </c>
      <c r="F29" s="17">
        <f>F28+Purchase!F28-Sales!F28</f>
        <v>165</v>
      </c>
      <c r="G29" s="17">
        <f>G28+Purchase!G28-Sales!G28</f>
        <v>144</v>
      </c>
      <c r="H29" s="17">
        <f>H28+Purchase!H28-Sales!H28</f>
        <v>190</v>
      </c>
      <c r="I29" s="17">
        <f>I28+Purchase!I28-Sales!I28</f>
        <v>147</v>
      </c>
      <c r="J29" s="17">
        <f>J28+Purchase!J28-Sales!J28</f>
        <v>61</v>
      </c>
      <c r="K29" s="17">
        <f>K28+Purchase!K28-Sales!K28</f>
        <v>91</v>
      </c>
      <c r="L29" s="17">
        <f>L28+Purchase!L28-Sales!L28</f>
        <v>55</v>
      </c>
      <c r="M29" s="17">
        <f>M28+Purchase!M28-Sales!M28</f>
        <v>75</v>
      </c>
      <c r="N29" s="17">
        <f>N28+Purchase!N28-Sales!N28</f>
        <v>134</v>
      </c>
      <c r="O29" s="17">
        <f>O28+Purchase!O28-Sales!O28</f>
        <v>102</v>
      </c>
      <c r="P29" s="17">
        <f>P28+Purchase!P28-Sales!P28</f>
        <v>169</v>
      </c>
      <c r="Q29" s="2">
        <f t="shared" si="0"/>
        <v>2255</v>
      </c>
      <c r="R29" s="32">
        <f t="shared" si="1"/>
        <v>150.33333333333334</v>
      </c>
      <c r="S29" s="5">
        <v>45409</v>
      </c>
    </row>
    <row r="30" spans="1:19">
      <c r="A30" s="5">
        <v>45410</v>
      </c>
      <c r="B30" s="17">
        <f>B29+Purchase!B29-Sales!B29</f>
        <v>186</v>
      </c>
      <c r="C30" s="17">
        <f>C29+Purchase!C29-Sales!C29</f>
        <v>30</v>
      </c>
      <c r="D30" s="17">
        <f>D29+Purchase!D29-Sales!D29</f>
        <v>403</v>
      </c>
      <c r="E30" s="17">
        <f>E29+Purchase!E29-Sales!E29</f>
        <v>221</v>
      </c>
      <c r="F30" s="17">
        <f>F29+Purchase!F29-Sales!F29</f>
        <v>157</v>
      </c>
      <c r="G30" s="17">
        <f>G29+Purchase!G29-Sales!G29</f>
        <v>136</v>
      </c>
      <c r="H30" s="17">
        <f>H29+Purchase!H29-Sales!H29</f>
        <v>181</v>
      </c>
      <c r="I30" s="17">
        <f>I29+Purchase!I29-Sales!I29</f>
        <v>134</v>
      </c>
      <c r="J30" s="17">
        <f>J29+Purchase!J29-Sales!J29</f>
        <v>57</v>
      </c>
      <c r="K30" s="17">
        <f>K29+Purchase!K29-Sales!K29</f>
        <v>275</v>
      </c>
      <c r="L30" s="17">
        <f>L29+Purchase!L29-Sales!L29</f>
        <v>184</v>
      </c>
      <c r="M30" s="17">
        <f>M29+Purchase!M29-Sales!M29</f>
        <v>71</v>
      </c>
      <c r="N30" s="17">
        <f>N29+Purchase!N29-Sales!N29</f>
        <v>128</v>
      </c>
      <c r="O30" s="17">
        <f>O29+Purchase!O29-Sales!O29</f>
        <v>94</v>
      </c>
      <c r="P30" s="17">
        <f>P29+Purchase!P29-Sales!P29</f>
        <v>155</v>
      </c>
      <c r="Q30" s="2">
        <f t="shared" si="0"/>
        <v>2412</v>
      </c>
      <c r="R30" s="32">
        <f t="shared" si="1"/>
        <v>160.80000000000001</v>
      </c>
      <c r="S30" s="5">
        <v>45410</v>
      </c>
    </row>
    <row r="31" spans="1:19">
      <c r="A31" s="5">
        <v>45411</v>
      </c>
      <c r="B31" s="17">
        <f>B30+Purchase!B30-Sales!B30</f>
        <v>175</v>
      </c>
      <c r="C31" s="17">
        <f>C30+Purchase!C30-Sales!C30</f>
        <v>26</v>
      </c>
      <c r="D31" s="17">
        <f>D30+Purchase!D30-Sales!D30</f>
        <v>363</v>
      </c>
      <c r="E31" s="17">
        <f>E30+Purchase!E30-Sales!E30</f>
        <v>193</v>
      </c>
      <c r="F31" s="17">
        <f>F30+Purchase!F30-Sales!F30</f>
        <v>149</v>
      </c>
      <c r="G31" s="17">
        <f>G30+Purchase!G30-Sales!G30</f>
        <v>128</v>
      </c>
      <c r="H31" s="17">
        <f>H30+Purchase!H30-Sales!H30</f>
        <v>173</v>
      </c>
      <c r="I31" s="17">
        <f>I30+Purchase!I30-Sales!I30</f>
        <v>122</v>
      </c>
      <c r="J31" s="17">
        <f>J30+Purchase!J30-Sales!J30</f>
        <v>54</v>
      </c>
      <c r="K31" s="17">
        <f>K30+Purchase!K30-Sales!K30</f>
        <v>244</v>
      </c>
      <c r="L31" s="17">
        <f>L30+Purchase!L30-Sales!L30</f>
        <v>167</v>
      </c>
      <c r="M31" s="17">
        <f>M30+Purchase!M30-Sales!M30</f>
        <v>67</v>
      </c>
      <c r="N31" s="17">
        <f>N30+Purchase!N30-Sales!N30</f>
        <v>121</v>
      </c>
      <c r="O31" s="17">
        <f>O30+Purchase!O30-Sales!O30</f>
        <v>87</v>
      </c>
      <c r="P31" s="17">
        <f>P30+Purchase!P30-Sales!P30</f>
        <v>140</v>
      </c>
      <c r="Q31" s="2">
        <f t="shared" si="0"/>
        <v>2209</v>
      </c>
      <c r="R31" s="32">
        <f t="shared" si="1"/>
        <v>147.26666666666668</v>
      </c>
      <c r="S31" s="5">
        <v>45411</v>
      </c>
    </row>
    <row r="32" spans="1:19">
      <c r="A32" s="5">
        <v>45412</v>
      </c>
      <c r="B32" s="17">
        <f>B31+Purchase!B31-Sales!B31</f>
        <v>165</v>
      </c>
      <c r="C32" s="17">
        <f>C31+Purchase!C31-Sales!C31</f>
        <v>23</v>
      </c>
      <c r="D32" s="17">
        <f>D31+Purchase!D31-Sales!D31</f>
        <v>321</v>
      </c>
      <c r="E32" s="17">
        <f>E31+Purchase!E31-Sales!E31</f>
        <v>160</v>
      </c>
      <c r="F32" s="17">
        <f>F31+Purchase!F31-Sales!F31</f>
        <v>140</v>
      </c>
      <c r="G32" s="17">
        <f>G31+Purchase!G31-Sales!G31</f>
        <v>119</v>
      </c>
      <c r="H32" s="17">
        <f>H31+Purchase!H31-Sales!H31</f>
        <v>166</v>
      </c>
      <c r="I32" s="17">
        <f>I31+Purchase!I31-Sales!I31</f>
        <v>111</v>
      </c>
      <c r="J32" s="17">
        <f>J31+Purchase!J31-Sales!J31</f>
        <v>51</v>
      </c>
      <c r="K32" s="17">
        <f>K31+Purchase!K31-Sales!K31</f>
        <v>214</v>
      </c>
      <c r="L32" s="17">
        <f>L31+Purchase!L31-Sales!L31</f>
        <v>151</v>
      </c>
      <c r="M32" s="17">
        <f>M31+Purchase!M31-Sales!M31</f>
        <v>123</v>
      </c>
      <c r="N32" s="17">
        <f>N31+Purchase!N31-Sales!N31</f>
        <v>113</v>
      </c>
      <c r="O32" s="17">
        <f>O31+Purchase!O31-Sales!O31</f>
        <v>80</v>
      </c>
      <c r="P32" s="17">
        <f>P31+Purchase!P31-Sales!P31</f>
        <v>125</v>
      </c>
      <c r="Q32" s="2">
        <f t="shared" si="0"/>
        <v>2062</v>
      </c>
      <c r="R32" s="32">
        <f t="shared" si="1"/>
        <v>137.46666666666667</v>
      </c>
      <c r="S32" s="5">
        <v>45412</v>
      </c>
    </row>
    <row r="33" spans="1:19">
      <c r="A33" s="5">
        <v>45413</v>
      </c>
      <c r="B33" s="17">
        <f>B32+Purchase!B32-Sales!B32</f>
        <v>155</v>
      </c>
      <c r="C33" s="17">
        <f>C32+Purchase!C32-Sales!C32</f>
        <v>20</v>
      </c>
      <c r="D33" s="17">
        <f>D32+Purchase!D32-Sales!D32</f>
        <v>631</v>
      </c>
      <c r="E33" s="17">
        <f>E32+Purchase!E32-Sales!E32</f>
        <v>378</v>
      </c>
      <c r="F33" s="17">
        <f>F32+Purchase!F32-Sales!F32</f>
        <v>130</v>
      </c>
      <c r="G33" s="17">
        <f>G32+Purchase!G32-Sales!G32</f>
        <v>109</v>
      </c>
      <c r="H33" s="17">
        <f>H32+Purchase!H32-Sales!H32</f>
        <v>156</v>
      </c>
      <c r="I33" s="17">
        <f>I32+Purchase!I32-Sales!I32</f>
        <v>101</v>
      </c>
      <c r="J33" s="17">
        <f>J32+Purchase!J32-Sales!J32</f>
        <v>47</v>
      </c>
      <c r="K33" s="17">
        <f>K32+Purchase!K32-Sales!K32</f>
        <v>183</v>
      </c>
      <c r="L33" s="17">
        <f>L32+Purchase!L32-Sales!L32</f>
        <v>134</v>
      </c>
      <c r="M33" s="17">
        <f>M32+Purchase!M32-Sales!M32</f>
        <v>118</v>
      </c>
      <c r="N33" s="17">
        <f>N32+Purchase!N32-Sales!N32</f>
        <v>104</v>
      </c>
      <c r="O33" s="17">
        <f>O32+Purchase!O32-Sales!O32</f>
        <v>74</v>
      </c>
      <c r="P33" s="17">
        <f>P32+Purchase!P32-Sales!P32</f>
        <v>111</v>
      </c>
      <c r="Q33" s="2">
        <f t="shared" si="0"/>
        <v>2451</v>
      </c>
      <c r="R33" s="32">
        <f t="shared" si="1"/>
        <v>163.4</v>
      </c>
      <c r="S33" s="5">
        <v>45413</v>
      </c>
    </row>
    <row r="34" spans="1:19">
      <c r="A34" s="5">
        <v>45414</v>
      </c>
      <c r="B34" s="17">
        <f>B33+Purchase!B33-Sales!B33</f>
        <v>145</v>
      </c>
      <c r="C34" s="17">
        <f>C33+Purchase!C33-Sales!C33</f>
        <v>16</v>
      </c>
      <c r="D34" s="17">
        <f>D33+Purchase!D33-Sales!D33</f>
        <v>589</v>
      </c>
      <c r="E34" s="17">
        <f>E33+Purchase!E33-Sales!E33</f>
        <v>346</v>
      </c>
      <c r="F34" s="17">
        <f>F33+Purchase!F33-Sales!F33</f>
        <v>119</v>
      </c>
      <c r="G34" s="17">
        <f>G33+Purchase!G33-Sales!G33</f>
        <v>98</v>
      </c>
      <c r="H34" s="17">
        <f>H33+Purchase!H33-Sales!H33</f>
        <v>147</v>
      </c>
      <c r="I34" s="17">
        <f>I33+Purchase!I33-Sales!I33</f>
        <v>187</v>
      </c>
      <c r="J34" s="17">
        <f>J33+Purchase!J33-Sales!J33</f>
        <v>77</v>
      </c>
      <c r="K34" s="17">
        <f>K33+Purchase!K33-Sales!K33</f>
        <v>152</v>
      </c>
      <c r="L34" s="17">
        <f>L33+Purchase!L33-Sales!L33</f>
        <v>118</v>
      </c>
      <c r="M34" s="17">
        <f>M33+Purchase!M33-Sales!M33</f>
        <v>113</v>
      </c>
      <c r="N34" s="17">
        <f>N33+Purchase!N33-Sales!N33</f>
        <v>96</v>
      </c>
      <c r="O34" s="17">
        <f>O33+Purchase!O33-Sales!O33</f>
        <v>68</v>
      </c>
      <c r="P34" s="17">
        <f>P33+Purchase!P33-Sales!P33</f>
        <v>101</v>
      </c>
      <c r="Q34" s="2">
        <f t="shared" si="0"/>
        <v>2372</v>
      </c>
      <c r="R34" s="32">
        <f t="shared" si="1"/>
        <v>158.13333333333333</v>
      </c>
      <c r="S34" s="5">
        <v>45414</v>
      </c>
    </row>
    <row r="35" spans="1:19">
      <c r="A35" s="5">
        <v>45415</v>
      </c>
      <c r="B35" s="17">
        <f>B34+Purchase!B34-Sales!B34</f>
        <v>135</v>
      </c>
      <c r="C35" s="17">
        <f>C34+Purchase!C34-Sales!C34</f>
        <v>13</v>
      </c>
      <c r="D35" s="17">
        <f>D34+Purchase!D34-Sales!D34</f>
        <v>547</v>
      </c>
      <c r="E35" s="17">
        <f>E34+Purchase!E34-Sales!E34</f>
        <v>315</v>
      </c>
      <c r="F35" s="17">
        <f>F34+Purchase!F34-Sales!F34</f>
        <v>212</v>
      </c>
      <c r="G35" s="17">
        <f>G34+Purchase!G34-Sales!G34</f>
        <v>191</v>
      </c>
      <c r="H35" s="17">
        <f>H34+Purchase!H34-Sales!H34</f>
        <v>230</v>
      </c>
      <c r="I35" s="17">
        <f>I34+Purchase!I34-Sales!I34</f>
        <v>172</v>
      </c>
      <c r="J35" s="17">
        <f>J34+Purchase!J34-Sales!J34</f>
        <v>73</v>
      </c>
      <c r="K35" s="17">
        <f>K34+Purchase!K34-Sales!K34</f>
        <v>123</v>
      </c>
      <c r="L35" s="17">
        <f>L34+Purchase!L34-Sales!L34</f>
        <v>103</v>
      </c>
      <c r="M35" s="17">
        <f>M34+Purchase!M34-Sales!M34</f>
        <v>108</v>
      </c>
      <c r="N35" s="17">
        <f>N34+Purchase!N34-Sales!N34</f>
        <v>88</v>
      </c>
      <c r="O35" s="17">
        <f>O34+Purchase!O34-Sales!O34</f>
        <v>61</v>
      </c>
      <c r="P35" s="17">
        <f>P34+Purchase!P34-Sales!P34</f>
        <v>91</v>
      </c>
      <c r="Q35" s="2">
        <f t="shared" si="0"/>
        <v>2462</v>
      </c>
      <c r="R35" s="32">
        <f t="shared" si="1"/>
        <v>164.13333333333333</v>
      </c>
      <c r="S35" s="5">
        <v>45415</v>
      </c>
    </row>
    <row r="36" spans="1:19">
      <c r="A36" s="5">
        <v>45416</v>
      </c>
      <c r="B36" s="17">
        <f>B35+Purchase!B35-Sales!B35</f>
        <v>223</v>
      </c>
      <c r="C36" s="17">
        <f>C35+Purchase!C35-Sales!C35</f>
        <v>35</v>
      </c>
      <c r="D36" s="17">
        <f>D35+Purchase!D35-Sales!D35</f>
        <v>506</v>
      </c>
      <c r="E36" s="17">
        <f>E35+Purchase!E35-Sales!E35</f>
        <v>285</v>
      </c>
      <c r="F36" s="17">
        <f>F35+Purchase!F35-Sales!F35</f>
        <v>201</v>
      </c>
      <c r="G36" s="17">
        <f>G35+Purchase!G35-Sales!G35</f>
        <v>180</v>
      </c>
      <c r="H36" s="17">
        <f>H35+Purchase!H35-Sales!H35</f>
        <v>223</v>
      </c>
      <c r="I36" s="17">
        <f>I35+Purchase!I35-Sales!I35</f>
        <v>158</v>
      </c>
      <c r="J36" s="17">
        <f>J35+Purchase!J35-Sales!J35</f>
        <v>70</v>
      </c>
      <c r="K36" s="17">
        <f>K35+Purchase!K35-Sales!K35</f>
        <v>94</v>
      </c>
      <c r="L36" s="17">
        <f>L35+Purchase!L35-Sales!L35</f>
        <v>89</v>
      </c>
      <c r="M36" s="17">
        <f>M35+Purchase!M35-Sales!M35</f>
        <v>103</v>
      </c>
      <c r="N36" s="17">
        <f>N35+Purchase!N35-Sales!N35</f>
        <v>79</v>
      </c>
      <c r="O36" s="17">
        <f>O35+Purchase!O35-Sales!O35</f>
        <v>55</v>
      </c>
      <c r="P36" s="17">
        <f>P35+Purchase!P35-Sales!P35</f>
        <v>81</v>
      </c>
      <c r="Q36" s="2">
        <f t="shared" si="0"/>
        <v>2382</v>
      </c>
      <c r="R36" s="32">
        <f t="shared" si="1"/>
        <v>158.80000000000001</v>
      </c>
      <c r="S36" s="5">
        <v>45416</v>
      </c>
    </row>
    <row r="37" spans="1:19">
      <c r="A37" s="5">
        <v>45417</v>
      </c>
      <c r="B37" s="17">
        <f>B36+Purchase!B36-Sales!B36</f>
        <v>211</v>
      </c>
      <c r="C37" s="17">
        <f>C36+Purchase!C36-Sales!C36</f>
        <v>32</v>
      </c>
      <c r="D37" s="17">
        <f>D36+Purchase!D36-Sales!D36</f>
        <v>468</v>
      </c>
      <c r="E37" s="17">
        <f>E36+Purchase!E36-Sales!E36</f>
        <v>256</v>
      </c>
      <c r="F37" s="17">
        <f>F36+Purchase!F36-Sales!F36</f>
        <v>188</v>
      </c>
      <c r="G37" s="17">
        <f>G36+Purchase!G36-Sales!G36</f>
        <v>167</v>
      </c>
      <c r="H37" s="17">
        <f>H36+Purchase!H36-Sales!H36</f>
        <v>216</v>
      </c>
      <c r="I37" s="17">
        <f>I36+Purchase!I36-Sales!I36</f>
        <v>144</v>
      </c>
      <c r="J37" s="17">
        <f>J36+Purchase!J36-Sales!J36</f>
        <v>65</v>
      </c>
      <c r="K37" s="17">
        <f>K36+Purchase!K36-Sales!K36</f>
        <v>278</v>
      </c>
      <c r="L37" s="17">
        <f>L36+Purchase!L36-Sales!L36</f>
        <v>205</v>
      </c>
      <c r="M37" s="17">
        <f>M36+Purchase!M36-Sales!M36</f>
        <v>99</v>
      </c>
      <c r="N37" s="17">
        <f>N36+Purchase!N36-Sales!N36</f>
        <v>71</v>
      </c>
      <c r="O37" s="17">
        <f>O36+Purchase!O36-Sales!O36</f>
        <v>49</v>
      </c>
      <c r="P37" s="17">
        <f>P36+Purchase!P36-Sales!P36</f>
        <v>70</v>
      </c>
      <c r="Q37" s="2">
        <f t="shared" si="0"/>
        <v>2519</v>
      </c>
      <c r="R37" s="32">
        <f t="shared" si="1"/>
        <v>167.93333333333334</v>
      </c>
      <c r="S37" s="5">
        <v>45417</v>
      </c>
    </row>
    <row r="38" spans="1:19">
      <c r="A38" s="5">
        <v>45418</v>
      </c>
      <c r="B38" s="17">
        <f>B37+Purchase!B37-Sales!B37</f>
        <v>200</v>
      </c>
      <c r="C38" s="17">
        <f>C37+Purchase!C37-Sales!C37</f>
        <v>28</v>
      </c>
      <c r="D38" s="17">
        <f>D37+Purchase!D37-Sales!D37</f>
        <v>429</v>
      </c>
      <c r="E38" s="17">
        <f>E37+Purchase!E37-Sales!E37</f>
        <v>228</v>
      </c>
      <c r="F38" s="17">
        <f>F37+Purchase!F37-Sales!F37</f>
        <v>177</v>
      </c>
      <c r="G38" s="17">
        <f>G37+Purchase!G37-Sales!G37</f>
        <v>156</v>
      </c>
      <c r="H38" s="17">
        <f>H37+Purchase!H37-Sales!H37</f>
        <v>208</v>
      </c>
      <c r="I38" s="17">
        <f>I37+Purchase!I37-Sales!I37</f>
        <v>131</v>
      </c>
      <c r="J38" s="17">
        <f>J37+Purchase!J37-Sales!J37</f>
        <v>61</v>
      </c>
      <c r="K38" s="17">
        <f>K37+Purchase!K37-Sales!K37</f>
        <v>254</v>
      </c>
      <c r="L38" s="17">
        <f>L37+Purchase!L37-Sales!L37</f>
        <v>190</v>
      </c>
      <c r="M38" s="17">
        <f>M37+Purchase!M37-Sales!M37</f>
        <v>95</v>
      </c>
      <c r="N38" s="17">
        <f>N37+Purchase!N37-Sales!N37</f>
        <v>61</v>
      </c>
      <c r="O38" s="17">
        <f>O37+Purchase!O37-Sales!O37</f>
        <v>43</v>
      </c>
      <c r="P38" s="17">
        <f>P37+Purchase!P37-Sales!P37</f>
        <v>62</v>
      </c>
      <c r="Q38" s="2">
        <f t="shared" si="0"/>
        <v>2323</v>
      </c>
      <c r="R38" s="32">
        <f t="shared" si="1"/>
        <v>154.86666666666667</v>
      </c>
      <c r="S38" s="5">
        <v>45418</v>
      </c>
    </row>
    <row r="39" spans="1:19">
      <c r="A39" s="5">
        <v>45419</v>
      </c>
      <c r="B39" s="17">
        <f>B38+Purchase!B38-Sales!B38</f>
        <v>189</v>
      </c>
      <c r="C39" s="17">
        <f>C38+Purchase!C38-Sales!C38</f>
        <v>25</v>
      </c>
      <c r="D39" s="17">
        <f>D38+Purchase!D38-Sales!D38</f>
        <v>387</v>
      </c>
      <c r="E39" s="17">
        <f>E38+Purchase!E38-Sales!E38</f>
        <v>200</v>
      </c>
      <c r="F39" s="17">
        <f>F38+Purchase!F38-Sales!F38</f>
        <v>165</v>
      </c>
      <c r="G39" s="17">
        <f>G38+Purchase!G38-Sales!G38</f>
        <v>142</v>
      </c>
      <c r="H39" s="17">
        <f>H38+Purchase!H38-Sales!H38</f>
        <v>199</v>
      </c>
      <c r="I39" s="17">
        <f>I38+Purchase!I38-Sales!I38</f>
        <v>118</v>
      </c>
      <c r="J39" s="17">
        <f>J38+Purchase!J38-Sales!J38</f>
        <v>57</v>
      </c>
      <c r="K39" s="17">
        <f>K38+Purchase!K38-Sales!K38</f>
        <v>229</v>
      </c>
      <c r="L39" s="17">
        <f>L38+Purchase!L38-Sales!L38</f>
        <v>174</v>
      </c>
      <c r="M39" s="17">
        <f>M38+Purchase!M38-Sales!M38</f>
        <v>151</v>
      </c>
      <c r="N39" s="17">
        <f>N38+Purchase!N38-Sales!N38</f>
        <v>53</v>
      </c>
      <c r="O39" s="17">
        <f>O38+Purchase!O38-Sales!O38</f>
        <v>36</v>
      </c>
      <c r="P39" s="17">
        <f>P38+Purchase!P38-Sales!P38</f>
        <v>51</v>
      </c>
      <c r="Q39" s="2">
        <f t="shared" si="0"/>
        <v>2176</v>
      </c>
      <c r="R39" s="32">
        <f t="shared" si="1"/>
        <v>145.06666666666666</v>
      </c>
      <c r="S39" s="5">
        <v>45419</v>
      </c>
    </row>
    <row r="40" spans="1:19">
      <c r="A40" s="5">
        <v>45420</v>
      </c>
      <c r="B40" s="17">
        <f>B39+Purchase!B39-Sales!B39</f>
        <v>179</v>
      </c>
      <c r="C40" s="17">
        <f>C39+Purchase!C39-Sales!C39</f>
        <v>22</v>
      </c>
      <c r="D40" s="17">
        <f>D39+Purchase!D39-Sales!D39</f>
        <v>696</v>
      </c>
      <c r="E40" s="17">
        <f>E39+Purchase!E39-Sales!E39</f>
        <v>419</v>
      </c>
      <c r="F40" s="17">
        <f>F39+Purchase!F39-Sales!F39</f>
        <v>157</v>
      </c>
      <c r="G40" s="17">
        <f>G39+Purchase!G39-Sales!G39</f>
        <v>127</v>
      </c>
      <c r="H40" s="17">
        <f>H39+Purchase!H39-Sales!H39</f>
        <v>191</v>
      </c>
      <c r="I40" s="17">
        <f>I39+Purchase!I39-Sales!I39</f>
        <v>103</v>
      </c>
      <c r="J40" s="17">
        <f>J39+Purchase!J39-Sales!J39</f>
        <v>53</v>
      </c>
      <c r="K40" s="17">
        <f>K39+Purchase!K39-Sales!K39</f>
        <v>205</v>
      </c>
      <c r="L40" s="17">
        <f>L39+Purchase!L39-Sales!L39</f>
        <v>157</v>
      </c>
      <c r="M40" s="17">
        <f>M39+Purchase!M39-Sales!M39</f>
        <v>146</v>
      </c>
      <c r="N40" s="17">
        <f>N39+Purchase!N39-Sales!N39</f>
        <v>45</v>
      </c>
      <c r="O40" s="17">
        <f>O39+Purchase!O39-Sales!O39</f>
        <v>28</v>
      </c>
      <c r="P40" s="17">
        <f>P39+Purchase!P39-Sales!P39</f>
        <v>39</v>
      </c>
      <c r="Q40" s="2">
        <f t="shared" si="0"/>
        <v>2567</v>
      </c>
      <c r="R40" s="32">
        <f t="shared" si="1"/>
        <v>171.13333333333333</v>
      </c>
      <c r="S40" s="5">
        <v>45420</v>
      </c>
    </row>
    <row r="41" spans="1:19">
      <c r="A41" s="5">
        <v>45421</v>
      </c>
      <c r="B41" s="17">
        <f>B40+Purchase!B40-Sales!B40</f>
        <v>168</v>
      </c>
      <c r="C41" s="17">
        <f>C40+Purchase!C40-Sales!C40</f>
        <v>18</v>
      </c>
      <c r="D41" s="17">
        <f>D40+Purchase!D40-Sales!D40</f>
        <v>656</v>
      </c>
      <c r="E41" s="17">
        <f>E40+Purchase!E40-Sales!E40</f>
        <v>388</v>
      </c>
      <c r="F41" s="17">
        <f>F40+Purchase!F40-Sales!F40</f>
        <v>148</v>
      </c>
      <c r="G41" s="17">
        <f>G40+Purchase!G40-Sales!G40</f>
        <v>112</v>
      </c>
      <c r="H41" s="17">
        <f>H40+Purchase!H40-Sales!H40</f>
        <v>181</v>
      </c>
      <c r="I41" s="17">
        <f>I40+Purchase!I40-Sales!I40</f>
        <v>191</v>
      </c>
      <c r="J41" s="17">
        <f>J40+Purchase!J40-Sales!J40</f>
        <v>83</v>
      </c>
      <c r="K41" s="17">
        <f>K40+Purchase!K40-Sales!K40</f>
        <v>180</v>
      </c>
      <c r="L41" s="17">
        <f>L40+Purchase!L40-Sales!L40</f>
        <v>141</v>
      </c>
      <c r="M41" s="17">
        <f>M40+Purchase!M40-Sales!M40</f>
        <v>140</v>
      </c>
      <c r="N41" s="17">
        <f>N40+Purchase!N40-Sales!N40</f>
        <v>35</v>
      </c>
      <c r="O41" s="17">
        <f>O40+Purchase!O40-Sales!O40</f>
        <v>20</v>
      </c>
      <c r="P41" s="17">
        <f>P40+Purchase!P40-Sales!P40</f>
        <v>27</v>
      </c>
      <c r="Q41" s="2">
        <f t="shared" si="0"/>
        <v>2488</v>
      </c>
      <c r="R41" s="32">
        <f t="shared" si="1"/>
        <v>165.86666666666667</v>
      </c>
      <c r="S41" s="5">
        <v>45421</v>
      </c>
    </row>
    <row r="42" spans="1:19">
      <c r="A42" s="5">
        <v>45422</v>
      </c>
      <c r="B42" s="17">
        <f>B41+Purchase!B41-Sales!B41</f>
        <v>157</v>
      </c>
      <c r="C42" s="17">
        <f>C41+Purchase!C41-Sales!C41</f>
        <v>14</v>
      </c>
      <c r="D42" s="17">
        <f>D41+Purchase!D41-Sales!D41</f>
        <v>616</v>
      </c>
      <c r="E42" s="17">
        <f>E41+Purchase!E41-Sales!E41</f>
        <v>359</v>
      </c>
      <c r="F42" s="17">
        <f>F41+Purchase!F41-Sales!F41</f>
        <v>244</v>
      </c>
      <c r="G42" s="17">
        <f>G41+Purchase!G41-Sales!G41</f>
        <v>204</v>
      </c>
      <c r="H42" s="17">
        <f>H41+Purchase!H41-Sales!H41</f>
        <v>264</v>
      </c>
      <c r="I42" s="17">
        <f>I41+Purchase!I41-Sales!I41</f>
        <v>181</v>
      </c>
      <c r="J42" s="17">
        <f>J41+Purchase!J41-Sales!J41</f>
        <v>80</v>
      </c>
      <c r="K42" s="17">
        <f>K41+Purchase!K41-Sales!K41</f>
        <v>151</v>
      </c>
      <c r="L42" s="17">
        <f>L41+Purchase!L41-Sales!L41</f>
        <v>124</v>
      </c>
      <c r="M42" s="17">
        <f>M41+Purchase!M41-Sales!M41</f>
        <v>136</v>
      </c>
      <c r="N42" s="17">
        <f>N41+Purchase!N41-Sales!N41</f>
        <v>26</v>
      </c>
      <c r="O42" s="17">
        <f>O41+Purchase!O41-Sales!O41</f>
        <v>11</v>
      </c>
      <c r="P42" s="17">
        <f>P41+Purchase!P41-Sales!P41</f>
        <v>14</v>
      </c>
      <c r="Q42" s="2">
        <f t="shared" si="0"/>
        <v>2581</v>
      </c>
      <c r="R42" s="32">
        <f t="shared" si="1"/>
        <v>172.06666666666666</v>
      </c>
      <c r="S42" s="5">
        <v>45422</v>
      </c>
    </row>
    <row r="43" spans="1:19">
      <c r="A43" s="5">
        <v>45423</v>
      </c>
      <c r="B43" s="17">
        <f>B42+Purchase!B42-Sales!B42</f>
        <v>245</v>
      </c>
      <c r="C43" s="17">
        <f>C42+Purchase!C42-Sales!C42</f>
        <v>37</v>
      </c>
      <c r="D43" s="17">
        <f>D42+Purchase!D42-Sales!D42</f>
        <v>577</v>
      </c>
      <c r="E43" s="17">
        <f>E42+Purchase!E42-Sales!E42</f>
        <v>329</v>
      </c>
      <c r="F43" s="17">
        <f>F42+Purchase!F42-Sales!F42</f>
        <v>234</v>
      </c>
      <c r="G43" s="17">
        <f>G42+Purchase!G42-Sales!G42</f>
        <v>190</v>
      </c>
      <c r="H43" s="17">
        <f>H42+Purchase!H42-Sales!H42</f>
        <v>258</v>
      </c>
      <c r="I43" s="17">
        <f>I42+Purchase!I42-Sales!I42</f>
        <v>170</v>
      </c>
      <c r="J43" s="17">
        <f>J42+Purchase!J42-Sales!J42</f>
        <v>75</v>
      </c>
      <c r="K43" s="17">
        <f>K42+Purchase!K42-Sales!K42</f>
        <v>122</v>
      </c>
      <c r="L43" s="17">
        <f>L42+Purchase!L42-Sales!L42</f>
        <v>108</v>
      </c>
      <c r="M43" s="17">
        <f>M42+Purchase!M42-Sales!M42</f>
        <v>131</v>
      </c>
      <c r="N43" s="17">
        <f>N42+Purchase!N42-Sales!N42</f>
        <v>17</v>
      </c>
      <c r="O43" s="17">
        <f>O42+Purchase!O42-Sales!O42</f>
        <v>5</v>
      </c>
      <c r="P43" s="17">
        <f>P42+Purchase!P42-Sales!P42</f>
        <v>2</v>
      </c>
      <c r="Q43" s="2">
        <f t="shared" si="0"/>
        <v>2500</v>
      </c>
      <c r="R43" s="32">
        <f t="shared" si="1"/>
        <v>166.66666666666666</v>
      </c>
      <c r="S43" s="5">
        <v>45423</v>
      </c>
    </row>
    <row r="44" spans="1:19">
      <c r="A44" s="5">
        <v>45424</v>
      </c>
      <c r="B44" s="17">
        <f>B43+Purchase!B43-Sales!B43</f>
        <v>235</v>
      </c>
      <c r="C44" s="17">
        <f>C43+Purchase!C43-Sales!C43</f>
        <v>34</v>
      </c>
      <c r="D44" s="17">
        <f>D43+Purchase!D43-Sales!D43</f>
        <v>536</v>
      </c>
      <c r="E44" s="17">
        <f>E43+Purchase!E43-Sales!E43</f>
        <v>300</v>
      </c>
      <c r="F44" s="17">
        <f>F43+Purchase!F43-Sales!F43</f>
        <v>222</v>
      </c>
      <c r="G44" s="17">
        <f>G43+Purchase!G43-Sales!G43</f>
        <v>178</v>
      </c>
      <c r="H44" s="17">
        <f>H43+Purchase!H43-Sales!H43</f>
        <v>249</v>
      </c>
      <c r="I44" s="17">
        <f>I43+Purchase!I43-Sales!I43</f>
        <v>157</v>
      </c>
      <c r="J44" s="17">
        <f>J43+Purchase!J43-Sales!J43</f>
        <v>69</v>
      </c>
      <c r="K44" s="17">
        <f>K43+Purchase!K43-Sales!K43</f>
        <v>311</v>
      </c>
      <c r="L44" s="17">
        <f>L43+Purchase!L43-Sales!L43</f>
        <v>221</v>
      </c>
      <c r="M44" s="17">
        <f>M43+Purchase!M43-Sales!M43</f>
        <v>125</v>
      </c>
      <c r="N44" s="17">
        <f>N43+Purchase!N43-Sales!N43</f>
        <v>257</v>
      </c>
      <c r="O44" s="17">
        <f>O43+Purchase!O43-Sales!O43</f>
        <v>250</v>
      </c>
      <c r="P44" s="17">
        <f>P43+Purchase!P43-Sales!P43</f>
        <v>392</v>
      </c>
      <c r="Q44" s="2">
        <f t="shared" si="0"/>
        <v>3536</v>
      </c>
      <c r="R44" s="32">
        <f t="shared" si="1"/>
        <v>235.73333333333332</v>
      </c>
      <c r="S44" s="5">
        <v>45424</v>
      </c>
    </row>
    <row r="45" spans="1:19">
      <c r="A45" s="5">
        <v>45425</v>
      </c>
      <c r="B45" s="17">
        <f>B44+Purchase!B44-Sales!B44</f>
        <v>225</v>
      </c>
      <c r="C45" s="17">
        <f>C44+Purchase!C44-Sales!C44</f>
        <v>30</v>
      </c>
      <c r="D45" s="17">
        <f>D44+Purchase!D44-Sales!D44</f>
        <v>496</v>
      </c>
      <c r="E45" s="17">
        <f>E44+Purchase!E44-Sales!E44</f>
        <v>268</v>
      </c>
      <c r="F45" s="17">
        <f>F44+Purchase!F44-Sales!F44</f>
        <v>211</v>
      </c>
      <c r="G45" s="17">
        <f>G44+Purchase!G44-Sales!G44</f>
        <v>167</v>
      </c>
      <c r="H45" s="17">
        <f>H44+Purchase!H44-Sales!H44</f>
        <v>243</v>
      </c>
      <c r="I45" s="17">
        <f>I44+Purchase!I44-Sales!I44</f>
        <v>144</v>
      </c>
      <c r="J45" s="17">
        <f>J44+Purchase!J44-Sales!J44</f>
        <v>64</v>
      </c>
      <c r="K45" s="17">
        <f>K44+Purchase!K44-Sales!K44</f>
        <v>281</v>
      </c>
      <c r="L45" s="17">
        <f>L44+Purchase!L44-Sales!L44</f>
        <v>205</v>
      </c>
      <c r="M45" s="17">
        <f>M44+Purchase!M44-Sales!M44</f>
        <v>121</v>
      </c>
      <c r="N45" s="17">
        <f>N44+Purchase!N44-Sales!N44</f>
        <v>249</v>
      </c>
      <c r="O45" s="17">
        <f>O44+Purchase!O44-Sales!O44</f>
        <v>244</v>
      </c>
      <c r="P45" s="17">
        <f>P44+Purchase!P44-Sales!P44</f>
        <v>382</v>
      </c>
      <c r="Q45" s="2">
        <f t="shared" si="0"/>
        <v>3330</v>
      </c>
      <c r="R45" s="32">
        <f t="shared" si="1"/>
        <v>222</v>
      </c>
      <c r="S45" s="5">
        <v>45425</v>
      </c>
    </row>
    <row r="46" spans="1:19">
      <c r="A46" s="5">
        <v>45426</v>
      </c>
      <c r="B46" s="17">
        <f>B45+Purchase!B45-Sales!B45</f>
        <v>213</v>
      </c>
      <c r="C46" s="17">
        <f>C45+Purchase!C45-Sales!C45</f>
        <v>27</v>
      </c>
      <c r="D46" s="17">
        <f>D45+Purchase!D45-Sales!D45</f>
        <v>454</v>
      </c>
      <c r="E46" s="17">
        <f>E45+Purchase!E45-Sales!E45</f>
        <v>238</v>
      </c>
      <c r="F46" s="17">
        <f>F45+Purchase!F45-Sales!F45</f>
        <v>202</v>
      </c>
      <c r="G46" s="17">
        <f>G45+Purchase!G45-Sales!G45</f>
        <v>158</v>
      </c>
      <c r="H46" s="17">
        <f>H45+Purchase!H45-Sales!H45</f>
        <v>234</v>
      </c>
      <c r="I46" s="17">
        <f>I45+Purchase!I45-Sales!I45</f>
        <v>134</v>
      </c>
      <c r="J46" s="17">
        <f>J45+Purchase!J45-Sales!J45</f>
        <v>60</v>
      </c>
      <c r="K46" s="17">
        <f>K45+Purchase!K45-Sales!K45</f>
        <v>256</v>
      </c>
      <c r="L46" s="17">
        <f>L45+Purchase!L45-Sales!L45</f>
        <v>190</v>
      </c>
      <c r="M46" s="17">
        <f>M45+Purchase!M45-Sales!M45</f>
        <v>176</v>
      </c>
      <c r="N46" s="17">
        <f>N45+Purchase!N45-Sales!N45</f>
        <v>239</v>
      </c>
      <c r="O46" s="17">
        <f>O45+Purchase!O45-Sales!O45</f>
        <v>239</v>
      </c>
      <c r="P46" s="17">
        <f>P45+Purchase!P45-Sales!P45</f>
        <v>368</v>
      </c>
      <c r="Q46" s="2">
        <f t="shared" si="0"/>
        <v>3188</v>
      </c>
      <c r="R46" s="32">
        <f t="shared" si="1"/>
        <v>212.53333333333333</v>
      </c>
      <c r="S46" s="5">
        <v>45426</v>
      </c>
    </row>
    <row r="47" spans="1:19">
      <c r="A47" s="5">
        <v>45427</v>
      </c>
      <c r="B47" s="17">
        <f>B46+Purchase!B46-Sales!B46</f>
        <v>203</v>
      </c>
      <c r="C47" s="17">
        <f>C46+Purchase!C46-Sales!C46</f>
        <v>24</v>
      </c>
      <c r="D47" s="17">
        <f>D46+Purchase!D46-Sales!D46</f>
        <v>766</v>
      </c>
      <c r="E47" s="17">
        <f>E46+Purchase!E46-Sales!E46</f>
        <v>458</v>
      </c>
      <c r="F47" s="17">
        <f>F46+Purchase!F46-Sales!F46</f>
        <v>192</v>
      </c>
      <c r="G47" s="17">
        <f>G46+Purchase!G46-Sales!G46</f>
        <v>148</v>
      </c>
      <c r="H47" s="17">
        <f>H46+Purchase!H46-Sales!H46</f>
        <v>226</v>
      </c>
      <c r="I47" s="17">
        <f>I46+Purchase!I46-Sales!I46</f>
        <v>122</v>
      </c>
      <c r="J47" s="17">
        <f>J46+Purchase!J46-Sales!J46</f>
        <v>55</v>
      </c>
      <c r="K47" s="17">
        <f>K46+Purchase!K46-Sales!K46</f>
        <v>225</v>
      </c>
      <c r="L47" s="17">
        <f>L46+Purchase!L46-Sales!L46</f>
        <v>176</v>
      </c>
      <c r="M47" s="17">
        <f>M46+Purchase!M46-Sales!M46</f>
        <v>170</v>
      </c>
      <c r="N47" s="17">
        <f>N46+Purchase!N46-Sales!N46</f>
        <v>232</v>
      </c>
      <c r="O47" s="17">
        <f>O46+Purchase!O46-Sales!O46</f>
        <v>234</v>
      </c>
      <c r="P47" s="17">
        <f>P46+Purchase!P46-Sales!P46</f>
        <v>353</v>
      </c>
      <c r="Q47" s="2">
        <f t="shared" si="0"/>
        <v>3584</v>
      </c>
      <c r="R47" s="32">
        <f t="shared" si="1"/>
        <v>238.93333333333334</v>
      </c>
      <c r="S47" s="5">
        <v>45427</v>
      </c>
    </row>
    <row r="48" spans="1:19">
      <c r="A48" s="5">
        <v>45428</v>
      </c>
      <c r="B48" s="17">
        <f>B47+Purchase!B47-Sales!B47</f>
        <v>193</v>
      </c>
      <c r="C48" s="17">
        <f>C47+Purchase!C47-Sales!C47</f>
        <v>20</v>
      </c>
      <c r="D48" s="17">
        <f>D47+Purchase!D47-Sales!D47</f>
        <v>727</v>
      </c>
      <c r="E48" s="17">
        <f>E47+Purchase!E47-Sales!E47</f>
        <v>429</v>
      </c>
      <c r="F48" s="17">
        <f>F47+Purchase!F47-Sales!F47</f>
        <v>184</v>
      </c>
      <c r="G48" s="17">
        <f>G47+Purchase!G47-Sales!G47</f>
        <v>140</v>
      </c>
      <c r="H48" s="17">
        <f>H47+Purchase!H47-Sales!H47</f>
        <v>219</v>
      </c>
      <c r="I48" s="17">
        <f>I47+Purchase!I47-Sales!I47</f>
        <v>208</v>
      </c>
      <c r="J48" s="17">
        <f>J47+Purchase!J47-Sales!J47</f>
        <v>87</v>
      </c>
      <c r="K48" s="17">
        <f>K47+Purchase!K47-Sales!K47</f>
        <v>200</v>
      </c>
      <c r="L48" s="17">
        <f>L47+Purchase!L47-Sales!L47</f>
        <v>162</v>
      </c>
      <c r="M48" s="17">
        <f>M47+Purchase!M47-Sales!M47</f>
        <v>164</v>
      </c>
      <c r="N48" s="17">
        <f>N47+Purchase!N47-Sales!N47</f>
        <v>224</v>
      </c>
      <c r="O48" s="17">
        <f>O47+Purchase!O47-Sales!O47</f>
        <v>229</v>
      </c>
      <c r="P48" s="17">
        <f>P47+Purchase!P47-Sales!P47</f>
        <v>338</v>
      </c>
      <c r="Q48" s="2">
        <f t="shared" si="0"/>
        <v>3524</v>
      </c>
      <c r="R48" s="32">
        <f t="shared" si="1"/>
        <v>234.93333333333334</v>
      </c>
      <c r="S48" s="5">
        <v>45428</v>
      </c>
    </row>
    <row r="49" spans="1:22">
      <c r="A49" s="5">
        <v>45429</v>
      </c>
      <c r="B49" s="17">
        <f>B48+Purchase!B48-Sales!B48</f>
        <v>183</v>
      </c>
      <c r="C49" s="17">
        <f>C48+Purchase!C48-Sales!C48</f>
        <v>17</v>
      </c>
      <c r="D49" s="17">
        <f>D48+Purchase!D48-Sales!D48</f>
        <v>688</v>
      </c>
      <c r="E49" s="17">
        <f>E48+Purchase!E48-Sales!E48</f>
        <v>401</v>
      </c>
      <c r="F49" s="17">
        <f>F48+Purchase!F48-Sales!F48</f>
        <v>281</v>
      </c>
      <c r="G49" s="17">
        <f>G48+Purchase!G48-Sales!G48</f>
        <v>237</v>
      </c>
      <c r="H49" s="17">
        <f>H48+Purchase!H48-Sales!H48</f>
        <v>299</v>
      </c>
      <c r="I49" s="17">
        <f>I48+Purchase!I48-Sales!I48</f>
        <v>193</v>
      </c>
      <c r="J49" s="17">
        <f>J48+Purchase!J48-Sales!J48</f>
        <v>84</v>
      </c>
      <c r="K49" s="17">
        <f>K48+Purchase!K48-Sales!K48</f>
        <v>170</v>
      </c>
      <c r="L49" s="17">
        <f>L48+Purchase!L48-Sales!L48</f>
        <v>147</v>
      </c>
      <c r="M49" s="17">
        <f>M48+Purchase!M48-Sales!M48</f>
        <v>159</v>
      </c>
      <c r="N49" s="17">
        <f>N48+Purchase!N48-Sales!N48</f>
        <v>215</v>
      </c>
      <c r="O49" s="17">
        <f>O48+Purchase!O48-Sales!O48</f>
        <v>223</v>
      </c>
      <c r="P49" s="17">
        <f>P48+Purchase!P48-Sales!P48</f>
        <v>324</v>
      </c>
      <c r="Q49" s="2">
        <f t="shared" si="0"/>
        <v>3621</v>
      </c>
      <c r="R49" s="32">
        <f t="shared" si="1"/>
        <v>241.4</v>
      </c>
      <c r="S49" s="5">
        <v>45429</v>
      </c>
    </row>
    <row r="50" spans="1:22">
      <c r="A50" s="5">
        <v>45430</v>
      </c>
      <c r="B50" s="17">
        <f>B49+Purchase!B49-Sales!B49</f>
        <v>271</v>
      </c>
      <c r="C50" s="17">
        <f>C49+Purchase!C49-Sales!C49</f>
        <v>39</v>
      </c>
      <c r="D50" s="17">
        <f>D49+Purchase!D49-Sales!D49</f>
        <v>648</v>
      </c>
      <c r="E50" s="17">
        <f>E49+Purchase!E49-Sales!E49</f>
        <v>368</v>
      </c>
      <c r="F50" s="17">
        <f>F49+Purchase!F49-Sales!F49</f>
        <v>272</v>
      </c>
      <c r="G50" s="17">
        <f>G49+Purchase!G49-Sales!G49</f>
        <v>228</v>
      </c>
      <c r="H50" s="17">
        <f>H49+Purchase!H49-Sales!H49</f>
        <v>290</v>
      </c>
      <c r="I50" s="17">
        <f>I49+Purchase!I49-Sales!I49</f>
        <v>180</v>
      </c>
      <c r="J50" s="17">
        <f>J49+Purchase!J49-Sales!J49</f>
        <v>78</v>
      </c>
      <c r="K50" s="17">
        <f>K49+Purchase!K49-Sales!K49</f>
        <v>142</v>
      </c>
      <c r="L50" s="17">
        <f>L49+Purchase!L49-Sales!L49</f>
        <v>131</v>
      </c>
      <c r="M50" s="17">
        <f>M49+Purchase!M49-Sales!M49</f>
        <v>155</v>
      </c>
      <c r="N50" s="17">
        <f>N49+Purchase!N49-Sales!N49</f>
        <v>208</v>
      </c>
      <c r="O50" s="17">
        <f>O49+Purchase!O49-Sales!O49</f>
        <v>218</v>
      </c>
      <c r="P50" s="17">
        <f>P49+Purchase!P49-Sales!P49</f>
        <v>314</v>
      </c>
      <c r="Q50" s="2">
        <f t="shared" si="0"/>
        <v>3542</v>
      </c>
      <c r="R50" s="32">
        <f t="shared" si="1"/>
        <v>236.13333333333333</v>
      </c>
      <c r="S50" s="5">
        <v>45430</v>
      </c>
    </row>
    <row r="51" spans="1:22">
      <c r="A51" s="5">
        <v>45431</v>
      </c>
      <c r="B51" s="17">
        <f>B50+Purchase!B50-Sales!B50</f>
        <v>260</v>
      </c>
      <c r="C51" s="17">
        <f>C50+Purchase!C50-Sales!C50</f>
        <v>36</v>
      </c>
      <c r="D51" s="17">
        <f>D50+Purchase!D50-Sales!D50</f>
        <v>606</v>
      </c>
      <c r="E51" s="17">
        <f>E50+Purchase!E50-Sales!E50</f>
        <v>336</v>
      </c>
      <c r="F51" s="17">
        <f>F50+Purchase!F50-Sales!F50</f>
        <v>262</v>
      </c>
      <c r="G51" s="17">
        <f>G50+Purchase!G50-Sales!G50</f>
        <v>218</v>
      </c>
      <c r="H51" s="17">
        <f>H50+Purchase!H50-Sales!H50</f>
        <v>283</v>
      </c>
      <c r="I51" s="17">
        <f>I50+Purchase!I50-Sales!I50</f>
        <v>168</v>
      </c>
      <c r="J51" s="17">
        <f>J50+Purchase!J50-Sales!J50</f>
        <v>74</v>
      </c>
      <c r="K51" s="17">
        <f>K50+Purchase!K50-Sales!K50</f>
        <v>330</v>
      </c>
      <c r="L51" s="17">
        <f>L50+Purchase!L50-Sales!L50</f>
        <v>249</v>
      </c>
      <c r="M51" s="17">
        <f>M50+Purchase!M50-Sales!M50</f>
        <v>150</v>
      </c>
      <c r="N51" s="17">
        <f>N50+Purchase!N50-Sales!N50</f>
        <v>200</v>
      </c>
      <c r="O51" s="17">
        <f>O50+Purchase!O50-Sales!O50</f>
        <v>214</v>
      </c>
      <c r="P51" s="17">
        <f>P50+Purchase!P50-Sales!P50</f>
        <v>304</v>
      </c>
      <c r="Q51" s="2">
        <f t="shared" si="0"/>
        <v>3690</v>
      </c>
      <c r="R51" s="32">
        <f t="shared" si="1"/>
        <v>246</v>
      </c>
      <c r="S51" s="5">
        <v>45431</v>
      </c>
    </row>
    <row r="52" spans="1:22">
      <c r="A52" s="5">
        <v>45432</v>
      </c>
      <c r="B52" s="17">
        <f>B51+Purchase!B51-Sales!B51</f>
        <v>250</v>
      </c>
      <c r="C52" s="17">
        <f>C51+Purchase!C51-Sales!C51</f>
        <v>32</v>
      </c>
      <c r="D52" s="17">
        <f>D51+Purchase!D51-Sales!D51</f>
        <v>566</v>
      </c>
      <c r="E52" s="17">
        <f>E51+Purchase!E51-Sales!E51</f>
        <v>304</v>
      </c>
      <c r="F52" s="17">
        <f>F51+Purchase!F51-Sales!F51</f>
        <v>251</v>
      </c>
      <c r="G52" s="17">
        <f>G51+Purchase!G51-Sales!G51</f>
        <v>207</v>
      </c>
      <c r="H52" s="17">
        <f>H51+Purchase!H51-Sales!H51</f>
        <v>273</v>
      </c>
      <c r="I52" s="17">
        <f>I51+Purchase!I51-Sales!I51</f>
        <v>157</v>
      </c>
      <c r="J52" s="17">
        <f>J51+Purchase!J51-Sales!J51</f>
        <v>71</v>
      </c>
      <c r="K52" s="17">
        <f>K51+Purchase!K51-Sales!K51</f>
        <v>304</v>
      </c>
      <c r="L52" s="17">
        <f>L51+Purchase!L51-Sales!L51</f>
        <v>233</v>
      </c>
      <c r="M52" s="17">
        <f>M51+Purchase!M51-Sales!M51</f>
        <v>145</v>
      </c>
      <c r="N52" s="17">
        <f>N51+Purchase!N51-Sales!N51</f>
        <v>191</v>
      </c>
      <c r="O52" s="17">
        <f>O51+Purchase!O51-Sales!O51</f>
        <v>209</v>
      </c>
      <c r="P52" s="17">
        <f>P51+Purchase!P51-Sales!P51</f>
        <v>292</v>
      </c>
      <c r="Q52" s="2">
        <f t="shared" si="0"/>
        <v>3485</v>
      </c>
      <c r="R52" s="32">
        <f t="shared" si="1"/>
        <v>232.33333333333334</v>
      </c>
      <c r="S52" s="5">
        <v>45432</v>
      </c>
    </row>
    <row r="53" spans="1:22">
      <c r="A53" s="5">
        <v>45433</v>
      </c>
      <c r="B53" s="17">
        <f>B52+Purchase!B52-Sales!B52</f>
        <v>240</v>
      </c>
      <c r="C53" s="17">
        <f>C52+Purchase!C52-Sales!C52</f>
        <v>29</v>
      </c>
      <c r="D53" s="17">
        <f>D52+Purchase!D52-Sales!D52</f>
        <v>524</v>
      </c>
      <c r="E53" s="17">
        <f>E52+Purchase!E52-Sales!E52</f>
        <v>273</v>
      </c>
      <c r="F53" s="17">
        <f>F52+Purchase!F52-Sales!F52</f>
        <v>241</v>
      </c>
      <c r="G53" s="17">
        <f>G52+Purchase!G52-Sales!G52</f>
        <v>197</v>
      </c>
      <c r="H53" s="17">
        <f>H52+Purchase!H52-Sales!H52</f>
        <v>264</v>
      </c>
      <c r="I53" s="17">
        <f>I52+Purchase!I52-Sales!I52</f>
        <v>147</v>
      </c>
      <c r="J53" s="17">
        <f>J52+Purchase!J52-Sales!J52</f>
        <v>66</v>
      </c>
      <c r="K53" s="17">
        <f>K52+Purchase!K52-Sales!K52</f>
        <v>280</v>
      </c>
      <c r="L53" s="17">
        <f>L52+Purchase!L52-Sales!L52</f>
        <v>216</v>
      </c>
      <c r="M53" s="17">
        <f>M52+Purchase!M52-Sales!M52</f>
        <v>201</v>
      </c>
      <c r="N53" s="17">
        <f>N52+Purchase!N52-Sales!N52</f>
        <v>181</v>
      </c>
      <c r="O53" s="17">
        <f>O52+Purchase!O52-Sales!O52</f>
        <v>205</v>
      </c>
      <c r="P53" s="17">
        <f>P52+Purchase!P52-Sales!P52</f>
        <v>282</v>
      </c>
      <c r="Q53" s="2">
        <f t="shared" si="0"/>
        <v>3346</v>
      </c>
      <c r="R53" s="32">
        <f t="shared" si="1"/>
        <v>223.06666666666666</v>
      </c>
      <c r="S53" s="5">
        <v>45433</v>
      </c>
    </row>
    <row r="54" spans="1:22">
      <c r="A54" s="5">
        <v>45434</v>
      </c>
      <c r="B54" s="17">
        <f>B53+Purchase!B53-Sales!B53</f>
        <v>230</v>
      </c>
      <c r="C54" s="17">
        <f>C53+Purchase!C53-Sales!C53</f>
        <v>27</v>
      </c>
      <c r="D54" s="17">
        <f>D53+Purchase!D53-Sales!D53</f>
        <v>832</v>
      </c>
      <c r="E54" s="17">
        <f>E53+Purchase!E53-Sales!E53</f>
        <v>493</v>
      </c>
      <c r="F54" s="17">
        <f>F53+Purchase!F53-Sales!F53</f>
        <v>232</v>
      </c>
      <c r="G54" s="17">
        <f>G53+Purchase!G53-Sales!G53</f>
        <v>188</v>
      </c>
      <c r="H54" s="17">
        <f>H53+Purchase!H53-Sales!H53</f>
        <v>254</v>
      </c>
      <c r="I54" s="17">
        <f>I53+Purchase!I53-Sales!I53</f>
        <v>133</v>
      </c>
      <c r="J54" s="17">
        <f>J53+Purchase!J53-Sales!J53</f>
        <v>60</v>
      </c>
      <c r="K54" s="17">
        <f>K53+Purchase!K53-Sales!K53</f>
        <v>256</v>
      </c>
      <c r="L54" s="17">
        <f>L53+Purchase!L53-Sales!L53</f>
        <v>200</v>
      </c>
      <c r="M54" s="17">
        <f>M53+Purchase!M53-Sales!M53</f>
        <v>195</v>
      </c>
      <c r="N54" s="17">
        <f>N53+Purchase!N53-Sales!N53</f>
        <v>174</v>
      </c>
      <c r="O54" s="17">
        <f>O53+Purchase!O53-Sales!O53</f>
        <v>199</v>
      </c>
      <c r="P54" s="17">
        <f>P53+Purchase!P53-Sales!P53</f>
        <v>272</v>
      </c>
      <c r="Q54" s="2">
        <f t="shared" si="0"/>
        <v>3745</v>
      </c>
      <c r="R54" s="32">
        <f t="shared" si="1"/>
        <v>249.66666666666666</v>
      </c>
      <c r="S54" s="5">
        <v>45434</v>
      </c>
    </row>
    <row r="55" spans="1:22">
      <c r="A55" s="5">
        <v>45435</v>
      </c>
      <c r="B55" s="17">
        <f>B54+Purchase!B54-Sales!B54</f>
        <v>219</v>
      </c>
      <c r="C55" s="17">
        <f>C54+Purchase!C54-Sales!C54</f>
        <v>24</v>
      </c>
      <c r="D55" s="17">
        <f>D54+Purchase!D54-Sales!D54</f>
        <v>791</v>
      </c>
      <c r="E55" s="17">
        <f>E54+Purchase!E54-Sales!E54</f>
        <v>464</v>
      </c>
      <c r="F55" s="17">
        <f>F54+Purchase!F54-Sales!F54</f>
        <v>224</v>
      </c>
      <c r="G55" s="17">
        <f>G54+Purchase!G54-Sales!G54</f>
        <v>180</v>
      </c>
      <c r="H55" s="17">
        <f>H54+Purchase!H54-Sales!H54</f>
        <v>245</v>
      </c>
      <c r="I55" s="17">
        <f>I54+Purchase!I54-Sales!I54</f>
        <v>218</v>
      </c>
      <c r="J55" s="17">
        <f>J54+Purchase!J54-Sales!J54</f>
        <v>90</v>
      </c>
      <c r="K55" s="17">
        <f>K54+Purchase!K54-Sales!K54</f>
        <v>232</v>
      </c>
      <c r="L55" s="17">
        <f>L54+Purchase!L54-Sales!L54</f>
        <v>183</v>
      </c>
      <c r="M55" s="17">
        <f>M54+Purchase!M54-Sales!M54</f>
        <v>190</v>
      </c>
      <c r="N55" s="17">
        <f>N54+Purchase!N54-Sales!N54</f>
        <v>168</v>
      </c>
      <c r="O55" s="17">
        <f>O54+Purchase!O54-Sales!O54</f>
        <v>196</v>
      </c>
      <c r="P55" s="17">
        <f>P54+Purchase!P54-Sales!P54</f>
        <v>258</v>
      </c>
      <c r="Q55" s="2">
        <f t="shared" si="0"/>
        <v>3682</v>
      </c>
      <c r="R55" s="32">
        <f t="shared" si="1"/>
        <v>245.46666666666667</v>
      </c>
      <c r="S55" s="5">
        <v>45435</v>
      </c>
    </row>
    <row r="56" spans="1:22">
      <c r="A56" s="5">
        <v>45436</v>
      </c>
      <c r="B56" s="17">
        <f>B55+Purchase!B55-Sales!B55</f>
        <v>208</v>
      </c>
      <c r="C56" s="17">
        <f>C55+Purchase!C55-Sales!C55</f>
        <v>20</v>
      </c>
      <c r="D56" s="17">
        <f>D55+Purchase!D55-Sales!D55</f>
        <v>753</v>
      </c>
      <c r="E56" s="17">
        <f>E55+Purchase!E55-Sales!E55</f>
        <v>436</v>
      </c>
      <c r="F56" s="17">
        <f>F55+Purchase!F55-Sales!F55</f>
        <v>320</v>
      </c>
      <c r="G56" s="17">
        <f>G55+Purchase!G55-Sales!G55</f>
        <v>276</v>
      </c>
      <c r="H56" s="17">
        <f>H55+Purchase!H55-Sales!H55</f>
        <v>329</v>
      </c>
      <c r="I56" s="17">
        <f>I55+Purchase!I55-Sales!I55</f>
        <v>204</v>
      </c>
      <c r="J56" s="17">
        <f>J55+Purchase!J55-Sales!J55</f>
        <v>86</v>
      </c>
      <c r="K56" s="17">
        <f>K55+Purchase!K55-Sales!K55</f>
        <v>207</v>
      </c>
      <c r="L56" s="17">
        <f>L55+Purchase!L55-Sales!L55</f>
        <v>167</v>
      </c>
      <c r="M56" s="17">
        <f>M55+Purchase!M55-Sales!M55</f>
        <v>186</v>
      </c>
      <c r="N56" s="17">
        <f>N55+Purchase!N55-Sales!N55</f>
        <v>161</v>
      </c>
      <c r="O56" s="17">
        <f>O55+Purchase!O55-Sales!O55</f>
        <v>190</v>
      </c>
      <c r="P56" s="17">
        <f>P55+Purchase!P55-Sales!P55</f>
        <v>243</v>
      </c>
      <c r="Q56" s="2">
        <f t="shared" si="0"/>
        <v>3786</v>
      </c>
      <c r="R56" s="32">
        <f t="shared" si="1"/>
        <v>252.4</v>
      </c>
      <c r="S56" s="5">
        <v>45436</v>
      </c>
    </row>
    <row r="57" spans="1:22">
      <c r="A57" s="5">
        <v>45437</v>
      </c>
      <c r="B57" s="17">
        <f>B56+Purchase!B56-Sales!B56</f>
        <v>298</v>
      </c>
      <c r="C57" s="17">
        <f>C56+Purchase!C56-Sales!C56</f>
        <v>42</v>
      </c>
      <c r="D57" s="17">
        <f>D56+Purchase!D56-Sales!D56</f>
        <v>714</v>
      </c>
      <c r="E57" s="17">
        <f>E56+Purchase!E56-Sales!E56</f>
        <v>408</v>
      </c>
      <c r="F57" s="17">
        <f>F56+Purchase!F56-Sales!F56</f>
        <v>310</v>
      </c>
      <c r="G57" s="17">
        <f>G56+Purchase!G56-Sales!G56</f>
        <v>266</v>
      </c>
      <c r="H57" s="17">
        <f>H56+Purchase!H56-Sales!H56</f>
        <v>320</v>
      </c>
      <c r="I57" s="17">
        <f>I56+Purchase!I56-Sales!I56</f>
        <v>190</v>
      </c>
      <c r="J57" s="17">
        <f>J56+Purchase!J56-Sales!J56</f>
        <v>81</v>
      </c>
      <c r="K57" s="17">
        <f>K56+Purchase!K56-Sales!K56</f>
        <v>183</v>
      </c>
      <c r="L57" s="17">
        <f>L56+Purchase!L56-Sales!L56</f>
        <v>152</v>
      </c>
      <c r="M57" s="17">
        <f>M56+Purchase!M56-Sales!M56</f>
        <v>180</v>
      </c>
      <c r="N57" s="17">
        <f>N56+Purchase!N56-Sales!N56</f>
        <v>153</v>
      </c>
      <c r="O57" s="17">
        <f>O56+Purchase!O56-Sales!O56</f>
        <v>185</v>
      </c>
      <c r="P57" s="17">
        <f>P56+Purchase!P56-Sales!P56</f>
        <v>228</v>
      </c>
      <c r="Q57" s="2">
        <f t="shared" si="0"/>
        <v>3710</v>
      </c>
      <c r="R57" s="32">
        <f t="shared" si="1"/>
        <v>247.33333333333334</v>
      </c>
      <c r="S57" s="5">
        <v>45437</v>
      </c>
      <c r="U57" s="143"/>
      <c r="V57" s="143"/>
    </row>
    <row r="58" spans="1:22">
      <c r="A58" s="5">
        <v>45438</v>
      </c>
      <c r="B58" s="17">
        <f>B57+Purchase!B57-Sales!B57</f>
        <v>288</v>
      </c>
      <c r="C58" s="17">
        <f>C57+Purchase!C57-Sales!C57</f>
        <v>39</v>
      </c>
      <c r="D58" s="17">
        <f>D57+Purchase!D57-Sales!D57</f>
        <v>672</v>
      </c>
      <c r="E58" s="17">
        <f>E57+Purchase!E57-Sales!E57</f>
        <v>378</v>
      </c>
      <c r="F58" s="17">
        <f>F57+Purchase!F57-Sales!F57</f>
        <v>300</v>
      </c>
      <c r="G58" s="17">
        <f>G57+Purchase!G57-Sales!G57</f>
        <v>256</v>
      </c>
      <c r="H58" s="17">
        <f>H57+Purchase!H57-Sales!H57</f>
        <v>312</v>
      </c>
      <c r="I58" s="17">
        <f>I57+Purchase!I57-Sales!I57</f>
        <v>177</v>
      </c>
      <c r="J58" s="17">
        <f>J57+Purchase!J57-Sales!J57</f>
        <v>78</v>
      </c>
      <c r="K58" s="17">
        <f>K57+Purchase!K57-Sales!K57</f>
        <v>373</v>
      </c>
      <c r="L58" s="17">
        <f>L57+Purchase!L57-Sales!L57</f>
        <v>273</v>
      </c>
      <c r="M58" s="17">
        <f>M57+Purchase!M57-Sales!M57</f>
        <v>174</v>
      </c>
      <c r="N58" s="17">
        <f>N57+Purchase!N57-Sales!N57</f>
        <v>147</v>
      </c>
      <c r="O58" s="17">
        <f>O57+Purchase!O57-Sales!O57</f>
        <v>180</v>
      </c>
      <c r="P58" s="17">
        <f>P57+Purchase!P57-Sales!P57</f>
        <v>214</v>
      </c>
      <c r="Q58" s="2">
        <f t="shared" si="0"/>
        <v>3861</v>
      </c>
      <c r="R58" s="32">
        <f t="shared" si="1"/>
        <v>257.39999999999998</v>
      </c>
      <c r="S58" s="5">
        <v>45438</v>
      </c>
      <c r="U58"/>
      <c r="V58"/>
    </row>
    <row r="59" spans="1:22">
      <c r="A59" s="5">
        <v>45439</v>
      </c>
      <c r="B59" s="17">
        <f>B58+Purchase!B58-Sales!B58</f>
        <v>278</v>
      </c>
      <c r="C59" s="17">
        <f>C58+Purchase!C58-Sales!C58</f>
        <v>35</v>
      </c>
      <c r="D59" s="17">
        <f>D58+Purchase!D58-Sales!D58</f>
        <v>631</v>
      </c>
      <c r="E59" s="17">
        <f>E58+Purchase!E58-Sales!E58</f>
        <v>348</v>
      </c>
      <c r="F59" s="17">
        <f>F58+Purchase!F58-Sales!F58</f>
        <v>289</v>
      </c>
      <c r="G59" s="17">
        <f>G58+Purchase!G58-Sales!G58</f>
        <v>245</v>
      </c>
      <c r="H59" s="17">
        <f>H58+Purchase!H58-Sales!H58</f>
        <v>305</v>
      </c>
      <c r="I59" s="17">
        <f>I58+Purchase!I58-Sales!I58</f>
        <v>164</v>
      </c>
      <c r="J59" s="17">
        <f>J58+Purchase!J58-Sales!J58</f>
        <v>75</v>
      </c>
      <c r="K59" s="17">
        <f>K58+Purchase!K58-Sales!K58</f>
        <v>349</v>
      </c>
      <c r="L59" s="17">
        <f>L58+Purchase!L58-Sales!L58</f>
        <v>259</v>
      </c>
      <c r="M59" s="17">
        <f>M58+Purchase!M58-Sales!M58</f>
        <v>169</v>
      </c>
      <c r="N59" s="17">
        <f>N58+Purchase!N58-Sales!N58</f>
        <v>141</v>
      </c>
      <c r="O59" s="17">
        <f>O58+Purchase!O58-Sales!O58</f>
        <v>176</v>
      </c>
      <c r="P59" s="17">
        <f>P58+Purchase!P58-Sales!P58</f>
        <v>204</v>
      </c>
      <c r="Q59" s="2">
        <f t="shared" si="0"/>
        <v>3668</v>
      </c>
      <c r="R59" s="32">
        <f t="shared" si="1"/>
        <v>244.53333333333333</v>
      </c>
      <c r="S59" s="5">
        <v>45439</v>
      </c>
      <c r="U59"/>
      <c r="V59"/>
    </row>
    <row r="60" spans="1:22">
      <c r="A60" s="5">
        <v>45440</v>
      </c>
      <c r="B60" s="17">
        <f>B59+Purchase!B59-Sales!B59</f>
        <v>266</v>
      </c>
      <c r="C60" s="17">
        <f>C59+Purchase!C59-Sales!C59</f>
        <v>32</v>
      </c>
      <c r="D60" s="17">
        <f>D59+Purchase!D59-Sales!D59</f>
        <v>591</v>
      </c>
      <c r="E60" s="17">
        <f>E59+Purchase!E59-Sales!E59</f>
        <v>319</v>
      </c>
      <c r="F60" s="17">
        <f>F59+Purchase!F59-Sales!F59</f>
        <v>278</v>
      </c>
      <c r="G60" s="17">
        <f>G59+Purchase!G59-Sales!G59</f>
        <v>234</v>
      </c>
      <c r="H60" s="17">
        <f>H59+Purchase!H59-Sales!H59</f>
        <v>295</v>
      </c>
      <c r="I60" s="17">
        <f>I59+Purchase!I59-Sales!I59</f>
        <v>149</v>
      </c>
      <c r="J60" s="17">
        <f>J59+Purchase!J59-Sales!J59</f>
        <v>69</v>
      </c>
      <c r="K60" s="17">
        <f>K59+Purchase!K59-Sales!K59</f>
        <v>323</v>
      </c>
      <c r="L60" s="17">
        <f>L59+Purchase!L59-Sales!L59</f>
        <v>244</v>
      </c>
      <c r="M60" s="17">
        <f>M59+Purchase!M59-Sales!M59</f>
        <v>225</v>
      </c>
      <c r="N60" s="17">
        <f>N59+Purchase!N59-Sales!N59</f>
        <v>134</v>
      </c>
      <c r="O60" s="17">
        <f>O59+Purchase!O59-Sales!O59</f>
        <v>172</v>
      </c>
      <c r="P60" s="17">
        <f>P59+Purchase!P59-Sales!P59</f>
        <v>194</v>
      </c>
      <c r="Q60" s="2">
        <f t="shared" si="0"/>
        <v>3525</v>
      </c>
      <c r="R60" s="32">
        <f t="shared" si="1"/>
        <v>235</v>
      </c>
      <c r="S60" s="5">
        <v>45440</v>
      </c>
      <c r="U60"/>
      <c r="V60"/>
    </row>
    <row r="61" spans="1:22">
      <c r="A61" s="5">
        <v>45441</v>
      </c>
      <c r="B61" s="17">
        <f>B60+Purchase!B60-Sales!B60</f>
        <v>254</v>
      </c>
      <c r="C61" s="17">
        <f>C60+Purchase!C60-Sales!C60</f>
        <v>29</v>
      </c>
      <c r="D61" s="17">
        <f>D60+Purchase!D60-Sales!D60</f>
        <v>902</v>
      </c>
      <c r="E61" s="17">
        <f>E60+Purchase!E60-Sales!E60</f>
        <v>541</v>
      </c>
      <c r="F61" s="17">
        <f>F60+Purchase!F60-Sales!F60</f>
        <v>270</v>
      </c>
      <c r="G61" s="17">
        <f>G60+Purchase!G60-Sales!G60</f>
        <v>220</v>
      </c>
      <c r="H61" s="17">
        <f>H60+Purchase!H60-Sales!H60</f>
        <v>286</v>
      </c>
      <c r="I61" s="17">
        <f>I60+Purchase!I60-Sales!I60</f>
        <v>139</v>
      </c>
      <c r="J61" s="17">
        <f>J60+Purchase!J60-Sales!J60</f>
        <v>65</v>
      </c>
      <c r="K61" s="17">
        <f>K60+Purchase!K60-Sales!K60</f>
        <v>298</v>
      </c>
      <c r="L61" s="17">
        <f>L60+Purchase!L60-Sales!L60</f>
        <v>228</v>
      </c>
      <c r="M61" s="17">
        <f>M60+Purchase!M60-Sales!M60</f>
        <v>219</v>
      </c>
      <c r="N61" s="17">
        <f>N60+Purchase!N60-Sales!N60</f>
        <v>126</v>
      </c>
      <c r="O61" s="17">
        <f>O60+Purchase!O60-Sales!O60</f>
        <v>166</v>
      </c>
      <c r="P61" s="17">
        <f>P60+Purchase!P60-Sales!P60</f>
        <v>179</v>
      </c>
      <c r="Q61" s="2">
        <f t="shared" si="0"/>
        <v>3922</v>
      </c>
      <c r="R61" s="32">
        <f t="shared" si="1"/>
        <v>261.46666666666664</v>
      </c>
      <c r="S61" s="5">
        <v>45441</v>
      </c>
      <c r="U61"/>
      <c r="V61"/>
    </row>
    <row r="62" spans="1:22">
      <c r="A62" s="5">
        <v>45442</v>
      </c>
      <c r="B62" s="17">
        <f>B61+Purchase!B61-Sales!B61</f>
        <v>244</v>
      </c>
      <c r="C62" s="17">
        <f>C61+Purchase!C61-Sales!C61</f>
        <v>26</v>
      </c>
      <c r="D62" s="17">
        <f>D61+Purchase!D61-Sales!D61</f>
        <v>860</v>
      </c>
      <c r="E62" s="17">
        <f>E61+Purchase!E61-Sales!E61</f>
        <v>508</v>
      </c>
      <c r="F62" s="17">
        <f>F61+Purchase!F61-Sales!F61</f>
        <v>260</v>
      </c>
      <c r="G62" s="17">
        <f>G61+Purchase!G61-Sales!G61</f>
        <v>207</v>
      </c>
      <c r="H62" s="17">
        <f>H61+Purchase!H61-Sales!H61</f>
        <v>279</v>
      </c>
      <c r="I62" s="17">
        <f>I61+Purchase!I61-Sales!I61</f>
        <v>225</v>
      </c>
      <c r="J62" s="17">
        <f>J61+Purchase!J61-Sales!J61</f>
        <v>97</v>
      </c>
      <c r="K62" s="17">
        <f>K61+Purchase!K61-Sales!K61</f>
        <v>272</v>
      </c>
      <c r="L62" s="17">
        <f>L61+Purchase!L61-Sales!L61</f>
        <v>211</v>
      </c>
      <c r="M62" s="17">
        <f>M61+Purchase!M61-Sales!M61</f>
        <v>214</v>
      </c>
      <c r="N62" s="17">
        <f>N61+Purchase!N61-Sales!N61</f>
        <v>117</v>
      </c>
      <c r="O62" s="17">
        <f>O61+Purchase!O61-Sales!O61</f>
        <v>160</v>
      </c>
      <c r="P62" s="17">
        <f>P61+Purchase!P61-Sales!P61</f>
        <v>165</v>
      </c>
      <c r="Q62" s="2">
        <f t="shared" si="0"/>
        <v>3845</v>
      </c>
      <c r="R62" s="32">
        <f t="shared" si="1"/>
        <v>256.33333333333331</v>
      </c>
      <c r="S62" s="5">
        <v>45442</v>
      </c>
      <c r="U62"/>
      <c r="V62"/>
    </row>
    <row r="63" spans="1:22">
      <c r="A63" s="5">
        <v>45443</v>
      </c>
      <c r="B63" s="17">
        <f>B62+Purchase!B62-Sales!B62</f>
        <v>234</v>
      </c>
      <c r="C63" s="17">
        <f>C62+Purchase!C62-Sales!C62</f>
        <v>22</v>
      </c>
      <c r="D63" s="17">
        <f>D62+Purchase!D62-Sales!D62</f>
        <v>819</v>
      </c>
      <c r="E63" s="17">
        <f>E62+Purchase!E62-Sales!E62</f>
        <v>476</v>
      </c>
      <c r="F63" s="17">
        <f>F62+Purchase!F62-Sales!F62</f>
        <v>356</v>
      </c>
      <c r="G63" s="17">
        <f>G62+Purchase!G62-Sales!G62</f>
        <v>302</v>
      </c>
      <c r="H63" s="17">
        <f>H62+Purchase!H62-Sales!H62</f>
        <v>360</v>
      </c>
      <c r="I63" s="17">
        <f>I62+Purchase!I62-Sales!I62</f>
        <v>210</v>
      </c>
      <c r="J63" s="17">
        <f>J62+Purchase!J62-Sales!J62</f>
        <v>91</v>
      </c>
      <c r="K63" s="17">
        <f>K62+Purchase!K62-Sales!K62</f>
        <v>248</v>
      </c>
      <c r="L63" s="17">
        <f>L62+Purchase!L62-Sales!L62</f>
        <v>194</v>
      </c>
      <c r="M63" s="17">
        <f>M62+Purchase!M62-Sales!M62</f>
        <v>210</v>
      </c>
      <c r="N63" s="17">
        <f>N62+Purchase!N62-Sales!N62</f>
        <v>108</v>
      </c>
      <c r="O63" s="17">
        <f>O62+Purchase!O62-Sales!O62</f>
        <v>156</v>
      </c>
      <c r="P63" s="17">
        <f>P62+Purchase!P62-Sales!P62</f>
        <v>155</v>
      </c>
      <c r="Q63" s="2">
        <f t="shared" si="0"/>
        <v>3941</v>
      </c>
      <c r="R63" s="32">
        <f t="shared" si="1"/>
        <v>262.73333333333335</v>
      </c>
      <c r="S63" s="5">
        <v>45443</v>
      </c>
      <c r="U63"/>
      <c r="V63"/>
    </row>
    <row r="64" spans="1:22">
      <c r="A64" s="5"/>
      <c r="B64" s="33">
        <f>AVERAGE(B3:B63)</f>
        <v>166.13114754098362</v>
      </c>
      <c r="C64" s="33">
        <f t="shared" ref="C64:P64" si="2">AVERAGE(C3:C63)</f>
        <v>23.065573770491802</v>
      </c>
      <c r="D64" s="33">
        <f t="shared" si="2"/>
        <v>480.09836065573768</v>
      </c>
      <c r="E64" s="33">
        <f t="shared" si="2"/>
        <v>272.70491803278691</v>
      </c>
      <c r="F64" s="33">
        <f t="shared" si="2"/>
        <v>166.86885245901638</v>
      </c>
      <c r="G64" s="33">
        <f t="shared" si="2"/>
        <v>138.1639344262295</v>
      </c>
      <c r="H64" s="33">
        <f t="shared" si="2"/>
        <v>181.24590163934425</v>
      </c>
      <c r="I64" s="33">
        <f t="shared" si="2"/>
        <v>138.09836065573771</v>
      </c>
      <c r="J64" s="33">
        <f t="shared" si="2"/>
        <v>59</v>
      </c>
      <c r="K64" s="33">
        <f t="shared" si="2"/>
        <v>190.96721311475409</v>
      </c>
      <c r="L64" s="33">
        <f t="shared" si="2"/>
        <v>135.62295081967213</v>
      </c>
      <c r="M64" s="33">
        <f t="shared" si="2"/>
        <v>108.1311475409836</v>
      </c>
      <c r="N64" s="33">
        <f t="shared" si="2"/>
        <v>152.42622950819671</v>
      </c>
      <c r="O64" s="33">
        <f t="shared" si="2"/>
        <v>143.65573770491804</v>
      </c>
      <c r="P64" s="33">
        <f t="shared" si="2"/>
        <v>208.75409836065575</v>
      </c>
      <c r="Q64" s="1"/>
      <c r="R64" s="33">
        <f>AVERAGE(R3:R63)</f>
        <v>170.99562841530059</v>
      </c>
      <c r="S64" s="5"/>
      <c r="U64"/>
      <c r="V64"/>
    </row>
    <row r="65" spans="1:22">
      <c r="A65" s="5"/>
      <c r="B65" s="67" t="s">
        <v>73</v>
      </c>
      <c r="C65" s="67" t="s">
        <v>78</v>
      </c>
      <c r="D65" s="67" t="s">
        <v>79</v>
      </c>
      <c r="E65" s="67" t="s">
        <v>74</v>
      </c>
      <c r="F65" s="67" t="s">
        <v>72</v>
      </c>
      <c r="G65" s="67" t="s">
        <v>68</v>
      </c>
      <c r="H65" s="67" t="s">
        <v>67</v>
      </c>
      <c r="I65" s="67" t="s">
        <v>80</v>
      </c>
      <c r="J65" s="67" t="s">
        <v>81</v>
      </c>
      <c r="K65" s="67" t="s">
        <v>69</v>
      </c>
      <c r="L65" s="67" t="s">
        <v>70</v>
      </c>
      <c r="M65" s="67" t="s">
        <v>71</v>
      </c>
      <c r="N65" s="67" t="s">
        <v>77</v>
      </c>
      <c r="O65" s="67" t="s">
        <v>76</v>
      </c>
      <c r="P65" s="67" t="s">
        <v>75</v>
      </c>
      <c r="Q65" s="34" t="s">
        <v>17</v>
      </c>
      <c r="R65" s="35">
        <f>R64*Purchase!U65</f>
        <v>25759.884059243337</v>
      </c>
      <c r="S65" s="5"/>
      <c r="U65"/>
      <c r="V65"/>
    </row>
    <row r="66" spans="1:22">
      <c r="A66" s="5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44" t="s">
        <v>97</v>
      </c>
      <c r="Q66" s="130">
        <v>2564.9344262295081</v>
      </c>
      <c r="R66" s="32"/>
      <c r="S66" s="5"/>
      <c r="U66"/>
      <c r="V66"/>
    </row>
    <row r="67" spans="1:22">
      <c r="A67" s="5"/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45" t="s">
        <v>98</v>
      </c>
      <c r="Q67" s="131">
        <v>109.72337016844483</v>
      </c>
      <c r="R67" s="32"/>
      <c r="S67" s="5"/>
      <c r="U67"/>
      <c r="V67"/>
    </row>
    <row r="68" spans="1:22">
      <c r="A68" s="5"/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46" t="s">
        <v>99</v>
      </c>
      <c r="Q68" s="132">
        <v>2337</v>
      </c>
      <c r="R68" s="32"/>
      <c r="S68" s="5"/>
      <c r="U68"/>
      <c r="V68"/>
    </row>
    <row r="69" spans="1:22">
      <c r="A69" s="5"/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47" t="s">
        <v>100</v>
      </c>
      <c r="Q69" s="133">
        <v>0</v>
      </c>
      <c r="R69" s="32"/>
      <c r="S69" s="5"/>
      <c r="U69"/>
      <c r="V69"/>
    </row>
    <row r="70" spans="1:22">
      <c r="A70" s="5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48" t="s">
        <v>101</v>
      </c>
      <c r="Q70" s="134">
        <v>856.96691629748204</v>
      </c>
      <c r="R70" s="32"/>
      <c r="S70" s="5"/>
      <c r="U70"/>
      <c r="V70"/>
    </row>
    <row r="71" spans="1:22">
      <c r="A71" s="5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49" t="s">
        <v>102</v>
      </c>
      <c r="Q71" s="135">
        <v>734392.29562841554</v>
      </c>
      <c r="R71" s="32"/>
      <c r="S71" s="5"/>
      <c r="U71"/>
      <c r="V71"/>
    </row>
    <row r="72" spans="1:22">
      <c r="A72" s="5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50" t="s">
        <v>103</v>
      </c>
      <c r="Q72" s="136">
        <v>-0.64518969543663029</v>
      </c>
      <c r="R72" s="32"/>
      <c r="S72" s="5"/>
    </row>
    <row r="73" spans="1:22">
      <c r="A73" s="5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51" t="s">
        <v>104</v>
      </c>
      <c r="Q73" s="137">
        <v>-4.6732577503004968E-2</v>
      </c>
      <c r="R73" s="32"/>
      <c r="S73" s="5"/>
    </row>
    <row r="74" spans="1:22">
      <c r="A74" s="5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52" t="s">
        <v>41</v>
      </c>
      <c r="Q74" s="138">
        <v>3239</v>
      </c>
      <c r="R74" s="32"/>
      <c r="S74" s="5"/>
    </row>
    <row r="75" spans="1:22">
      <c r="A75" s="5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53" t="s">
        <v>105</v>
      </c>
      <c r="Q75" s="139">
        <v>702</v>
      </c>
      <c r="R75" s="32"/>
      <c r="S75" s="5"/>
    </row>
    <row r="76" spans="1:22">
      <c r="A76" s="5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54" t="s">
        <v>106</v>
      </c>
      <c r="Q76" s="140">
        <v>3941</v>
      </c>
      <c r="R76" s="32"/>
      <c r="S76" s="5"/>
    </row>
    <row r="77" spans="1:22">
      <c r="A77" s="5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55" t="s">
        <v>107</v>
      </c>
      <c r="Q77" s="141">
        <v>156461</v>
      </c>
      <c r="R77" s="32"/>
      <c r="S77" s="5"/>
    </row>
    <row r="78" spans="1:22">
      <c r="A78" s="5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56" t="s">
        <v>108</v>
      </c>
      <c r="Q78" s="142">
        <v>61</v>
      </c>
      <c r="R78" s="32"/>
      <c r="S78" s="5"/>
    </row>
    <row r="79" spans="1:22">
      <c r="A79" s="5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R79" s="32"/>
      <c r="S79" s="5"/>
    </row>
    <row r="80" spans="1:22">
      <c r="A80" s="5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R80" s="32"/>
      <c r="S80" s="5"/>
    </row>
    <row r="81" spans="1:19">
      <c r="A81" s="5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R81" s="32"/>
      <c r="S81" s="5"/>
    </row>
    <row r="82" spans="1:19">
      <c r="A82" s="5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R82" s="32"/>
      <c r="S82" s="5"/>
    </row>
    <row r="83" spans="1:19">
      <c r="A83" s="5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R83" s="32"/>
      <c r="S83" s="5"/>
    </row>
    <row r="84" spans="1:19">
      <c r="A84" s="5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R84" s="32"/>
      <c r="S84" s="5"/>
    </row>
    <row r="85" spans="1:19">
      <c r="A85" s="5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R85" s="32"/>
      <c r="S85" s="5"/>
    </row>
    <row r="86" spans="1:19">
      <c r="A86" s="5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R86" s="32"/>
      <c r="S86" s="5"/>
    </row>
    <row r="87" spans="1:19">
      <c r="A87" s="5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R87" s="32"/>
      <c r="S87" s="5"/>
    </row>
    <row r="88" spans="1:19">
      <c r="A88" s="5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R88" s="32"/>
      <c r="S88" s="5"/>
    </row>
    <row r="89" spans="1:19">
      <c r="A89" s="5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R89" s="32"/>
      <c r="S89" s="5"/>
    </row>
    <row r="90" spans="1:19">
      <c r="A90" s="5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R90" s="32"/>
      <c r="S90" s="5"/>
    </row>
    <row r="91" spans="1:19">
      <c r="A91" s="5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R91" s="32"/>
      <c r="S91" s="5"/>
    </row>
    <row r="92" spans="1:19">
      <c r="A92" s="4"/>
      <c r="S92" s="4"/>
    </row>
    <row r="93" spans="1:19">
      <c r="A93" s="1"/>
      <c r="S93" s="1"/>
    </row>
    <row r="94" spans="1:19">
      <c r="A94" s="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R94" s="32"/>
      <c r="S94" s="1"/>
    </row>
    <row r="95" spans="1:19">
      <c r="A95" s="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S95" s="1"/>
    </row>
    <row r="96" spans="1:19">
      <c r="A96" s="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S96" s="1"/>
    </row>
  </sheetData>
  <mergeCells count="5">
    <mergeCell ref="S1:S2"/>
    <mergeCell ref="B1:P1"/>
    <mergeCell ref="A1:A2"/>
    <mergeCell ref="Q1:Q2"/>
    <mergeCell ref="R1:R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29B2-E02B-40A6-B13A-125256FF18CC}">
  <dimension ref="B2:G17"/>
  <sheetViews>
    <sheetView tabSelected="1" workbookViewId="0">
      <selection activeCell="H22" sqref="H22"/>
    </sheetView>
  </sheetViews>
  <sheetFormatPr defaultRowHeight="14.4"/>
  <cols>
    <col min="3" max="3" width="17.33203125" bestFit="1" customWidth="1"/>
    <col min="4" max="4" width="14" bestFit="1" customWidth="1"/>
    <col min="5" max="5" width="16.44140625" bestFit="1" customWidth="1"/>
    <col min="6" max="6" width="13.33203125" bestFit="1" customWidth="1"/>
  </cols>
  <sheetData>
    <row r="2" spans="2:7">
      <c r="B2" s="184"/>
      <c r="C2" s="184"/>
      <c r="D2" s="184"/>
      <c r="E2" s="184"/>
      <c r="F2" s="184"/>
      <c r="G2" s="184"/>
    </row>
    <row r="3" spans="2:7" ht="15">
      <c r="B3" s="183"/>
      <c r="C3" s="157" t="s">
        <v>109</v>
      </c>
      <c r="D3" s="180" t="s">
        <v>28</v>
      </c>
      <c r="E3" s="181" t="s">
        <v>110</v>
      </c>
      <c r="F3" s="182" t="s">
        <v>111</v>
      </c>
      <c r="G3" s="183"/>
    </row>
    <row r="4" spans="2:7">
      <c r="B4" s="183"/>
      <c r="C4" s="168" t="s">
        <v>97</v>
      </c>
      <c r="D4" s="158">
        <v>25846.081967213115</v>
      </c>
      <c r="E4" s="170">
        <v>30781.065573770491</v>
      </c>
      <c r="F4" s="170">
        <v>2564.9344262295081</v>
      </c>
      <c r="G4" s="183"/>
    </row>
    <row r="5" spans="2:7">
      <c r="B5" s="183"/>
      <c r="C5" s="168" t="s">
        <v>98</v>
      </c>
      <c r="D5" s="159">
        <v>169.99916312086194</v>
      </c>
      <c r="E5" s="171">
        <v>3746.2596211566365</v>
      </c>
      <c r="F5" s="171">
        <v>109.72337016844483</v>
      </c>
      <c r="G5" s="183"/>
    </row>
    <row r="6" spans="2:7">
      <c r="B6" s="183"/>
      <c r="C6" s="168" t="s">
        <v>99</v>
      </c>
      <c r="D6" s="160">
        <v>25822</v>
      </c>
      <c r="E6" s="172">
        <v>27000</v>
      </c>
      <c r="F6" s="172">
        <v>2337</v>
      </c>
      <c r="G6" s="183"/>
    </row>
    <row r="7" spans="2:7">
      <c r="B7" s="183"/>
      <c r="C7" s="168" t="s">
        <v>100</v>
      </c>
      <c r="D7" s="161">
        <v>24897</v>
      </c>
      <c r="E7" s="173">
        <v>0</v>
      </c>
      <c r="F7" s="173">
        <v>0</v>
      </c>
      <c r="G7" s="183"/>
    </row>
    <row r="8" spans="2:7">
      <c r="B8" s="183"/>
      <c r="C8" s="168" t="s">
        <v>101</v>
      </c>
      <c r="D8" s="162">
        <v>1327.7359086691145</v>
      </c>
      <c r="E8" s="174">
        <v>29259.222992000803</v>
      </c>
      <c r="F8" s="174">
        <v>856.96691629748204</v>
      </c>
      <c r="G8" s="183"/>
    </row>
    <row r="9" spans="2:7">
      <c r="B9" s="183"/>
      <c r="C9" s="168" t="s">
        <v>102</v>
      </c>
      <c r="D9" s="163">
        <v>1762882.6431693989</v>
      </c>
      <c r="E9" s="175">
        <v>856102130.09562838</v>
      </c>
      <c r="F9" s="175">
        <v>734392.29562841554</v>
      </c>
      <c r="G9" s="183"/>
    </row>
    <row r="10" spans="2:7">
      <c r="B10" s="183"/>
      <c r="C10" s="168" t="s">
        <v>103</v>
      </c>
      <c r="D10" s="187">
        <v>-0.31252475335948393</v>
      </c>
      <c r="E10" s="188">
        <v>17.709455470892969</v>
      </c>
      <c r="F10" s="188">
        <v>-0.64518969543663029</v>
      </c>
      <c r="G10" s="183"/>
    </row>
    <row r="11" spans="2:7">
      <c r="B11" s="183"/>
      <c r="C11" s="168" t="s">
        <v>104</v>
      </c>
      <c r="D11" s="189">
        <v>0.41589688417093135</v>
      </c>
      <c r="E11" s="190">
        <v>3.8027870294421975</v>
      </c>
      <c r="F11" s="190">
        <v>-4.6732577503004968E-2</v>
      </c>
      <c r="G11" s="183"/>
    </row>
    <row r="12" spans="2:7">
      <c r="B12" s="183"/>
      <c r="C12" s="168" t="s">
        <v>41</v>
      </c>
      <c r="D12" s="164">
        <v>5575</v>
      </c>
      <c r="E12" s="176">
        <v>177505</v>
      </c>
      <c r="F12" s="176">
        <v>3239</v>
      </c>
      <c r="G12" s="183"/>
    </row>
    <row r="13" spans="2:7">
      <c r="B13" s="183"/>
      <c r="C13" s="168" t="s">
        <v>105</v>
      </c>
      <c r="D13" s="165">
        <v>23443</v>
      </c>
      <c r="E13" s="177">
        <v>0</v>
      </c>
      <c r="F13" s="177">
        <v>702</v>
      </c>
      <c r="G13" s="183"/>
    </row>
    <row r="14" spans="2:7">
      <c r="B14" s="183"/>
      <c r="C14" s="168" t="s">
        <v>106</v>
      </c>
      <c r="D14" s="166">
        <v>29018</v>
      </c>
      <c r="E14" s="178">
        <v>177505</v>
      </c>
      <c r="F14" s="178">
        <v>3941</v>
      </c>
      <c r="G14" s="183"/>
    </row>
    <row r="15" spans="2:7">
      <c r="B15" s="183"/>
      <c r="C15" s="168" t="s">
        <v>107</v>
      </c>
      <c r="D15" s="167">
        <v>1576611</v>
      </c>
      <c r="E15" s="179">
        <v>1877645</v>
      </c>
      <c r="F15" s="179">
        <v>156461</v>
      </c>
      <c r="G15" s="183"/>
    </row>
    <row r="16" spans="2:7">
      <c r="B16" s="183"/>
      <c r="C16" s="169" t="s">
        <v>108</v>
      </c>
      <c r="D16" s="185">
        <v>61</v>
      </c>
      <c r="E16" s="186">
        <v>61</v>
      </c>
      <c r="F16" s="186">
        <v>61</v>
      </c>
      <c r="G16" s="183"/>
    </row>
    <row r="17" spans="2:7">
      <c r="B17" s="183"/>
      <c r="C17" s="183"/>
      <c r="D17" s="183"/>
      <c r="E17" s="183"/>
      <c r="F17" s="183"/>
      <c r="G17" s="18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3"/>
  <sheetViews>
    <sheetView topLeftCell="B1" workbookViewId="0">
      <selection activeCell="L24" sqref="L24"/>
    </sheetView>
  </sheetViews>
  <sheetFormatPr defaultColWidth="8.88671875" defaultRowHeight="14.4"/>
  <cols>
    <col min="1" max="1" width="17.6640625" style="2" customWidth="1"/>
    <col min="2" max="2" width="12" style="2" customWidth="1"/>
    <col min="3" max="3" width="18" style="2" customWidth="1"/>
    <col min="4" max="4" width="19.88671875" style="2" customWidth="1"/>
    <col min="5" max="5" width="22.21875" style="2" customWidth="1"/>
    <col min="6" max="6" width="18" style="2" customWidth="1"/>
    <col min="7" max="8" width="12" style="2" customWidth="1"/>
    <col min="9" max="9" width="11" style="2" customWidth="1"/>
    <col min="10" max="16" width="12" style="2" customWidth="1"/>
    <col min="17" max="16384" width="8.88671875" style="2"/>
  </cols>
  <sheetData>
    <row r="1" spans="1:21">
      <c r="B1" s="26" t="s">
        <v>73</v>
      </c>
      <c r="C1" s="26" t="s">
        <v>78</v>
      </c>
      <c r="D1" s="26" t="s">
        <v>79</v>
      </c>
      <c r="E1" s="26" t="s">
        <v>74</v>
      </c>
      <c r="F1" s="26" t="s">
        <v>72</v>
      </c>
      <c r="G1" s="26" t="s">
        <v>68</v>
      </c>
      <c r="H1" s="26" t="s">
        <v>67</v>
      </c>
      <c r="I1" s="26" t="s">
        <v>80</v>
      </c>
      <c r="J1" s="26" t="s">
        <v>81</v>
      </c>
      <c r="K1" s="26" t="s">
        <v>69</v>
      </c>
      <c r="L1" s="26" t="s">
        <v>70</v>
      </c>
      <c r="M1" s="26" t="s">
        <v>71</v>
      </c>
      <c r="N1" s="26" t="s">
        <v>77</v>
      </c>
      <c r="O1" s="26" t="s">
        <v>76</v>
      </c>
      <c r="P1" s="26" t="s">
        <v>75</v>
      </c>
    </row>
    <row r="2" spans="1:21">
      <c r="A2" s="27" t="s">
        <v>18</v>
      </c>
      <c r="B2" s="3">
        <v>314.27868852459017</v>
      </c>
      <c r="C2" s="3">
        <v>29</v>
      </c>
      <c r="D2" s="3">
        <v>46.5</v>
      </c>
      <c r="E2" s="3">
        <v>38.409836065573771</v>
      </c>
      <c r="F2" s="3">
        <v>164.21311475409837</v>
      </c>
      <c r="G2" s="3">
        <v>115.08196721311475</v>
      </c>
      <c r="H2" s="3">
        <v>110</v>
      </c>
      <c r="I2" s="3">
        <v>129.68852459016392</v>
      </c>
      <c r="J2" s="3">
        <v>140</v>
      </c>
      <c r="K2" s="3">
        <v>114.50819672131148</v>
      </c>
      <c r="L2" s="3">
        <v>115.88524590163935</v>
      </c>
      <c r="M2" s="3">
        <v>452.95081967213116</v>
      </c>
      <c r="N2" s="3">
        <v>186.2295081967213</v>
      </c>
      <c r="O2" s="3">
        <v>272.95081967213116</v>
      </c>
      <c r="P2" s="3">
        <v>30</v>
      </c>
    </row>
    <row r="3" spans="1:21">
      <c r="A3" s="27" t="s">
        <v>19</v>
      </c>
      <c r="B3" s="3">
        <v>324.27868852459017</v>
      </c>
      <c r="C3" s="3">
        <v>32</v>
      </c>
      <c r="D3" s="3">
        <v>50</v>
      </c>
      <c r="E3" s="3">
        <v>40.409836065573771</v>
      </c>
      <c r="F3" s="3">
        <v>172.34426229508196</v>
      </c>
      <c r="G3" s="3">
        <v>127.54098360655738</v>
      </c>
      <c r="H3" s="3">
        <v>125</v>
      </c>
      <c r="I3" s="3">
        <v>143.60655737704917</v>
      </c>
      <c r="J3" s="3">
        <v>160</v>
      </c>
      <c r="K3" s="3">
        <v>119.50819672131148</v>
      </c>
      <c r="L3" s="3">
        <v>121.88524590163935</v>
      </c>
      <c r="M3" s="3">
        <v>482.95081967213116</v>
      </c>
      <c r="N3" s="3">
        <v>206.2295081967213</v>
      </c>
      <c r="O3" s="3">
        <v>297.95081967213116</v>
      </c>
      <c r="P3" s="3">
        <v>40</v>
      </c>
    </row>
    <row r="4" spans="1:21">
      <c r="A4" s="27" t="s">
        <v>20</v>
      </c>
      <c r="B4" s="3">
        <f>B3-B2</f>
        <v>10</v>
      </c>
      <c r="C4" s="3">
        <f t="shared" ref="C4:P4" si="0">C3-C2</f>
        <v>3</v>
      </c>
      <c r="D4" s="3">
        <f t="shared" si="0"/>
        <v>3.5</v>
      </c>
      <c r="E4" s="3">
        <f t="shared" si="0"/>
        <v>2</v>
      </c>
      <c r="F4" s="3">
        <f t="shared" si="0"/>
        <v>8.1311475409835907</v>
      </c>
      <c r="G4" s="3">
        <f t="shared" si="0"/>
        <v>12.459016393442624</v>
      </c>
      <c r="H4" s="3">
        <f t="shared" si="0"/>
        <v>15</v>
      </c>
      <c r="I4" s="3">
        <f t="shared" si="0"/>
        <v>13.918032786885249</v>
      </c>
      <c r="J4" s="3">
        <f t="shared" si="0"/>
        <v>20</v>
      </c>
      <c r="K4" s="3">
        <f t="shared" si="0"/>
        <v>5</v>
      </c>
      <c r="L4" s="3">
        <f t="shared" si="0"/>
        <v>6</v>
      </c>
      <c r="M4" s="3">
        <f t="shared" si="0"/>
        <v>30</v>
      </c>
      <c r="N4" s="3">
        <f t="shared" si="0"/>
        <v>20</v>
      </c>
      <c r="O4" s="3">
        <f t="shared" si="0"/>
        <v>25</v>
      </c>
      <c r="P4" s="3">
        <f t="shared" si="0"/>
        <v>10</v>
      </c>
    </row>
    <row r="5" spans="1:21">
      <c r="B5" s="26" t="s">
        <v>73</v>
      </c>
      <c r="C5" s="26" t="s">
        <v>78</v>
      </c>
      <c r="D5" s="26" t="s">
        <v>79</v>
      </c>
      <c r="E5" s="26" t="s">
        <v>74</v>
      </c>
      <c r="F5" s="26" t="s">
        <v>72</v>
      </c>
      <c r="G5" s="26" t="s">
        <v>68</v>
      </c>
      <c r="H5" s="26" t="s">
        <v>67</v>
      </c>
      <c r="I5" s="26" t="s">
        <v>80</v>
      </c>
      <c r="J5" s="26" t="s">
        <v>81</v>
      </c>
      <c r="K5" s="26" t="s">
        <v>69</v>
      </c>
      <c r="L5" s="26" t="s">
        <v>70</v>
      </c>
      <c r="M5" s="26" t="s">
        <v>71</v>
      </c>
      <c r="N5" s="26" t="s">
        <v>77</v>
      </c>
      <c r="O5" s="26" t="s">
        <v>76</v>
      </c>
      <c r="P5" s="26" t="s">
        <v>75</v>
      </c>
    </row>
    <row r="7" spans="1:21">
      <c r="A7" s="27" t="s">
        <v>21</v>
      </c>
      <c r="B7" s="27" t="s">
        <v>38</v>
      </c>
      <c r="C7" s="28" t="s">
        <v>22</v>
      </c>
      <c r="D7" s="28" t="s">
        <v>85</v>
      </c>
      <c r="E7" s="28" t="s">
        <v>23</v>
      </c>
      <c r="F7" s="28" t="s">
        <v>24</v>
      </c>
    </row>
    <row r="8" spans="1:21">
      <c r="A8" s="26" t="s">
        <v>73</v>
      </c>
      <c r="B8" s="128">
        <f>Sales!AF$64-Purchase!AF$67</f>
        <v>-22622</v>
      </c>
      <c r="C8" s="3">
        <v>209146</v>
      </c>
      <c r="D8" s="129">
        <f>B8/$B$23</f>
        <v>-0.18064000958217716</v>
      </c>
      <c r="E8" s="29">
        <f>C8/$C$23</f>
        <v>0.13265542356358037</v>
      </c>
      <c r="F8" s="29">
        <f>B4/B3</f>
        <v>3.0837672514028615E-2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 spans="1:21">
      <c r="A9" s="26" t="s">
        <v>78</v>
      </c>
      <c r="B9" s="128">
        <f>Sales!AG$64-Purchase!AG$67</f>
        <v>-41</v>
      </c>
      <c r="C9" s="3">
        <v>6368</v>
      </c>
      <c r="D9" s="73">
        <f t="shared" ref="D9:D22" si="1">B9/$B$23</f>
        <v>-3.2739105264208574E-4</v>
      </c>
      <c r="E9" s="73">
        <f t="shared" ref="E9:E22" si="2">C9/$C$23</f>
        <v>4.0390432389473367E-3</v>
      </c>
      <c r="F9" s="29">
        <f>C4/C3</f>
        <v>9.375E-2</v>
      </c>
    </row>
    <row r="10" spans="1:21">
      <c r="A10" s="26" t="s">
        <v>79</v>
      </c>
      <c r="B10" s="3">
        <f>Sales!AH$64-Purchase!AH$67</f>
        <v>10459.5</v>
      </c>
      <c r="C10" s="3">
        <v>122850</v>
      </c>
      <c r="D10" s="29">
        <f t="shared" si="1"/>
        <v>8.3520651588046238E-2</v>
      </c>
      <c r="E10" s="29">
        <f t="shared" si="2"/>
        <v>7.7920298665935986E-2</v>
      </c>
      <c r="F10" s="29">
        <f>D4/D3</f>
        <v>7.0000000000000007E-2</v>
      </c>
    </row>
    <row r="11" spans="1:21">
      <c r="A11" s="26" t="s">
        <v>74</v>
      </c>
      <c r="B11" s="3">
        <f>Sales!AI$64-Purchase!AI$67</f>
        <v>5846</v>
      </c>
      <c r="C11" s="3">
        <v>74314</v>
      </c>
      <c r="D11" s="29">
        <f t="shared" si="1"/>
        <v>4.6681173018186174E-2</v>
      </c>
      <c r="E11" s="29">
        <f t="shared" si="2"/>
        <v>4.713527940627079E-2</v>
      </c>
      <c r="F11" s="29">
        <f>E4/E3</f>
        <v>4.9492900608519269E-2</v>
      </c>
    </row>
    <row r="12" spans="1:21">
      <c r="A12" s="26" t="s">
        <v>72</v>
      </c>
      <c r="B12" s="3">
        <f>Sales!AJ$64-Purchase!AJ$67</f>
        <v>11138</v>
      </c>
      <c r="C12" s="3">
        <v>113118</v>
      </c>
      <c r="D12" s="29">
        <f t="shared" si="1"/>
        <v>8.8938574251891486E-2</v>
      </c>
      <c r="E12" s="29">
        <f t="shared" si="2"/>
        <v>7.1747564871740721E-2</v>
      </c>
      <c r="F12" s="29">
        <f>F4/F3</f>
        <v>4.7179682298107012E-2</v>
      </c>
    </row>
    <row r="13" spans="1:21">
      <c r="A13" s="26" t="s">
        <v>68</v>
      </c>
      <c r="B13" s="3">
        <f>Sales!AK$64-Purchase!AK$67</f>
        <v>11535</v>
      </c>
      <c r="C13" s="3">
        <v>91095</v>
      </c>
      <c r="D13" s="29">
        <f t="shared" si="1"/>
        <v>9.210867785918192E-2</v>
      </c>
      <c r="E13" s="29">
        <f t="shared" si="2"/>
        <v>5.7778995579759372E-2</v>
      </c>
      <c r="F13" s="29">
        <f>G4/G3</f>
        <v>9.7686375321336769E-2</v>
      </c>
    </row>
    <row r="14" spans="1:21">
      <c r="A14" s="26" t="s">
        <v>67</v>
      </c>
      <c r="B14" s="3">
        <f>Sales!AL$64-Purchase!AL$67</f>
        <v>8320</v>
      </c>
      <c r="C14" s="3">
        <v>62000</v>
      </c>
      <c r="D14" s="29">
        <f t="shared" si="1"/>
        <v>6.6436428243467155E-2</v>
      </c>
      <c r="E14" s="29">
        <f t="shared" si="2"/>
        <v>3.9324855655580228E-2</v>
      </c>
      <c r="F14" s="29">
        <f>H4/H3</f>
        <v>0.12</v>
      </c>
    </row>
    <row r="15" spans="1:21">
      <c r="A15" s="26" t="s">
        <v>80</v>
      </c>
      <c r="B15" s="3">
        <f>Sales!AM$64-Purchase!AM$67</f>
        <v>11294</v>
      </c>
      <c r="C15" s="3">
        <v>111380</v>
      </c>
      <c r="D15" s="29">
        <f t="shared" si="1"/>
        <v>9.0184257281456487E-2</v>
      </c>
      <c r="E15" s="29">
        <f t="shared" si="2"/>
        <v>7.0645200369653646E-2</v>
      </c>
      <c r="F15" s="29">
        <f>I4/I3</f>
        <v>9.6917808219178114E-2</v>
      </c>
    </row>
    <row r="16" spans="1:21">
      <c r="A16" s="26" t="s">
        <v>81</v>
      </c>
      <c r="B16" s="3">
        <f>Sales!AN$64-Purchase!AN$67</f>
        <v>5620</v>
      </c>
      <c r="C16" s="3">
        <v>40480</v>
      </c>
      <c r="D16" s="29">
        <f t="shared" si="1"/>
        <v>4.4876529654841991E-2</v>
      </c>
      <c r="E16" s="29">
        <f t="shared" si="2"/>
        <v>2.5675325111901414E-2</v>
      </c>
      <c r="F16" s="29">
        <f>I4/I3</f>
        <v>9.6917808219178114E-2</v>
      </c>
    </row>
    <row r="17" spans="1:6">
      <c r="A17" s="26" t="s">
        <v>69</v>
      </c>
      <c r="B17" s="3">
        <f>Sales!AO$64-Purchase!AO$67</f>
        <v>13520</v>
      </c>
      <c r="C17" s="3">
        <v>205115</v>
      </c>
      <c r="D17" s="29">
        <f t="shared" si="1"/>
        <v>0.10795919589563412</v>
      </c>
      <c r="E17" s="29">
        <f t="shared" si="2"/>
        <v>0.13009867367410224</v>
      </c>
      <c r="F17" s="29">
        <f>J4/J3</f>
        <v>0.125</v>
      </c>
    </row>
    <row r="18" spans="1:6">
      <c r="A18" s="26" t="s">
        <v>70</v>
      </c>
      <c r="B18" s="3">
        <f>Sales!AP$64-Purchase!AP$67</f>
        <v>8418</v>
      </c>
      <c r="C18" s="3">
        <v>124005</v>
      </c>
      <c r="D18" s="29">
        <f t="shared" si="1"/>
        <v>6.7218972710757996E-2</v>
      </c>
      <c r="E18" s="29">
        <f t="shared" si="2"/>
        <v>7.865288267048752E-2</v>
      </c>
      <c r="F18" s="29">
        <f>K4/K3</f>
        <v>4.1838134430727023E-2</v>
      </c>
    </row>
    <row r="19" spans="1:6">
      <c r="A19" s="26" t="s">
        <v>71</v>
      </c>
      <c r="B19" s="3">
        <f>Sales!AQ$64-Purchase!AQ$67</f>
        <v>15310</v>
      </c>
      <c r="C19" s="3">
        <v>162100</v>
      </c>
      <c r="D19" s="29">
        <f t="shared" si="1"/>
        <v>0.12225261014513006</v>
      </c>
      <c r="E19" s="29">
        <f t="shared" si="2"/>
        <v>0.10281546938337992</v>
      </c>
      <c r="F19" s="29">
        <f>L4/L3</f>
        <v>4.9226630800268997E-2</v>
      </c>
    </row>
    <row r="20" spans="1:6">
      <c r="A20" s="26" t="s">
        <v>77</v>
      </c>
      <c r="B20" s="3">
        <f>Sales!AR$64-Purchase!AR$67</f>
        <v>13490</v>
      </c>
      <c r="C20" s="3">
        <v>103470</v>
      </c>
      <c r="D20" s="29">
        <f t="shared" si="1"/>
        <v>0.10771964146687162</v>
      </c>
      <c r="E20" s="29">
        <f t="shared" si="2"/>
        <v>6.5628109914240104E-2</v>
      </c>
      <c r="F20" s="29">
        <f>M4/M3</f>
        <v>6.2118126272912425E-2</v>
      </c>
    </row>
    <row r="21" spans="1:6">
      <c r="A21" s="26" t="s">
        <v>76</v>
      </c>
      <c r="B21" s="3">
        <f>Sales!AS$64-Purchase!AS$67</f>
        <v>25325</v>
      </c>
      <c r="C21" s="3">
        <v>122250</v>
      </c>
      <c r="D21" s="29">
        <f t="shared" si="1"/>
        <v>0.20222386361367856</v>
      </c>
      <c r="E21" s="29">
        <f t="shared" si="2"/>
        <v>7.7539735546688429E-2</v>
      </c>
      <c r="F21" s="29">
        <f>N4/N3</f>
        <v>9.6979332273449931E-2</v>
      </c>
    </row>
    <row r="22" spans="1:6">
      <c r="A22" s="26" t="s">
        <v>75</v>
      </c>
      <c r="B22" s="3">
        <f>Sales!AT$64-Purchase!AT$67</f>
        <v>7620</v>
      </c>
      <c r="C22" s="3">
        <v>28920</v>
      </c>
      <c r="D22" s="29">
        <f t="shared" si="1"/>
        <v>6.0846824905675445E-2</v>
      </c>
      <c r="E22" s="29">
        <f t="shared" si="2"/>
        <v>1.834314234773194E-2</v>
      </c>
      <c r="F22" s="29">
        <f>O4/O3</f>
        <v>8.3906464924346627E-2</v>
      </c>
    </row>
    <row r="23" spans="1:6">
      <c r="B23" s="24">
        <f>SUM(B8:B22)</f>
        <v>125232.5</v>
      </c>
      <c r="C23" s="24">
        <f>SUM(C8:C22)</f>
        <v>1576611</v>
      </c>
      <c r="D23" s="75"/>
      <c r="E23" s="75"/>
      <c r="F23" s="30">
        <f>AVERAGE(F8:F22)</f>
        <v>7.7456729058803533E-2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455-A9F3-44E0-9E30-863494CE01B7}">
  <dimension ref="A2:C38"/>
  <sheetViews>
    <sheetView workbookViewId="0">
      <selection activeCell="P10" sqref="P10"/>
    </sheetView>
  </sheetViews>
  <sheetFormatPr defaultRowHeight="14.4"/>
  <cols>
    <col min="1" max="1" width="12.21875" style="2" bestFit="1" customWidth="1"/>
    <col min="2" max="2" width="20.21875" style="2" bestFit="1" customWidth="1"/>
    <col min="3" max="3" width="21.88671875" style="2" bestFit="1" customWidth="1"/>
    <col min="4" max="16384" width="8.88671875" style="2"/>
  </cols>
  <sheetData>
    <row r="2" spans="1:3">
      <c r="A2" s="27" t="s">
        <v>21</v>
      </c>
      <c r="B2" s="28" t="s">
        <v>119</v>
      </c>
      <c r="C2" s="27" t="s">
        <v>118</v>
      </c>
    </row>
    <row r="3" spans="1:3">
      <c r="A3" s="26" t="s">
        <v>76</v>
      </c>
      <c r="B3" s="73">
        <v>0.20222386361367856</v>
      </c>
      <c r="C3" s="74">
        <f>B3</f>
        <v>0.20222386361367856</v>
      </c>
    </row>
    <row r="4" spans="1:3">
      <c r="A4" s="26" t="s">
        <v>71</v>
      </c>
      <c r="B4" s="73">
        <v>0.12225261014513006</v>
      </c>
      <c r="C4" s="74">
        <f>C3+B4</f>
        <v>0.32447647375880861</v>
      </c>
    </row>
    <row r="5" spans="1:3">
      <c r="A5" s="26" t="s">
        <v>69</v>
      </c>
      <c r="B5" s="73">
        <v>0.10795919589563412</v>
      </c>
      <c r="C5" s="74">
        <f t="shared" ref="C5:C17" si="0">C4+B5</f>
        <v>0.43243566965444274</v>
      </c>
    </row>
    <row r="6" spans="1:3">
      <c r="A6" s="26" t="s">
        <v>77</v>
      </c>
      <c r="B6" s="73">
        <v>0.10771964146687162</v>
      </c>
      <c r="C6" s="74">
        <f t="shared" si="0"/>
        <v>0.54015531112131432</v>
      </c>
    </row>
    <row r="7" spans="1:3">
      <c r="A7" s="26" t="s">
        <v>68</v>
      </c>
      <c r="B7" s="73">
        <v>9.210867785918192E-2</v>
      </c>
      <c r="C7" s="74">
        <f t="shared" si="0"/>
        <v>0.63226398898049618</v>
      </c>
    </row>
    <row r="8" spans="1:3">
      <c r="A8" s="26" t="s">
        <v>80</v>
      </c>
      <c r="B8" s="73">
        <v>9.0184257281456487E-2</v>
      </c>
      <c r="C8" s="74">
        <f t="shared" si="0"/>
        <v>0.7224482462619527</v>
      </c>
    </row>
    <row r="9" spans="1:3">
      <c r="A9" s="26" t="s">
        <v>72</v>
      </c>
      <c r="B9" s="73">
        <v>8.8938574251891486E-2</v>
      </c>
      <c r="C9" s="74">
        <f t="shared" si="0"/>
        <v>0.81138682051384414</v>
      </c>
    </row>
    <row r="10" spans="1:3">
      <c r="A10" s="26" t="s">
        <v>79</v>
      </c>
      <c r="B10" s="73">
        <v>8.3520651588046238E-2</v>
      </c>
      <c r="C10" s="74">
        <f t="shared" si="0"/>
        <v>0.89490747210189037</v>
      </c>
    </row>
    <row r="11" spans="1:3">
      <c r="A11" s="26" t="s">
        <v>70</v>
      </c>
      <c r="B11" s="73">
        <v>6.7218972710757996E-2</v>
      </c>
      <c r="C11" s="74">
        <f t="shared" si="0"/>
        <v>0.96212644481264831</v>
      </c>
    </row>
    <row r="12" spans="1:3">
      <c r="A12" s="26" t="s">
        <v>67</v>
      </c>
      <c r="B12" s="73">
        <v>6.6436428243467155E-2</v>
      </c>
      <c r="C12" s="74">
        <f t="shared" si="0"/>
        <v>1.0285628730561154</v>
      </c>
    </row>
    <row r="13" spans="1:3">
      <c r="A13" s="26" t="s">
        <v>75</v>
      </c>
      <c r="B13" s="73">
        <v>6.0846824905675445E-2</v>
      </c>
      <c r="C13" s="74">
        <f t="shared" si="0"/>
        <v>1.0894096979617909</v>
      </c>
    </row>
    <row r="14" spans="1:3">
      <c r="A14" s="26" t="s">
        <v>74</v>
      </c>
      <c r="B14" s="73">
        <v>4.6681173018186174E-2</v>
      </c>
      <c r="C14" s="74">
        <f t="shared" si="0"/>
        <v>1.1360908709799771</v>
      </c>
    </row>
    <row r="15" spans="1:3">
      <c r="A15" s="26" t="s">
        <v>81</v>
      </c>
      <c r="B15" s="73">
        <v>4.4876529654841991E-2</v>
      </c>
      <c r="C15" s="74">
        <f t="shared" si="0"/>
        <v>1.180967400634819</v>
      </c>
    </row>
    <row r="16" spans="1:3">
      <c r="A16" s="26" t="s">
        <v>78</v>
      </c>
      <c r="B16" s="73">
        <v>-3.2739105264208574E-4</v>
      </c>
      <c r="C16" s="74">
        <f t="shared" si="0"/>
        <v>1.180640009582177</v>
      </c>
    </row>
    <row r="17" spans="1:3">
      <c r="A17" s="26" t="s">
        <v>73</v>
      </c>
      <c r="B17" s="73">
        <v>-0.18064000958217716</v>
      </c>
      <c r="C17" s="74">
        <f t="shared" si="0"/>
        <v>0.99999999999999978</v>
      </c>
    </row>
    <row r="19" spans="1:3">
      <c r="C19" s="74"/>
    </row>
    <row r="21" spans="1:3">
      <c r="A21" s="27" t="s">
        <v>21</v>
      </c>
      <c r="B21" s="28" t="s">
        <v>23</v>
      </c>
      <c r="C21" s="27" t="s">
        <v>40</v>
      </c>
    </row>
    <row r="22" spans="1:3">
      <c r="A22" s="26" t="s">
        <v>73</v>
      </c>
      <c r="B22" s="73">
        <v>0.13265542356358037</v>
      </c>
      <c r="C22" s="74">
        <f>B22</f>
        <v>0.13265542356358037</v>
      </c>
    </row>
    <row r="23" spans="1:3">
      <c r="A23" s="26" t="s">
        <v>69</v>
      </c>
      <c r="B23" s="73">
        <v>0.13009867367410224</v>
      </c>
      <c r="C23" s="74">
        <f>C22+B23</f>
        <v>0.26275409723768262</v>
      </c>
    </row>
    <row r="24" spans="1:3">
      <c r="A24" s="26" t="s">
        <v>71</v>
      </c>
      <c r="B24" s="73">
        <v>0.10281546938337992</v>
      </c>
      <c r="C24" s="74">
        <f t="shared" ref="C24:C36" si="1">C23+B24</f>
        <v>0.36556956662106255</v>
      </c>
    </row>
    <row r="25" spans="1:3">
      <c r="A25" s="26" t="s">
        <v>70</v>
      </c>
      <c r="B25" s="73">
        <v>7.865288267048752E-2</v>
      </c>
      <c r="C25" s="74">
        <f t="shared" si="1"/>
        <v>0.44422244929155008</v>
      </c>
    </row>
    <row r="26" spans="1:3">
      <c r="A26" s="26" t="s">
        <v>79</v>
      </c>
      <c r="B26" s="73">
        <v>7.7920298665935986E-2</v>
      </c>
      <c r="C26" s="74">
        <f t="shared" si="1"/>
        <v>0.52214274795748605</v>
      </c>
    </row>
    <row r="27" spans="1:3">
      <c r="A27" s="26" t="s">
        <v>76</v>
      </c>
      <c r="B27" s="73">
        <v>7.7539735546688429E-2</v>
      </c>
      <c r="C27" s="74">
        <f t="shared" si="1"/>
        <v>0.59968248350417452</v>
      </c>
    </row>
    <row r="28" spans="1:3">
      <c r="A28" s="26" t="s">
        <v>72</v>
      </c>
      <c r="B28" s="73">
        <v>7.1747564871740721E-2</v>
      </c>
      <c r="C28" s="74">
        <f t="shared" si="1"/>
        <v>0.67143004837591524</v>
      </c>
    </row>
    <row r="29" spans="1:3">
      <c r="A29" s="26" t="s">
        <v>80</v>
      </c>
      <c r="B29" s="73">
        <v>7.0645200369653646E-2</v>
      </c>
      <c r="C29" s="74">
        <f t="shared" si="1"/>
        <v>0.74207524874556885</v>
      </c>
    </row>
    <row r="30" spans="1:3">
      <c r="A30" s="26" t="s">
        <v>77</v>
      </c>
      <c r="B30" s="73">
        <v>6.5628109914240104E-2</v>
      </c>
      <c r="C30" s="74">
        <f t="shared" si="1"/>
        <v>0.80770335865980891</v>
      </c>
    </row>
    <row r="31" spans="1:3">
      <c r="A31" s="26" t="s">
        <v>68</v>
      </c>
      <c r="B31" s="73">
        <v>5.7778995579759372E-2</v>
      </c>
      <c r="C31" s="74">
        <f t="shared" si="1"/>
        <v>0.86548235423956832</v>
      </c>
    </row>
    <row r="32" spans="1:3">
      <c r="A32" s="26" t="s">
        <v>74</v>
      </c>
      <c r="B32" s="73">
        <v>4.713527940627079E-2</v>
      </c>
      <c r="C32" s="74">
        <f t="shared" si="1"/>
        <v>0.91261763364583914</v>
      </c>
    </row>
    <row r="33" spans="1:3">
      <c r="A33" s="26" t="s">
        <v>67</v>
      </c>
      <c r="B33" s="73">
        <v>3.9324855655580228E-2</v>
      </c>
      <c r="C33" s="74">
        <f t="shared" si="1"/>
        <v>0.95194248930141934</v>
      </c>
    </row>
    <row r="34" spans="1:3">
      <c r="A34" s="26" t="s">
        <v>81</v>
      </c>
      <c r="B34" s="73">
        <v>2.5675325111901414E-2</v>
      </c>
      <c r="C34" s="74">
        <f t="shared" si="1"/>
        <v>0.97761781441332074</v>
      </c>
    </row>
    <row r="35" spans="1:3">
      <c r="A35" s="26" t="s">
        <v>75</v>
      </c>
      <c r="B35" s="73">
        <v>1.834314234773194E-2</v>
      </c>
      <c r="C35" s="74">
        <f t="shared" si="1"/>
        <v>0.99596095676105267</v>
      </c>
    </row>
    <row r="36" spans="1:3">
      <c r="A36" s="26" t="s">
        <v>78</v>
      </c>
      <c r="B36" s="73">
        <v>4.0390432389473367E-3</v>
      </c>
      <c r="C36" s="74">
        <f t="shared" si="1"/>
        <v>1</v>
      </c>
    </row>
    <row r="38" spans="1:3">
      <c r="C38" s="74"/>
    </row>
  </sheetData>
  <sortState xmlns:xlrd2="http://schemas.microsoft.com/office/spreadsheetml/2017/richdata2" ref="A22:B36">
    <sortCondition descending="1" ref="B22:B36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EC5C-2D6F-4260-BEC6-19E85E5F5F91}">
  <dimension ref="A1:F27"/>
  <sheetViews>
    <sheetView workbookViewId="0">
      <selection activeCell="A9" sqref="A9:B9"/>
    </sheetView>
  </sheetViews>
  <sheetFormatPr defaultRowHeight="14.4"/>
  <cols>
    <col min="1" max="1" width="25.88671875" style="2" bestFit="1" customWidth="1"/>
    <col min="2" max="2" width="9.88671875" style="2" bestFit="1" customWidth="1"/>
    <col min="3" max="3" width="24.44140625" style="2" bestFit="1" customWidth="1"/>
    <col min="4" max="4" width="11.6640625" style="2" bestFit="1" customWidth="1"/>
    <col min="5" max="5" width="14.109375" style="2" bestFit="1" customWidth="1"/>
    <col min="6" max="6" width="25.6640625" style="2" customWidth="1"/>
    <col min="7" max="16384" width="8.88671875" style="2"/>
  </cols>
  <sheetData>
    <row r="1" spans="1:6">
      <c r="A1" s="274" t="s">
        <v>42</v>
      </c>
      <c r="B1" s="274"/>
      <c r="C1" s="274"/>
      <c r="D1" s="274"/>
      <c r="E1" s="274"/>
    </row>
    <row r="2" spans="1:6">
      <c r="A2" s="21"/>
      <c r="B2" s="21" t="s">
        <v>46</v>
      </c>
      <c r="C2" s="21" t="s">
        <v>25</v>
      </c>
      <c r="D2" s="21" t="s">
        <v>47</v>
      </c>
      <c r="E2" s="21" t="s">
        <v>26</v>
      </c>
    </row>
    <row r="3" spans="1:6">
      <c r="A3" s="13" t="s">
        <v>27</v>
      </c>
      <c r="B3" s="6">
        <v>180000</v>
      </c>
      <c r="C3" s="76">
        <v>0.15</v>
      </c>
      <c r="D3" s="6">
        <f>B3*C3</f>
        <v>27000</v>
      </c>
      <c r="E3" s="6">
        <f t="shared" ref="E3:E8" si="0">B3-D3</f>
        <v>153000</v>
      </c>
    </row>
    <row r="4" spans="1:6">
      <c r="A4" s="13" t="s">
        <v>88</v>
      </c>
      <c r="B4" s="6">
        <v>22000</v>
      </c>
      <c r="C4" s="76">
        <v>0.4</v>
      </c>
      <c r="D4" s="6">
        <f t="shared" ref="D4:D5" si="1">B4*C4</f>
        <v>8800</v>
      </c>
      <c r="E4" s="6">
        <f t="shared" si="0"/>
        <v>13200</v>
      </c>
    </row>
    <row r="5" spans="1:6">
      <c r="A5" s="13" t="s">
        <v>86</v>
      </c>
      <c r="B5" s="6">
        <v>47000</v>
      </c>
      <c r="C5" s="76">
        <v>0.4</v>
      </c>
      <c r="D5" s="6">
        <f t="shared" si="1"/>
        <v>18800</v>
      </c>
      <c r="E5" s="6">
        <f t="shared" si="0"/>
        <v>28200</v>
      </c>
    </row>
    <row r="6" spans="1:6">
      <c r="A6" s="79" t="s">
        <v>89</v>
      </c>
      <c r="B6" s="9">
        <v>32000</v>
      </c>
      <c r="C6" s="77">
        <v>1</v>
      </c>
      <c r="D6" s="9">
        <f>B6*C6</f>
        <v>32000</v>
      </c>
      <c r="E6" s="9">
        <f t="shared" ref="E6" si="2">B6-D6</f>
        <v>0</v>
      </c>
    </row>
    <row r="7" spans="1:6">
      <c r="A7" s="79" t="s">
        <v>30</v>
      </c>
      <c r="B7" s="9">
        <v>2553</v>
      </c>
      <c r="C7" s="77">
        <v>1</v>
      </c>
      <c r="D7" s="9">
        <f t="shared" ref="D7:D8" si="3">B7*C7</f>
        <v>2553</v>
      </c>
      <c r="E7" s="9">
        <f t="shared" si="0"/>
        <v>0</v>
      </c>
    </row>
    <row r="8" spans="1:6">
      <c r="A8" s="79" t="s">
        <v>87</v>
      </c>
      <c r="B8" s="9">
        <v>6000</v>
      </c>
      <c r="C8" s="77">
        <v>1</v>
      </c>
      <c r="D8" s="9">
        <f t="shared" si="3"/>
        <v>6000</v>
      </c>
      <c r="E8" s="9">
        <f t="shared" si="0"/>
        <v>0</v>
      </c>
    </row>
    <row r="9" spans="1:6">
      <c r="A9" s="31" t="s">
        <v>44</v>
      </c>
      <c r="B9" s="110">
        <f>SUM(B3:B8)</f>
        <v>289553</v>
      </c>
      <c r="C9" s="78" t="s">
        <v>45</v>
      </c>
      <c r="D9" s="111">
        <f>SUM(D3:D8)</f>
        <v>95153</v>
      </c>
      <c r="E9" s="111">
        <f>SUM(E3:E8)</f>
        <v>194400</v>
      </c>
    </row>
    <row r="11" spans="1:6">
      <c r="A11" s="274" t="s">
        <v>53</v>
      </c>
      <c r="B11" s="274"/>
      <c r="C11" s="274"/>
      <c r="D11" s="274"/>
      <c r="E11" s="274"/>
      <c r="F11" s="274"/>
    </row>
    <row r="12" spans="1:6">
      <c r="A12" s="21" t="s">
        <v>48</v>
      </c>
      <c r="B12" s="21" t="s">
        <v>49</v>
      </c>
      <c r="C12" s="21" t="s">
        <v>50</v>
      </c>
      <c r="D12" s="282" t="s">
        <v>51</v>
      </c>
      <c r="E12" s="282"/>
      <c r="F12" s="282"/>
    </row>
    <row r="13" spans="1:6">
      <c r="A13" s="14" t="s">
        <v>39</v>
      </c>
      <c r="B13" s="94">
        <f>Sales!AU64</f>
        <v>1576611</v>
      </c>
      <c r="C13" s="95" t="s">
        <v>52</v>
      </c>
      <c r="D13" s="275" t="s">
        <v>60</v>
      </c>
      <c r="E13" s="276"/>
      <c r="F13" s="276"/>
    </row>
    <row r="14" spans="1:6">
      <c r="A14" s="14" t="s">
        <v>54</v>
      </c>
      <c r="B14" s="94">
        <f>Purchase!AU67</f>
        <v>1451378.5</v>
      </c>
      <c r="C14" s="95" t="s">
        <v>52</v>
      </c>
      <c r="D14" s="277"/>
      <c r="E14" s="276"/>
      <c r="F14" s="276"/>
    </row>
    <row r="15" spans="1:6">
      <c r="A15" s="108" t="s">
        <v>29</v>
      </c>
      <c r="B15" s="85">
        <f>B13-B14</f>
        <v>125232.5</v>
      </c>
      <c r="C15" s="86" t="s">
        <v>52</v>
      </c>
      <c r="D15" s="278"/>
      <c r="E15" s="279"/>
      <c r="F15" s="279"/>
    </row>
    <row r="16" spans="1:6">
      <c r="A16" s="15" t="s">
        <v>43</v>
      </c>
      <c r="B16" s="96">
        <f>D9</f>
        <v>95153</v>
      </c>
      <c r="C16" s="97" t="s">
        <v>52</v>
      </c>
      <c r="D16" s="280" t="s">
        <v>96</v>
      </c>
      <c r="E16" s="281"/>
      <c r="F16" s="281"/>
    </row>
    <row r="17" spans="1:6">
      <c r="A17" s="109" t="s">
        <v>31</v>
      </c>
      <c r="B17" s="87">
        <f>B15-B16</f>
        <v>30079.5</v>
      </c>
      <c r="C17" s="88" t="s">
        <v>52</v>
      </c>
      <c r="D17" s="283"/>
      <c r="E17" s="284"/>
      <c r="F17" s="284"/>
    </row>
    <row r="18" spans="1:6">
      <c r="A18" s="82" t="s">
        <v>55</v>
      </c>
      <c r="B18" s="83">
        <f>B15/B13</f>
        <v>7.9431451385281474E-2</v>
      </c>
      <c r="C18" s="84" t="s">
        <v>91</v>
      </c>
      <c r="D18" s="285" t="s">
        <v>63</v>
      </c>
      <c r="E18" s="286"/>
      <c r="F18" s="286"/>
    </row>
    <row r="19" spans="1:6">
      <c r="A19" s="89" t="s">
        <v>56</v>
      </c>
      <c r="B19" s="90">
        <f>B17/B13</f>
        <v>1.907858057567783E-2</v>
      </c>
      <c r="C19" s="91" t="s">
        <v>62</v>
      </c>
      <c r="D19" s="287" t="s">
        <v>92</v>
      </c>
      <c r="E19" s="288"/>
      <c r="F19" s="288"/>
    </row>
    <row r="20" spans="1:6">
      <c r="A20" s="16" t="s">
        <v>33</v>
      </c>
      <c r="B20" s="92">
        <f>E9</f>
        <v>194400</v>
      </c>
      <c r="C20" s="93" t="s">
        <v>52</v>
      </c>
      <c r="D20" s="272"/>
      <c r="E20" s="273"/>
      <c r="F20" s="273"/>
    </row>
    <row r="21" spans="1:6">
      <c r="A21" s="16" t="s">
        <v>32</v>
      </c>
      <c r="B21" s="92">
        <v>600000</v>
      </c>
      <c r="C21" s="93" t="s">
        <v>52</v>
      </c>
      <c r="D21" s="289" t="s">
        <v>59</v>
      </c>
      <c r="E21" s="273"/>
      <c r="F21" s="273"/>
    </row>
    <row r="22" spans="1:6">
      <c r="A22" s="16" t="s">
        <v>35</v>
      </c>
      <c r="B22" s="92">
        <f>SUM(B20:B21)</f>
        <v>794400</v>
      </c>
      <c r="C22" s="93" t="s">
        <v>52</v>
      </c>
      <c r="D22" s="272"/>
      <c r="E22" s="273"/>
      <c r="F22" s="273"/>
    </row>
    <row r="23" spans="1:6">
      <c r="A23" s="98" t="s">
        <v>57</v>
      </c>
      <c r="B23" s="99">
        <f>B13/B22</f>
        <v>1.9846563444108762</v>
      </c>
      <c r="C23" s="100">
        <v>1.5</v>
      </c>
      <c r="D23" s="262" t="s">
        <v>65</v>
      </c>
      <c r="E23" s="263"/>
      <c r="F23" s="263"/>
    </row>
    <row r="24" spans="1:6">
      <c r="A24" s="79" t="s">
        <v>36</v>
      </c>
      <c r="B24" s="80">
        <v>250000</v>
      </c>
      <c r="C24" s="81" t="s">
        <v>52</v>
      </c>
      <c r="D24" s="264" t="s">
        <v>95</v>
      </c>
      <c r="E24" s="265"/>
      <c r="F24" s="265"/>
    </row>
    <row r="25" spans="1:6">
      <c r="A25" s="101" t="s">
        <v>34</v>
      </c>
      <c r="B25" s="102">
        <f>B21/B24</f>
        <v>2.4</v>
      </c>
      <c r="C25" s="103" t="s">
        <v>66</v>
      </c>
      <c r="D25" s="266" t="s">
        <v>90</v>
      </c>
      <c r="E25" s="267"/>
      <c r="F25" s="267"/>
    </row>
    <row r="26" spans="1:6">
      <c r="A26" s="104" t="s">
        <v>58</v>
      </c>
      <c r="B26" s="113">
        <f>B17/(B22-B24)</f>
        <v>5.52525716385011E-2</v>
      </c>
      <c r="C26" s="112" t="s">
        <v>93</v>
      </c>
      <c r="D26" s="268" t="s">
        <v>61</v>
      </c>
      <c r="E26" s="269"/>
      <c r="F26" s="269"/>
    </row>
    <row r="27" spans="1:6">
      <c r="A27" s="105" t="s">
        <v>37</v>
      </c>
      <c r="B27" s="106">
        <f>B17/B22</f>
        <v>3.7864425981873111E-2</v>
      </c>
      <c r="C27" s="107" t="s">
        <v>94</v>
      </c>
      <c r="D27" s="270" t="s">
        <v>64</v>
      </c>
      <c r="E27" s="271"/>
      <c r="F27" s="271"/>
    </row>
  </sheetData>
  <mergeCells count="18">
    <mergeCell ref="D22:F22"/>
    <mergeCell ref="A1:E1"/>
    <mergeCell ref="D13:F13"/>
    <mergeCell ref="D14:F14"/>
    <mergeCell ref="D15:F15"/>
    <mergeCell ref="D16:F16"/>
    <mergeCell ref="A11:F11"/>
    <mergeCell ref="D12:F12"/>
    <mergeCell ref="D17:F17"/>
    <mergeCell ref="D18:F18"/>
    <mergeCell ref="D19:F19"/>
    <mergeCell ref="D20:F20"/>
    <mergeCell ref="D21:F21"/>
    <mergeCell ref="D23:F23"/>
    <mergeCell ref="D24:F24"/>
    <mergeCell ref="D25:F25"/>
    <mergeCell ref="D26:F26"/>
    <mergeCell ref="D27:F2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A580-7980-4956-8E29-E42FA7A9D531}">
  <dimension ref="A1:AX73"/>
  <sheetViews>
    <sheetView zoomScaleNormal="100" workbookViewId="0">
      <selection activeCell="AY20" sqref="AY20"/>
    </sheetView>
  </sheetViews>
  <sheetFormatPr defaultColWidth="9" defaultRowHeight="14.4"/>
  <cols>
    <col min="1" max="1" width="9.6640625" style="2" customWidth="1"/>
    <col min="2" max="2" width="12.21875" style="220" bestFit="1" customWidth="1"/>
    <col min="3" max="3" width="10" style="221" bestFit="1" customWidth="1"/>
    <col min="4" max="4" width="9.33203125" style="222" bestFit="1" customWidth="1"/>
    <col min="5" max="5" width="9.33203125" style="223" bestFit="1" customWidth="1"/>
    <col min="6" max="6" width="10.6640625" style="224" bestFit="1" customWidth="1"/>
    <col min="7" max="7" width="9.6640625" style="225" bestFit="1" customWidth="1"/>
    <col min="8" max="8" width="11.77734375" style="226" bestFit="1" customWidth="1"/>
    <col min="9" max="9" width="7.88671875" style="227" bestFit="1" customWidth="1"/>
    <col min="10" max="10" width="7" style="228" bestFit="1" customWidth="1"/>
    <col min="11" max="11" width="12.21875" style="228" bestFit="1" customWidth="1"/>
    <col min="12" max="12" width="8.109375" style="228" bestFit="1" customWidth="1"/>
    <col min="13" max="13" width="7.88671875" style="228" bestFit="1" customWidth="1"/>
    <col min="14" max="14" width="8.33203125" style="228" bestFit="1" customWidth="1"/>
    <col min="15" max="15" width="10.109375" style="228" bestFit="1" customWidth="1"/>
    <col min="16" max="16" width="7.88671875" style="228" bestFit="1" customWidth="1"/>
    <col min="17" max="17" width="12.44140625" style="220" customWidth="1"/>
    <col min="18" max="18" width="12.44140625" style="221" customWidth="1"/>
    <col min="19" max="19" width="12.44140625" style="222" customWidth="1"/>
    <col min="20" max="20" width="12.44140625" style="223" customWidth="1"/>
    <col min="21" max="21" width="11.44140625" style="224" customWidth="1"/>
    <col min="22" max="22" width="12.44140625" style="225" customWidth="1"/>
    <col min="23" max="23" width="12.44140625" style="226" customWidth="1"/>
    <col min="24" max="24" width="11.44140625" style="227" customWidth="1"/>
    <col min="25" max="31" width="11.44140625" style="228" customWidth="1"/>
    <col min="32" max="32" width="12.5546875" style="220" customWidth="1"/>
    <col min="33" max="33" width="11.109375" style="221" customWidth="1"/>
    <col min="34" max="34" width="12.5546875" style="222" customWidth="1"/>
    <col min="35" max="35" width="11.44140625" style="223" customWidth="1"/>
    <col min="36" max="36" width="10.44140625" style="229" customWidth="1"/>
    <col min="37" max="37" width="12.5546875" style="225" customWidth="1"/>
    <col min="38" max="38" width="11.109375" style="226" customWidth="1"/>
    <col min="39" max="39" width="11.109375" style="227" customWidth="1"/>
    <col min="40" max="46" width="13.21875" style="228" customWidth="1"/>
    <col min="47" max="47" width="11.88671875" style="208" customWidth="1"/>
    <col min="48" max="48" width="13.21875" style="208" customWidth="1"/>
    <col min="49" max="49" width="13.109375" style="25" customWidth="1"/>
    <col min="50" max="50" width="9.6640625" style="2" customWidth="1"/>
  </cols>
  <sheetData>
    <row r="1" spans="1:50" s="191" customFormat="1" ht="17.399999999999999" customHeight="1">
      <c r="A1" s="244" t="s">
        <v>0</v>
      </c>
      <c r="B1" s="292" t="s">
        <v>112</v>
      </c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3" t="s">
        <v>3</v>
      </c>
      <c r="R1" s="293"/>
      <c r="S1" s="293"/>
      <c r="T1" s="293"/>
      <c r="U1" s="293"/>
      <c r="V1" s="293"/>
      <c r="W1" s="293"/>
      <c r="X1" s="293"/>
      <c r="Y1" s="293"/>
      <c r="Z1" s="293"/>
      <c r="AA1" s="293"/>
      <c r="AB1" s="293"/>
      <c r="AC1" s="293"/>
      <c r="AD1" s="293"/>
      <c r="AE1" s="293"/>
      <c r="AF1" s="294" t="s">
        <v>113</v>
      </c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0" t="s">
        <v>116</v>
      </c>
      <c r="AV1" s="290" t="s">
        <v>114</v>
      </c>
      <c r="AW1" s="291" t="s">
        <v>115</v>
      </c>
      <c r="AX1" s="244" t="s">
        <v>0</v>
      </c>
    </row>
    <row r="2" spans="1:50" s="191" customFormat="1">
      <c r="A2" s="244"/>
      <c r="B2" s="192" t="s">
        <v>73</v>
      </c>
      <c r="C2" s="193" t="s">
        <v>78</v>
      </c>
      <c r="D2" s="194" t="s">
        <v>79</v>
      </c>
      <c r="E2" s="195" t="s">
        <v>74</v>
      </c>
      <c r="F2" s="196" t="s">
        <v>72</v>
      </c>
      <c r="G2" s="197" t="s">
        <v>68</v>
      </c>
      <c r="H2" s="198" t="s">
        <v>67</v>
      </c>
      <c r="I2" s="199" t="s">
        <v>80</v>
      </c>
      <c r="J2" s="200" t="s">
        <v>81</v>
      </c>
      <c r="K2" s="234" t="s">
        <v>69</v>
      </c>
      <c r="L2" s="235" t="s">
        <v>70</v>
      </c>
      <c r="M2" s="236" t="s">
        <v>71</v>
      </c>
      <c r="N2" s="237" t="s">
        <v>77</v>
      </c>
      <c r="O2" s="238" t="s">
        <v>76</v>
      </c>
      <c r="P2" s="239" t="s">
        <v>75</v>
      </c>
      <c r="Q2" s="192" t="s">
        <v>73</v>
      </c>
      <c r="R2" s="193" t="s">
        <v>78</v>
      </c>
      <c r="S2" s="194" t="s">
        <v>79</v>
      </c>
      <c r="T2" s="195" t="s">
        <v>74</v>
      </c>
      <c r="U2" s="196" t="s">
        <v>72</v>
      </c>
      <c r="V2" s="197" t="s">
        <v>68</v>
      </c>
      <c r="W2" s="198" t="s">
        <v>67</v>
      </c>
      <c r="X2" s="199" t="s">
        <v>80</v>
      </c>
      <c r="Y2" s="200" t="s">
        <v>81</v>
      </c>
      <c r="Z2" s="234" t="s">
        <v>69</v>
      </c>
      <c r="AA2" s="235" t="s">
        <v>70</v>
      </c>
      <c r="AB2" s="236" t="s">
        <v>71</v>
      </c>
      <c r="AC2" s="237" t="s">
        <v>77</v>
      </c>
      <c r="AD2" s="238" t="s">
        <v>76</v>
      </c>
      <c r="AE2" s="239" t="s">
        <v>75</v>
      </c>
      <c r="AF2" s="192" t="s">
        <v>73</v>
      </c>
      <c r="AG2" s="193" t="s">
        <v>78</v>
      </c>
      <c r="AH2" s="194" t="s">
        <v>79</v>
      </c>
      <c r="AI2" s="195" t="s">
        <v>74</v>
      </c>
      <c r="AJ2" s="201" t="s">
        <v>72</v>
      </c>
      <c r="AK2" s="197" t="s">
        <v>68</v>
      </c>
      <c r="AL2" s="198" t="s">
        <v>67</v>
      </c>
      <c r="AM2" s="199" t="s">
        <v>80</v>
      </c>
      <c r="AN2" s="200" t="s">
        <v>81</v>
      </c>
      <c r="AO2" s="234" t="s">
        <v>69</v>
      </c>
      <c r="AP2" s="235" t="s">
        <v>70</v>
      </c>
      <c r="AQ2" s="236" t="s">
        <v>71</v>
      </c>
      <c r="AR2" s="237" t="s">
        <v>77</v>
      </c>
      <c r="AS2" s="238" t="s">
        <v>76</v>
      </c>
      <c r="AT2" s="239" t="s">
        <v>75</v>
      </c>
      <c r="AU2" s="290"/>
      <c r="AV2" s="290"/>
      <c r="AW2" s="291"/>
      <c r="AX2" s="244"/>
    </row>
    <row r="3" spans="1:50">
      <c r="A3" s="5">
        <v>45383</v>
      </c>
      <c r="B3" s="6">
        <v>0</v>
      </c>
      <c r="C3" s="7">
        <v>0</v>
      </c>
      <c r="D3" s="8">
        <v>0</v>
      </c>
      <c r="E3" s="202">
        <v>0</v>
      </c>
      <c r="F3" s="203">
        <v>0</v>
      </c>
      <c r="G3" s="204">
        <v>0</v>
      </c>
      <c r="H3" s="205">
        <v>0</v>
      </c>
      <c r="I3" s="206">
        <v>0</v>
      </c>
      <c r="J3" s="207">
        <v>0</v>
      </c>
      <c r="K3" s="230">
        <v>0</v>
      </c>
      <c r="L3" s="231">
        <v>0</v>
      </c>
      <c r="M3" s="232">
        <v>25800</v>
      </c>
      <c r="N3" s="111">
        <v>0</v>
      </c>
      <c r="O3" s="110">
        <v>0</v>
      </c>
      <c r="P3" s="233">
        <v>0</v>
      </c>
      <c r="Q3" s="6">
        <v>3280</v>
      </c>
      <c r="R3" s="7">
        <v>96</v>
      </c>
      <c r="S3" s="8">
        <v>2000</v>
      </c>
      <c r="T3" s="202">
        <v>1209</v>
      </c>
      <c r="U3" s="203">
        <v>2310</v>
      </c>
      <c r="V3" s="204">
        <v>1625</v>
      </c>
      <c r="W3" s="205">
        <v>875</v>
      </c>
      <c r="X3" s="206">
        <v>1500</v>
      </c>
      <c r="Y3" s="207">
        <v>480</v>
      </c>
      <c r="Z3" s="230">
        <v>3220</v>
      </c>
      <c r="AA3" s="231">
        <v>1955</v>
      </c>
      <c r="AB3" s="232">
        <v>3680</v>
      </c>
      <c r="AC3" s="111">
        <v>1800</v>
      </c>
      <c r="AD3" s="110">
        <v>2500</v>
      </c>
      <c r="AE3" s="233">
        <v>400</v>
      </c>
      <c r="AF3" s="6">
        <f>Q3-B3</f>
        <v>3280</v>
      </c>
      <c r="AG3" s="7">
        <f t="shared" ref="AG3:AT3" si="0">R3-C3</f>
        <v>96</v>
      </c>
      <c r="AH3" s="8">
        <f t="shared" si="0"/>
        <v>2000</v>
      </c>
      <c r="AI3" s="202">
        <f t="shared" si="0"/>
        <v>1209</v>
      </c>
      <c r="AJ3" s="9">
        <f t="shared" si="0"/>
        <v>2310</v>
      </c>
      <c r="AK3" s="204">
        <f t="shared" si="0"/>
        <v>1625</v>
      </c>
      <c r="AL3" s="205">
        <f t="shared" si="0"/>
        <v>875</v>
      </c>
      <c r="AM3" s="206">
        <f t="shared" si="0"/>
        <v>1500</v>
      </c>
      <c r="AN3" s="207">
        <f t="shared" si="0"/>
        <v>480</v>
      </c>
      <c r="AO3" s="230">
        <f t="shared" si="0"/>
        <v>3220</v>
      </c>
      <c r="AP3" s="231">
        <f t="shared" si="0"/>
        <v>1955</v>
      </c>
      <c r="AQ3" s="232">
        <f t="shared" si="0"/>
        <v>-22120</v>
      </c>
      <c r="AR3" s="111">
        <f t="shared" si="0"/>
        <v>1800</v>
      </c>
      <c r="AS3" s="110">
        <f t="shared" si="0"/>
        <v>2500</v>
      </c>
      <c r="AT3" s="233">
        <f t="shared" si="0"/>
        <v>400</v>
      </c>
      <c r="AU3" s="208">
        <f>SUM(B3:P3)</f>
        <v>25800</v>
      </c>
      <c r="AV3" s="208">
        <f>SUM(Q3:AE3)</f>
        <v>26930</v>
      </c>
      <c r="AW3" s="209">
        <f>AV3-AU3</f>
        <v>1130</v>
      </c>
      <c r="AX3" s="5">
        <v>45383</v>
      </c>
    </row>
    <row r="4" spans="1:50">
      <c r="A4" s="5">
        <v>45384</v>
      </c>
      <c r="B4" s="6">
        <v>0</v>
      </c>
      <c r="C4" s="7">
        <v>0</v>
      </c>
      <c r="D4" s="8">
        <v>16275</v>
      </c>
      <c r="E4" s="202">
        <v>9250</v>
      </c>
      <c r="F4" s="203">
        <v>0</v>
      </c>
      <c r="G4" s="204">
        <v>0</v>
      </c>
      <c r="H4" s="205">
        <v>0</v>
      </c>
      <c r="I4" s="206">
        <v>0</v>
      </c>
      <c r="J4" s="207">
        <v>0</v>
      </c>
      <c r="K4" s="230">
        <v>0</v>
      </c>
      <c r="L4" s="231">
        <v>0</v>
      </c>
      <c r="M4" s="232">
        <v>0</v>
      </c>
      <c r="N4" s="111">
        <v>0</v>
      </c>
      <c r="O4" s="110">
        <v>0</v>
      </c>
      <c r="P4" s="233">
        <v>0</v>
      </c>
      <c r="Q4" s="6">
        <v>3280</v>
      </c>
      <c r="R4" s="7">
        <v>128</v>
      </c>
      <c r="S4" s="8">
        <v>1950</v>
      </c>
      <c r="T4" s="202">
        <v>1209</v>
      </c>
      <c r="U4" s="203">
        <v>2145</v>
      </c>
      <c r="V4" s="204">
        <v>1750</v>
      </c>
      <c r="W4" s="205">
        <v>875</v>
      </c>
      <c r="X4" s="206">
        <v>1500</v>
      </c>
      <c r="Y4" s="207">
        <v>480</v>
      </c>
      <c r="Z4" s="230">
        <v>3220</v>
      </c>
      <c r="AA4" s="231">
        <v>1955</v>
      </c>
      <c r="AB4" s="232">
        <v>2760</v>
      </c>
      <c r="AC4" s="111">
        <v>1600</v>
      </c>
      <c r="AD4" s="110">
        <v>2500</v>
      </c>
      <c r="AE4" s="233">
        <v>440</v>
      </c>
      <c r="AF4" s="6">
        <f t="shared" ref="AF4:AF63" si="1">Q4-B4</f>
        <v>3280</v>
      </c>
      <c r="AG4" s="7">
        <f t="shared" ref="AG4:AG63" si="2">R4-C4</f>
        <v>128</v>
      </c>
      <c r="AH4" s="8">
        <f t="shared" ref="AH4:AH63" si="3">S4-D4</f>
        <v>-14325</v>
      </c>
      <c r="AI4" s="202">
        <f t="shared" ref="AI4:AI63" si="4">T4-E4</f>
        <v>-8041</v>
      </c>
      <c r="AJ4" s="9">
        <f t="shared" ref="AJ4:AJ63" si="5">U4-F4</f>
        <v>2145</v>
      </c>
      <c r="AK4" s="204">
        <f t="shared" ref="AK4:AK63" si="6">V4-G4</f>
        <v>1750</v>
      </c>
      <c r="AL4" s="205">
        <f t="shared" ref="AL4:AL63" si="7">W4-H4</f>
        <v>875</v>
      </c>
      <c r="AM4" s="206">
        <f t="shared" ref="AM4:AM63" si="8">X4-I4</f>
        <v>1500</v>
      </c>
      <c r="AN4" s="207">
        <f t="shared" ref="AN4:AN63" si="9">Y4-J4</f>
        <v>480</v>
      </c>
      <c r="AO4" s="230">
        <f t="shared" ref="AO4:AO63" si="10">Z4-K4</f>
        <v>3220</v>
      </c>
      <c r="AP4" s="231">
        <f t="shared" ref="AP4:AP63" si="11">AA4-L4</f>
        <v>1955</v>
      </c>
      <c r="AQ4" s="232">
        <f t="shared" ref="AQ4:AQ63" si="12">AB4-M4</f>
        <v>2760</v>
      </c>
      <c r="AR4" s="111">
        <f t="shared" ref="AR4:AR63" si="13">AC4-N4</f>
        <v>1600</v>
      </c>
      <c r="AS4" s="110">
        <f t="shared" ref="AS4:AS63" si="14">AD4-O4</f>
        <v>2500</v>
      </c>
      <c r="AT4" s="233">
        <f t="shared" ref="AT4:AT63" si="15">AE4-P4</f>
        <v>440</v>
      </c>
      <c r="AU4" s="208">
        <f t="shared" ref="AU4:AU63" si="16">SUM(B4:P4)</f>
        <v>25525</v>
      </c>
      <c r="AV4" s="208">
        <f t="shared" ref="AV4:AV63" si="17">SUM(Q4:AE4)</f>
        <v>25792</v>
      </c>
      <c r="AW4" s="209">
        <f t="shared" ref="AW4:AW63" si="18">AV4-AU4</f>
        <v>267</v>
      </c>
      <c r="AX4" s="5">
        <v>45384</v>
      </c>
    </row>
    <row r="5" spans="1:50">
      <c r="A5" s="5">
        <v>45385</v>
      </c>
      <c r="B5" s="6">
        <v>0</v>
      </c>
      <c r="C5" s="7">
        <v>0</v>
      </c>
      <c r="D5" s="8">
        <v>0</v>
      </c>
      <c r="E5" s="202">
        <v>0</v>
      </c>
      <c r="F5" s="203">
        <v>0</v>
      </c>
      <c r="G5" s="204">
        <v>0</v>
      </c>
      <c r="H5" s="205">
        <v>0</v>
      </c>
      <c r="I5" s="206">
        <v>13800</v>
      </c>
      <c r="J5" s="207">
        <v>4900</v>
      </c>
      <c r="K5" s="230">
        <v>0</v>
      </c>
      <c r="L5" s="231">
        <v>0</v>
      </c>
      <c r="M5" s="232">
        <v>0</v>
      </c>
      <c r="N5" s="111">
        <v>0</v>
      </c>
      <c r="O5" s="110">
        <v>0</v>
      </c>
      <c r="P5" s="233">
        <v>0</v>
      </c>
      <c r="Q5" s="6">
        <v>3608</v>
      </c>
      <c r="R5" s="7">
        <v>128</v>
      </c>
      <c r="S5" s="8">
        <v>2050</v>
      </c>
      <c r="T5" s="202">
        <v>1131</v>
      </c>
      <c r="U5" s="203">
        <v>1650</v>
      </c>
      <c r="V5" s="204">
        <v>1875</v>
      </c>
      <c r="W5" s="205">
        <v>1000</v>
      </c>
      <c r="X5" s="206">
        <v>1800</v>
      </c>
      <c r="Y5" s="207">
        <v>640</v>
      </c>
      <c r="Z5" s="230">
        <v>3105</v>
      </c>
      <c r="AA5" s="231">
        <v>2070</v>
      </c>
      <c r="AB5" s="232">
        <v>3220</v>
      </c>
      <c r="AC5" s="111">
        <v>1600</v>
      </c>
      <c r="AD5" s="110">
        <v>2250</v>
      </c>
      <c r="AE5" s="233">
        <v>280</v>
      </c>
      <c r="AF5" s="6">
        <f t="shared" si="1"/>
        <v>3608</v>
      </c>
      <c r="AG5" s="7">
        <f t="shared" si="2"/>
        <v>128</v>
      </c>
      <c r="AH5" s="8">
        <f t="shared" si="3"/>
        <v>2050</v>
      </c>
      <c r="AI5" s="202">
        <f t="shared" si="4"/>
        <v>1131</v>
      </c>
      <c r="AJ5" s="9">
        <f t="shared" si="5"/>
        <v>1650</v>
      </c>
      <c r="AK5" s="204">
        <f t="shared" si="6"/>
        <v>1875</v>
      </c>
      <c r="AL5" s="205">
        <f t="shared" si="7"/>
        <v>1000</v>
      </c>
      <c r="AM5" s="206">
        <f t="shared" si="8"/>
        <v>-12000</v>
      </c>
      <c r="AN5" s="207">
        <f t="shared" si="9"/>
        <v>-4260</v>
      </c>
      <c r="AO5" s="230">
        <f t="shared" si="10"/>
        <v>3105</v>
      </c>
      <c r="AP5" s="231">
        <f t="shared" si="11"/>
        <v>2070</v>
      </c>
      <c r="AQ5" s="232">
        <f t="shared" si="12"/>
        <v>3220</v>
      </c>
      <c r="AR5" s="111">
        <f t="shared" si="13"/>
        <v>1600</v>
      </c>
      <c r="AS5" s="110">
        <f t="shared" si="14"/>
        <v>2250</v>
      </c>
      <c r="AT5" s="233">
        <f t="shared" si="15"/>
        <v>280</v>
      </c>
      <c r="AU5" s="208">
        <f t="shared" si="16"/>
        <v>18700</v>
      </c>
      <c r="AV5" s="208">
        <f t="shared" si="17"/>
        <v>26407</v>
      </c>
      <c r="AW5" s="209">
        <f t="shared" si="18"/>
        <v>7707</v>
      </c>
      <c r="AX5" s="5">
        <v>45385</v>
      </c>
    </row>
    <row r="6" spans="1:50">
      <c r="A6" s="5">
        <v>45386</v>
      </c>
      <c r="B6" s="6">
        <v>0</v>
      </c>
      <c r="C6" s="7">
        <v>0</v>
      </c>
      <c r="D6" s="8">
        <v>0</v>
      </c>
      <c r="E6" s="202">
        <v>0</v>
      </c>
      <c r="F6" s="203">
        <v>16275</v>
      </c>
      <c r="G6" s="204">
        <v>11550</v>
      </c>
      <c r="H6" s="205">
        <v>9900</v>
      </c>
      <c r="I6" s="206">
        <v>0</v>
      </c>
      <c r="J6" s="207">
        <v>0</v>
      </c>
      <c r="K6" s="230">
        <v>0</v>
      </c>
      <c r="L6" s="231">
        <v>0</v>
      </c>
      <c r="M6" s="232">
        <v>0</v>
      </c>
      <c r="N6" s="111">
        <v>0</v>
      </c>
      <c r="O6" s="110">
        <v>0</v>
      </c>
      <c r="P6" s="233">
        <v>0</v>
      </c>
      <c r="Q6" s="6">
        <v>3280</v>
      </c>
      <c r="R6" s="7">
        <v>64</v>
      </c>
      <c r="S6" s="8">
        <v>2000</v>
      </c>
      <c r="T6" s="202">
        <v>1170</v>
      </c>
      <c r="U6" s="203">
        <v>1980</v>
      </c>
      <c r="V6" s="204">
        <v>1875</v>
      </c>
      <c r="W6" s="205">
        <v>1125</v>
      </c>
      <c r="X6" s="206">
        <v>2100</v>
      </c>
      <c r="Y6" s="207">
        <v>480</v>
      </c>
      <c r="Z6" s="230">
        <v>4025</v>
      </c>
      <c r="AA6" s="231">
        <v>2185</v>
      </c>
      <c r="AB6" s="232">
        <v>1840</v>
      </c>
      <c r="AC6" s="111">
        <v>1800</v>
      </c>
      <c r="AD6" s="110">
        <v>2000</v>
      </c>
      <c r="AE6" s="233">
        <v>440</v>
      </c>
      <c r="AF6" s="6">
        <f t="shared" si="1"/>
        <v>3280</v>
      </c>
      <c r="AG6" s="7">
        <f t="shared" si="2"/>
        <v>64</v>
      </c>
      <c r="AH6" s="8">
        <f t="shared" si="3"/>
        <v>2000</v>
      </c>
      <c r="AI6" s="202">
        <f t="shared" si="4"/>
        <v>1170</v>
      </c>
      <c r="AJ6" s="9">
        <f t="shared" si="5"/>
        <v>-14295</v>
      </c>
      <c r="AK6" s="204">
        <f t="shared" si="6"/>
        <v>-9675</v>
      </c>
      <c r="AL6" s="205">
        <f t="shared" si="7"/>
        <v>-8775</v>
      </c>
      <c r="AM6" s="206">
        <f t="shared" si="8"/>
        <v>2100</v>
      </c>
      <c r="AN6" s="207">
        <f t="shared" si="9"/>
        <v>480</v>
      </c>
      <c r="AO6" s="230">
        <f t="shared" si="10"/>
        <v>4025</v>
      </c>
      <c r="AP6" s="231">
        <f t="shared" si="11"/>
        <v>2185</v>
      </c>
      <c r="AQ6" s="232">
        <f t="shared" si="12"/>
        <v>1840</v>
      </c>
      <c r="AR6" s="111">
        <f t="shared" si="13"/>
        <v>1800</v>
      </c>
      <c r="AS6" s="110">
        <f t="shared" si="14"/>
        <v>2000</v>
      </c>
      <c r="AT6" s="233">
        <f t="shared" si="15"/>
        <v>440</v>
      </c>
      <c r="AU6" s="208">
        <f t="shared" si="16"/>
        <v>37725</v>
      </c>
      <c r="AV6" s="208">
        <f t="shared" si="17"/>
        <v>26364</v>
      </c>
      <c r="AW6" s="209">
        <f t="shared" si="18"/>
        <v>-11361</v>
      </c>
      <c r="AX6" s="5">
        <v>45386</v>
      </c>
    </row>
    <row r="7" spans="1:50">
      <c r="A7" s="5">
        <v>45387</v>
      </c>
      <c r="B7" s="6">
        <v>31800</v>
      </c>
      <c r="C7" s="7">
        <v>725</v>
      </c>
      <c r="D7" s="8">
        <v>0</v>
      </c>
      <c r="E7" s="202">
        <v>0</v>
      </c>
      <c r="F7" s="203">
        <v>0</v>
      </c>
      <c r="G7" s="204">
        <v>0</v>
      </c>
      <c r="H7" s="205">
        <v>0</v>
      </c>
      <c r="I7" s="206">
        <v>0</v>
      </c>
      <c r="J7" s="207">
        <v>0</v>
      </c>
      <c r="K7" s="230">
        <v>0</v>
      </c>
      <c r="L7" s="231">
        <v>0</v>
      </c>
      <c r="M7" s="232">
        <v>0</v>
      </c>
      <c r="N7" s="111">
        <v>0</v>
      </c>
      <c r="O7" s="110">
        <v>0</v>
      </c>
      <c r="P7" s="233">
        <v>0</v>
      </c>
      <c r="Q7" s="6">
        <v>3280</v>
      </c>
      <c r="R7" s="7">
        <v>96</v>
      </c>
      <c r="S7" s="8">
        <v>2100</v>
      </c>
      <c r="T7" s="202">
        <v>1131</v>
      </c>
      <c r="U7" s="203">
        <v>2145</v>
      </c>
      <c r="V7" s="204">
        <v>1875</v>
      </c>
      <c r="W7" s="205">
        <v>1000</v>
      </c>
      <c r="X7" s="206">
        <v>2250</v>
      </c>
      <c r="Y7" s="207">
        <v>480</v>
      </c>
      <c r="Z7" s="230">
        <v>2760</v>
      </c>
      <c r="AA7" s="231">
        <v>1840</v>
      </c>
      <c r="AB7" s="232">
        <v>2760</v>
      </c>
      <c r="AC7" s="111">
        <v>1600</v>
      </c>
      <c r="AD7" s="110">
        <v>2200</v>
      </c>
      <c r="AE7" s="233">
        <v>400</v>
      </c>
      <c r="AF7" s="6">
        <f t="shared" si="1"/>
        <v>-28520</v>
      </c>
      <c r="AG7" s="7">
        <f t="shared" si="2"/>
        <v>-629</v>
      </c>
      <c r="AH7" s="8">
        <f t="shared" si="3"/>
        <v>2100</v>
      </c>
      <c r="AI7" s="202">
        <f t="shared" si="4"/>
        <v>1131</v>
      </c>
      <c r="AJ7" s="9">
        <f t="shared" si="5"/>
        <v>2145</v>
      </c>
      <c r="AK7" s="204">
        <f t="shared" si="6"/>
        <v>1875</v>
      </c>
      <c r="AL7" s="205">
        <f t="shared" si="7"/>
        <v>1000</v>
      </c>
      <c r="AM7" s="206">
        <f t="shared" si="8"/>
        <v>2250</v>
      </c>
      <c r="AN7" s="207">
        <f t="shared" si="9"/>
        <v>480</v>
      </c>
      <c r="AO7" s="230">
        <f t="shared" si="10"/>
        <v>2760</v>
      </c>
      <c r="AP7" s="231">
        <f t="shared" si="11"/>
        <v>1840</v>
      </c>
      <c r="AQ7" s="232">
        <f t="shared" si="12"/>
        <v>2760</v>
      </c>
      <c r="AR7" s="111">
        <f t="shared" si="13"/>
        <v>1600</v>
      </c>
      <c r="AS7" s="110">
        <f t="shared" si="14"/>
        <v>2200</v>
      </c>
      <c r="AT7" s="233">
        <f t="shared" si="15"/>
        <v>400</v>
      </c>
      <c r="AU7" s="208">
        <f t="shared" si="16"/>
        <v>32525</v>
      </c>
      <c r="AV7" s="208">
        <f t="shared" si="17"/>
        <v>25917</v>
      </c>
      <c r="AW7" s="209">
        <f t="shared" si="18"/>
        <v>-6608</v>
      </c>
      <c r="AX7" s="5">
        <v>45387</v>
      </c>
    </row>
    <row r="8" spans="1:50">
      <c r="A8" s="5">
        <v>45388</v>
      </c>
      <c r="B8" s="6">
        <v>0</v>
      </c>
      <c r="C8" s="7">
        <v>0</v>
      </c>
      <c r="D8" s="8">
        <v>0</v>
      </c>
      <c r="E8" s="202">
        <v>0</v>
      </c>
      <c r="F8" s="203">
        <v>0</v>
      </c>
      <c r="G8" s="204">
        <v>0</v>
      </c>
      <c r="H8" s="205">
        <v>0</v>
      </c>
      <c r="I8" s="206">
        <v>0</v>
      </c>
      <c r="J8" s="207">
        <v>0</v>
      </c>
      <c r="K8" s="230">
        <v>26950</v>
      </c>
      <c r="L8" s="231">
        <v>15805</v>
      </c>
      <c r="M8" s="232">
        <v>0</v>
      </c>
      <c r="N8" s="111">
        <v>54000</v>
      </c>
      <c r="O8" s="110">
        <v>68750</v>
      </c>
      <c r="P8" s="233">
        <v>12000</v>
      </c>
      <c r="Q8" s="6">
        <v>3608</v>
      </c>
      <c r="R8" s="7">
        <v>128</v>
      </c>
      <c r="S8" s="8">
        <v>1900</v>
      </c>
      <c r="T8" s="202">
        <v>1248</v>
      </c>
      <c r="U8" s="203">
        <v>2310</v>
      </c>
      <c r="V8" s="204">
        <v>1875</v>
      </c>
      <c r="W8" s="205">
        <v>875</v>
      </c>
      <c r="X8" s="206">
        <v>1950</v>
      </c>
      <c r="Y8" s="207">
        <v>640</v>
      </c>
      <c r="Z8" s="230">
        <v>2875</v>
      </c>
      <c r="AA8" s="231">
        <v>1955</v>
      </c>
      <c r="AB8" s="232">
        <v>3220</v>
      </c>
      <c r="AC8" s="111">
        <v>2000</v>
      </c>
      <c r="AD8" s="110">
        <v>1925</v>
      </c>
      <c r="AE8" s="233">
        <v>480</v>
      </c>
      <c r="AF8" s="6">
        <f t="shared" si="1"/>
        <v>3608</v>
      </c>
      <c r="AG8" s="7">
        <f t="shared" si="2"/>
        <v>128</v>
      </c>
      <c r="AH8" s="8">
        <f t="shared" si="3"/>
        <v>1900</v>
      </c>
      <c r="AI8" s="202">
        <f t="shared" si="4"/>
        <v>1248</v>
      </c>
      <c r="AJ8" s="9">
        <f t="shared" si="5"/>
        <v>2310</v>
      </c>
      <c r="AK8" s="204">
        <f t="shared" si="6"/>
        <v>1875</v>
      </c>
      <c r="AL8" s="205">
        <f t="shared" si="7"/>
        <v>875</v>
      </c>
      <c r="AM8" s="206">
        <f t="shared" si="8"/>
        <v>1950</v>
      </c>
      <c r="AN8" s="207">
        <f t="shared" si="9"/>
        <v>640</v>
      </c>
      <c r="AO8" s="230">
        <f t="shared" si="10"/>
        <v>-24075</v>
      </c>
      <c r="AP8" s="231">
        <f t="shared" si="11"/>
        <v>-13850</v>
      </c>
      <c r="AQ8" s="232">
        <f t="shared" si="12"/>
        <v>3220</v>
      </c>
      <c r="AR8" s="111">
        <f t="shared" si="13"/>
        <v>-52000</v>
      </c>
      <c r="AS8" s="110">
        <f t="shared" si="14"/>
        <v>-66825</v>
      </c>
      <c r="AT8" s="233">
        <f t="shared" si="15"/>
        <v>-11520</v>
      </c>
      <c r="AU8" s="208">
        <f t="shared" si="16"/>
        <v>177505</v>
      </c>
      <c r="AV8" s="208">
        <f t="shared" si="17"/>
        <v>26989</v>
      </c>
      <c r="AW8" s="209">
        <f t="shared" si="18"/>
        <v>-150516</v>
      </c>
      <c r="AX8" s="5">
        <v>45388</v>
      </c>
    </row>
    <row r="9" spans="1:50">
      <c r="A9" s="5">
        <v>45389</v>
      </c>
      <c r="B9" s="6">
        <v>0</v>
      </c>
      <c r="C9" s="7">
        <v>0</v>
      </c>
      <c r="D9" s="8">
        <v>0</v>
      </c>
      <c r="E9" s="202">
        <v>0</v>
      </c>
      <c r="F9" s="203">
        <v>0</v>
      </c>
      <c r="G9" s="204">
        <v>0</v>
      </c>
      <c r="H9" s="205">
        <v>0</v>
      </c>
      <c r="I9" s="206">
        <v>0</v>
      </c>
      <c r="J9" s="207">
        <v>0</v>
      </c>
      <c r="K9" s="230">
        <v>0</v>
      </c>
      <c r="L9" s="231">
        <v>0</v>
      </c>
      <c r="M9" s="232">
        <v>0</v>
      </c>
      <c r="N9" s="111">
        <v>0</v>
      </c>
      <c r="O9" s="110">
        <v>0</v>
      </c>
      <c r="P9" s="233">
        <v>0</v>
      </c>
      <c r="Q9" s="6">
        <v>3280</v>
      </c>
      <c r="R9" s="7">
        <v>96</v>
      </c>
      <c r="S9" s="8">
        <v>1950</v>
      </c>
      <c r="T9" s="202">
        <v>1170</v>
      </c>
      <c r="U9" s="203">
        <v>1485</v>
      </c>
      <c r="V9" s="204">
        <v>2000</v>
      </c>
      <c r="W9" s="205">
        <v>1250</v>
      </c>
      <c r="X9" s="206">
        <v>1800</v>
      </c>
      <c r="Y9" s="207">
        <v>800</v>
      </c>
      <c r="Z9" s="230">
        <v>2875</v>
      </c>
      <c r="AA9" s="231">
        <v>1840</v>
      </c>
      <c r="AB9" s="232">
        <v>3680</v>
      </c>
      <c r="AC9" s="111">
        <v>1600</v>
      </c>
      <c r="AD9" s="110">
        <v>2200</v>
      </c>
      <c r="AE9" s="233">
        <v>520</v>
      </c>
      <c r="AF9" s="6">
        <f t="shared" si="1"/>
        <v>3280</v>
      </c>
      <c r="AG9" s="7">
        <f t="shared" si="2"/>
        <v>96</v>
      </c>
      <c r="AH9" s="8">
        <f t="shared" si="3"/>
        <v>1950</v>
      </c>
      <c r="AI9" s="202">
        <f t="shared" si="4"/>
        <v>1170</v>
      </c>
      <c r="AJ9" s="9">
        <f t="shared" si="5"/>
        <v>1485</v>
      </c>
      <c r="AK9" s="204">
        <f t="shared" si="6"/>
        <v>2000</v>
      </c>
      <c r="AL9" s="205">
        <f t="shared" si="7"/>
        <v>1250</v>
      </c>
      <c r="AM9" s="206">
        <f t="shared" si="8"/>
        <v>1800</v>
      </c>
      <c r="AN9" s="207">
        <f t="shared" si="9"/>
        <v>800</v>
      </c>
      <c r="AO9" s="230">
        <f t="shared" si="10"/>
        <v>2875</v>
      </c>
      <c r="AP9" s="231">
        <f t="shared" si="11"/>
        <v>1840</v>
      </c>
      <c r="AQ9" s="232">
        <f t="shared" si="12"/>
        <v>3680</v>
      </c>
      <c r="AR9" s="111">
        <f t="shared" si="13"/>
        <v>1600</v>
      </c>
      <c r="AS9" s="110">
        <f t="shared" si="14"/>
        <v>2200</v>
      </c>
      <c r="AT9" s="233">
        <f t="shared" si="15"/>
        <v>520</v>
      </c>
      <c r="AU9" s="208">
        <f t="shared" si="16"/>
        <v>0</v>
      </c>
      <c r="AV9" s="208">
        <f t="shared" si="17"/>
        <v>26546</v>
      </c>
      <c r="AW9" s="209">
        <f t="shared" si="18"/>
        <v>26546</v>
      </c>
      <c r="AX9" s="5">
        <v>45389</v>
      </c>
    </row>
    <row r="10" spans="1:50">
      <c r="A10" s="5">
        <v>45390</v>
      </c>
      <c r="B10" s="6">
        <v>0</v>
      </c>
      <c r="C10" s="7">
        <v>0</v>
      </c>
      <c r="D10" s="8">
        <v>0</v>
      </c>
      <c r="E10" s="202">
        <v>0</v>
      </c>
      <c r="F10" s="203">
        <v>0</v>
      </c>
      <c r="G10" s="204">
        <v>0</v>
      </c>
      <c r="H10" s="205">
        <v>0</v>
      </c>
      <c r="I10" s="206">
        <v>0</v>
      </c>
      <c r="J10" s="207">
        <v>0</v>
      </c>
      <c r="K10" s="230">
        <v>0</v>
      </c>
      <c r="L10" s="231">
        <v>0</v>
      </c>
      <c r="M10" s="232">
        <v>25800</v>
      </c>
      <c r="N10" s="111">
        <v>0</v>
      </c>
      <c r="O10" s="110">
        <v>0</v>
      </c>
      <c r="P10" s="233">
        <v>0</v>
      </c>
      <c r="Q10" s="6">
        <v>3936</v>
      </c>
      <c r="R10" s="7">
        <v>96</v>
      </c>
      <c r="S10" s="8">
        <v>1950</v>
      </c>
      <c r="T10" s="202">
        <v>1170</v>
      </c>
      <c r="U10" s="203">
        <v>1650</v>
      </c>
      <c r="V10" s="204">
        <v>2000</v>
      </c>
      <c r="W10" s="205">
        <v>1250</v>
      </c>
      <c r="X10" s="206">
        <v>1650</v>
      </c>
      <c r="Y10" s="207">
        <v>640</v>
      </c>
      <c r="Z10" s="230">
        <v>2990</v>
      </c>
      <c r="AA10" s="231">
        <v>2185</v>
      </c>
      <c r="AB10" s="232">
        <v>2300</v>
      </c>
      <c r="AC10" s="111">
        <v>1600</v>
      </c>
      <c r="AD10" s="110">
        <v>1925</v>
      </c>
      <c r="AE10" s="233">
        <v>480</v>
      </c>
      <c r="AF10" s="6">
        <f t="shared" si="1"/>
        <v>3936</v>
      </c>
      <c r="AG10" s="7">
        <f t="shared" si="2"/>
        <v>96</v>
      </c>
      <c r="AH10" s="8">
        <f t="shared" si="3"/>
        <v>1950</v>
      </c>
      <c r="AI10" s="202">
        <f t="shared" si="4"/>
        <v>1170</v>
      </c>
      <c r="AJ10" s="9">
        <f t="shared" si="5"/>
        <v>1650</v>
      </c>
      <c r="AK10" s="204">
        <f t="shared" si="6"/>
        <v>2000</v>
      </c>
      <c r="AL10" s="205">
        <f t="shared" si="7"/>
        <v>1250</v>
      </c>
      <c r="AM10" s="206">
        <f t="shared" si="8"/>
        <v>1650</v>
      </c>
      <c r="AN10" s="207">
        <f t="shared" si="9"/>
        <v>640</v>
      </c>
      <c r="AO10" s="230">
        <f t="shared" si="10"/>
        <v>2990</v>
      </c>
      <c r="AP10" s="231">
        <f t="shared" si="11"/>
        <v>2185</v>
      </c>
      <c r="AQ10" s="232">
        <f t="shared" si="12"/>
        <v>-23500</v>
      </c>
      <c r="AR10" s="111">
        <f t="shared" si="13"/>
        <v>1600</v>
      </c>
      <c r="AS10" s="110">
        <f t="shared" si="14"/>
        <v>1925</v>
      </c>
      <c r="AT10" s="233">
        <f t="shared" si="15"/>
        <v>480</v>
      </c>
      <c r="AU10" s="208">
        <f t="shared" si="16"/>
        <v>25800</v>
      </c>
      <c r="AV10" s="208">
        <f t="shared" si="17"/>
        <v>25822</v>
      </c>
      <c r="AW10" s="209">
        <f t="shared" si="18"/>
        <v>22</v>
      </c>
      <c r="AX10" s="5">
        <v>45390</v>
      </c>
    </row>
    <row r="11" spans="1:50">
      <c r="A11" s="5">
        <v>45391</v>
      </c>
      <c r="B11" s="6">
        <v>0</v>
      </c>
      <c r="C11" s="7">
        <v>0</v>
      </c>
      <c r="D11" s="8">
        <v>16275</v>
      </c>
      <c r="E11" s="202">
        <v>9250</v>
      </c>
      <c r="F11" s="203">
        <v>0</v>
      </c>
      <c r="G11" s="204">
        <v>0</v>
      </c>
      <c r="H11" s="205">
        <v>0</v>
      </c>
      <c r="I11" s="206">
        <v>0</v>
      </c>
      <c r="J11" s="207">
        <v>0</v>
      </c>
      <c r="K11" s="230">
        <v>0</v>
      </c>
      <c r="L11" s="231">
        <v>0</v>
      </c>
      <c r="M11" s="232">
        <v>0</v>
      </c>
      <c r="N11" s="111">
        <v>0</v>
      </c>
      <c r="O11" s="110">
        <v>0</v>
      </c>
      <c r="P11" s="233">
        <v>0</v>
      </c>
      <c r="Q11" s="6">
        <v>3280</v>
      </c>
      <c r="R11" s="7">
        <v>96</v>
      </c>
      <c r="S11" s="8">
        <v>2000</v>
      </c>
      <c r="T11" s="202">
        <v>1131</v>
      </c>
      <c r="U11" s="203">
        <v>1815</v>
      </c>
      <c r="V11" s="204">
        <v>1375</v>
      </c>
      <c r="W11" s="205">
        <v>1125</v>
      </c>
      <c r="X11" s="206">
        <v>1500</v>
      </c>
      <c r="Y11" s="207">
        <v>480</v>
      </c>
      <c r="Z11" s="230">
        <v>3335</v>
      </c>
      <c r="AA11" s="231">
        <v>2185</v>
      </c>
      <c r="AB11" s="232">
        <v>3220</v>
      </c>
      <c r="AC11" s="111">
        <v>2000</v>
      </c>
      <c r="AD11" s="110">
        <v>2200</v>
      </c>
      <c r="AE11" s="233">
        <v>400</v>
      </c>
      <c r="AF11" s="6">
        <f t="shared" si="1"/>
        <v>3280</v>
      </c>
      <c r="AG11" s="7">
        <f t="shared" si="2"/>
        <v>96</v>
      </c>
      <c r="AH11" s="8">
        <f t="shared" si="3"/>
        <v>-14275</v>
      </c>
      <c r="AI11" s="202">
        <f t="shared" si="4"/>
        <v>-8119</v>
      </c>
      <c r="AJ11" s="9">
        <f t="shared" si="5"/>
        <v>1815</v>
      </c>
      <c r="AK11" s="204">
        <f t="shared" si="6"/>
        <v>1375</v>
      </c>
      <c r="AL11" s="205">
        <f t="shared" si="7"/>
        <v>1125</v>
      </c>
      <c r="AM11" s="206">
        <f t="shared" si="8"/>
        <v>1500</v>
      </c>
      <c r="AN11" s="207">
        <f t="shared" si="9"/>
        <v>480</v>
      </c>
      <c r="AO11" s="230">
        <f t="shared" si="10"/>
        <v>3335</v>
      </c>
      <c r="AP11" s="231">
        <f t="shared" si="11"/>
        <v>2185</v>
      </c>
      <c r="AQ11" s="232">
        <f t="shared" si="12"/>
        <v>3220</v>
      </c>
      <c r="AR11" s="111">
        <f t="shared" si="13"/>
        <v>2000</v>
      </c>
      <c r="AS11" s="110">
        <f t="shared" si="14"/>
        <v>2200</v>
      </c>
      <c r="AT11" s="233">
        <f t="shared" si="15"/>
        <v>400</v>
      </c>
      <c r="AU11" s="208">
        <f t="shared" si="16"/>
        <v>25525</v>
      </c>
      <c r="AV11" s="208">
        <f t="shared" si="17"/>
        <v>26142</v>
      </c>
      <c r="AW11" s="209">
        <f t="shared" si="18"/>
        <v>617</v>
      </c>
      <c r="AX11" s="5">
        <v>45391</v>
      </c>
    </row>
    <row r="12" spans="1:50">
      <c r="A12" s="5">
        <v>45392</v>
      </c>
      <c r="B12" s="6">
        <v>0</v>
      </c>
      <c r="C12" s="7">
        <v>0</v>
      </c>
      <c r="D12" s="8">
        <v>0</v>
      </c>
      <c r="E12" s="202">
        <v>0</v>
      </c>
      <c r="F12" s="203">
        <v>0</v>
      </c>
      <c r="G12" s="204">
        <v>0</v>
      </c>
      <c r="H12" s="205">
        <v>0</v>
      </c>
      <c r="I12" s="206">
        <v>13800</v>
      </c>
      <c r="J12" s="207">
        <v>4900</v>
      </c>
      <c r="K12" s="230">
        <v>0</v>
      </c>
      <c r="L12" s="231">
        <v>0</v>
      </c>
      <c r="M12" s="232">
        <v>0</v>
      </c>
      <c r="N12" s="111">
        <v>0</v>
      </c>
      <c r="O12" s="110">
        <v>0</v>
      </c>
      <c r="P12" s="233">
        <v>0</v>
      </c>
      <c r="Q12" s="6">
        <v>3280</v>
      </c>
      <c r="R12" s="7">
        <v>128</v>
      </c>
      <c r="S12" s="8">
        <v>2100</v>
      </c>
      <c r="T12" s="202">
        <v>1092</v>
      </c>
      <c r="U12" s="203">
        <v>1980</v>
      </c>
      <c r="V12" s="204">
        <v>1625</v>
      </c>
      <c r="W12" s="205">
        <v>750</v>
      </c>
      <c r="X12" s="206">
        <v>2100</v>
      </c>
      <c r="Y12" s="207">
        <v>800</v>
      </c>
      <c r="Z12" s="230">
        <v>3450</v>
      </c>
      <c r="AA12" s="231">
        <v>2300</v>
      </c>
      <c r="AB12" s="232">
        <v>3680</v>
      </c>
      <c r="AC12" s="111">
        <v>1800</v>
      </c>
      <c r="AD12" s="110">
        <v>1925</v>
      </c>
      <c r="AE12" s="233">
        <v>400</v>
      </c>
      <c r="AF12" s="6">
        <f t="shared" si="1"/>
        <v>3280</v>
      </c>
      <c r="AG12" s="7">
        <f t="shared" si="2"/>
        <v>128</v>
      </c>
      <c r="AH12" s="8">
        <f t="shared" si="3"/>
        <v>2100</v>
      </c>
      <c r="AI12" s="202">
        <f t="shared" si="4"/>
        <v>1092</v>
      </c>
      <c r="AJ12" s="9">
        <f t="shared" si="5"/>
        <v>1980</v>
      </c>
      <c r="AK12" s="204">
        <f t="shared" si="6"/>
        <v>1625</v>
      </c>
      <c r="AL12" s="205">
        <f t="shared" si="7"/>
        <v>750</v>
      </c>
      <c r="AM12" s="206">
        <f t="shared" si="8"/>
        <v>-11700</v>
      </c>
      <c r="AN12" s="207">
        <f t="shared" si="9"/>
        <v>-4100</v>
      </c>
      <c r="AO12" s="230">
        <f t="shared" si="10"/>
        <v>3450</v>
      </c>
      <c r="AP12" s="231">
        <f t="shared" si="11"/>
        <v>2300</v>
      </c>
      <c r="AQ12" s="232">
        <f t="shared" si="12"/>
        <v>3680</v>
      </c>
      <c r="AR12" s="111">
        <f t="shared" si="13"/>
        <v>1800</v>
      </c>
      <c r="AS12" s="110">
        <f t="shared" si="14"/>
        <v>1925</v>
      </c>
      <c r="AT12" s="233">
        <f t="shared" si="15"/>
        <v>400</v>
      </c>
      <c r="AU12" s="208">
        <f t="shared" si="16"/>
        <v>18700</v>
      </c>
      <c r="AV12" s="208">
        <f t="shared" si="17"/>
        <v>27410</v>
      </c>
      <c r="AW12" s="209">
        <f t="shared" si="18"/>
        <v>8710</v>
      </c>
      <c r="AX12" s="5">
        <v>45392</v>
      </c>
    </row>
    <row r="13" spans="1:50">
      <c r="A13" s="5">
        <v>45393</v>
      </c>
      <c r="B13" s="6">
        <v>0</v>
      </c>
      <c r="C13" s="7">
        <v>0</v>
      </c>
      <c r="D13" s="8">
        <v>0</v>
      </c>
      <c r="E13" s="202">
        <v>0</v>
      </c>
      <c r="F13" s="203">
        <v>16275</v>
      </c>
      <c r="G13" s="204">
        <v>11550</v>
      </c>
      <c r="H13" s="205">
        <v>9900</v>
      </c>
      <c r="I13" s="206">
        <v>0</v>
      </c>
      <c r="J13" s="207">
        <v>0</v>
      </c>
      <c r="K13" s="230">
        <v>0</v>
      </c>
      <c r="L13" s="231">
        <v>0</v>
      </c>
      <c r="M13" s="232">
        <v>0</v>
      </c>
      <c r="N13" s="111">
        <v>0</v>
      </c>
      <c r="O13" s="110">
        <v>0</v>
      </c>
      <c r="P13" s="233">
        <v>0</v>
      </c>
      <c r="Q13" s="6">
        <v>3280</v>
      </c>
      <c r="R13" s="7">
        <v>96</v>
      </c>
      <c r="S13" s="8">
        <v>2000</v>
      </c>
      <c r="T13" s="202">
        <v>1287</v>
      </c>
      <c r="U13" s="203">
        <v>1815</v>
      </c>
      <c r="V13" s="204">
        <v>1500</v>
      </c>
      <c r="W13" s="205">
        <v>1125</v>
      </c>
      <c r="X13" s="206">
        <v>2250</v>
      </c>
      <c r="Y13" s="207">
        <v>640</v>
      </c>
      <c r="Z13" s="230">
        <v>3680</v>
      </c>
      <c r="AA13" s="231">
        <v>2300</v>
      </c>
      <c r="AB13" s="232">
        <v>4140</v>
      </c>
      <c r="AC13" s="111">
        <v>1800</v>
      </c>
      <c r="AD13" s="110">
        <v>2475</v>
      </c>
      <c r="AE13" s="233">
        <v>560</v>
      </c>
      <c r="AF13" s="6">
        <f t="shared" si="1"/>
        <v>3280</v>
      </c>
      <c r="AG13" s="7">
        <f t="shared" si="2"/>
        <v>96</v>
      </c>
      <c r="AH13" s="8">
        <f t="shared" si="3"/>
        <v>2000</v>
      </c>
      <c r="AI13" s="202">
        <f t="shared" si="4"/>
        <v>1287</v>
      </c>
      <c r="AJ13" s="9">
        <f t="shared" si="5"/>
        <v>-14460</v>
      </c>
      <c r="AK13" s="204">
        <f t="shared" si="6"/>
        <v>-10050</v>
      </c>
      <c r="AL13" s="205">
        <f t="shared" si="7"/>
        <v>-8775</v>
      </c>
      <c r="AM13" s="206">
        <f t="shared" si="8"/>
        <v>2250</v>
      </c>
      <c r="AN13" s="207">
        <f t="shared" si="9"/>
        <v>640</v>
      </c>
      <c r="AO13" s="230">
        <f t="shared" si="10"/>
        <v>3680</v>
      </c>
      <c r="AP13" s="231">
        <f t="shared" si="11"/>
        <v>2300</v>
      </c>
      <c r="AQ13" s="232">
        <f t="shared" si="12"/>
        <v>4140</v>
      </c>
      <c r="AR13" s="111">
        <f t="shared" si="13"/>
        <v>1800</v>
      </c>
      <c r="AS13" s="110">
        <f t="shared" si="14"/>
        <v>2475</v>
      </c>
      <c r="AT13" s="233">
        <f t="shared" si="15"/>
        <v>560</v>
      </c>
      <c r="AU13" s="208">
        <f t="shared" si="16"/>
        <v>37725</v>
      </c>
      <c r="AV13" s="208">
        <f t="shared" si="17"/>
        <v>28948</v>
      </c>
      <c r="AW13" s="209">
        <f t="shared" si="18"/>
        <v>-8777</v>
      </c>
      <c r="AX13" s="5">
        <v>45393</v>
      </c>
    </row>
    <row r="14" spans="1:50">
      <c r="A14" s="5">
        <v>45394</v>
      </c>
      <c r="B14" s="6">
        <v>31800</v>
      </c>
      <c r="C14" s="7">
        <v>725</v>
      </c>
      <c r="D14" s="8">
        <v>0</v>
      </c>
      <c r="E14" s="202">
        <v>0</v>
      </c>
      <c r="F14" s="203">
        <v>0</v>
      </c>
      <c r="G14" s="204">
        <v>0</v>
      </c>
      <c r="H14" s="205">
        <v>0</v>
      </c>
      <c r="I14" s="206">
        <v>0</v>
      </c>
      <c r="J14" s="207">
        <v>0</v>
      </c>
      <c r="K14" s="230">
        <v>0</v>
      </c>
      <c r="L14" s="231">
        <v>0</v>
      </c>
      <c r="M14" s="232">
        <v>0</v>
      </c>
      <c r="N14" s="111">
        <v>0</v>
      </c>
      <c r="O14" s="110">
        <v>0</v>
      </c>
      <c r="P14" s="233">
        <v>0</v>
      </c>
      <c r="Q14" s="6">
        <v>3280</v>
      </c>
      <c r="R14" s="7">
        <v>96</v>
      </c>
      <c r="S14" s="8">
        <v>2100</v>
      </c>
      <c r="T14" s="202">
        <v>1248</v>
      </c>
      <c r="U14" s="203">
        <v>2184</v>
      </c>
      <c r="V14" s="204">
        <v>1750</v>
      </c>
      <c r="W14" s="205">
        <v>1000</v>
      </c>
      <c r="X14" s="206">
        <v>2100</v>
      </c>
      <c r="Y14" s="207">
        <v>640</v>
      </c>
      <c r="Z14" s="230">
        <v>4025</v>
      </c>
      <c r="AA14" s="231">
        <v>1955</v>
      </c>
      <c r="AB14" s="232">
        <v>3290</v>
      </c>
      <c r="AC14" s="111">
        <v>2000</v>
      </c>
      <c r="AD14" s="110">
        <v>2750</v>
      </c>
      <c r="AE14" s="233">
        <v>600</v>
      </c>
      <c r="AF14" s="6">
        <f t="shared" si="1"/>
        <v>-28520</v>
      </c>
      <c r="AG14" s="7">
        <f t="shared" si="2"/>
        <v>-629</v>
      </c>
      <c r="AH14" s="8">
        <f t="shared" si="3"/>
        <v>2100</v>
      </c>
      <c r="AI14" s="202">
        <f t="shared" si="4"/>
        <v>1248</v>
      </c>
      <c r="AJ14" s="9">
        <f t="shared" si="5"/>
        <v>2184</v>
      </c>
      <c r="AK14" s="204">
        <f t="shared" si="6"/>
        <v>1750</v>
      </c>
      <c r="AL14" s="205">
        <f t="shared" si="7"/>
        <v>1000</v>
      </c>
      <c r="AM14" s="206">
        <f t="shared" si="8"/>
        <v>2100</v>
      </c>
      <c r="AN14" s="207">
        <f t="shared" si="9"/>
        <v>640</v>
      </c>
      <c r="AO14" s="230">
        <f t="shared" si="10"/>
        <v>4025</v>
      </c>
      <c r="AP14" s="231">
        <f t="shared" si="11"/>
        <v>1955</v>
      </c>
      <c r="AQ14" s="232">
        <f t="shared" si="12"/>
        <v>3290</v>
      </c>
      <c r="AR14" s="111">
        <f t="shared" si="13"/>
        <v>2000</v>
      </c>
      <c r="AS14" s="110">
        <f t="shared" si="14"/>
        <v>2750</v>
      </c>
      <c r="AT14" s="233">
        <f t="shared" si="15"/>
        <v>600</v>
      </c>
      <c r="AU14" s="208">
        <f t="shared" si="16"/>
        <v>32525</v>
      </c>
      <c r="AV14" s="208">
        <f t="shared" si="17"/>
        <v>29018</v>
      </c>
      <c r="AW14" s="209">
        <f t="shared" si="18"/>
        <v>-3507</v>
      </c>
      <c r="AX14" s="5">
        <v>45394</v>
      </c>
    </row>
    <row r="15" spans="1:50">
      <c r="A15" s="5">
        <v>45395</v>
      </c>
      <c r="B15" s="6">
        <v>0</v>
      </c>
      <c r="C15" s="7">
        <v>0</v>
      </c>
      <c r="D15" s="8">
        <v>0</v>
      </c>
      <c r="E15" s="202">
        <v>0</v>
      </c>
      <c r="F15" s="203">
        <v>0</v>
      </c>
      <c r="G15" s="204">
        <v>0</v>
      </c>
      <c r="H15" s="205">
        <v>0</v>
      </c>
      <c r="I15" s="206">
        <v>0</v>
      </c>
      <c r="J15" s="207">
        <v>0</v>
      </c>
      <c r="K15" s="230">
        <v>26950</v>
      </c>
      <c r="L15" s="231">
        <v>15805</v>
      </c>
      <c r="M15" s="232">
        <v>0</v>
      </c>
      <c r="N15" s="111">
        <v>0</v>
      </c>
      <c r="O15" s="110">
        <v>0</v>
      </c>
      <c r="P15" s="233">
        <v>0</v>
      </c>
      <c r="Q15" s="6">
        <v>3912</v>
      </c>
      <c r="R15" s="7">
        <v>128</v>
      </c>
      <c r="S15" s="8">
        <v>2100</v>
      </c>
      <c r="T15" s="202">
        <v>1248</v>
      </c>
      <c r="U15" s="203">
        <v>1848</v>
      </c>
      <c r="V15" s="204">
        <v>1625</v>
      </c>
      <c r="W15" s="205">
        <v>875</v>
      </c>
      <c r="X15" s="206">
        <v>2100</v>
      </c>
      <c r="Y15" s="207">
        <v>640</v>
      </c>
      <c r="Z15" s="230">
        <v>4025</v>
      </c>
      <c r="AA15" s="231">
        <v>1955</v>
      </c>
      <c r="AB15" s="232">
        <v>2820</v>
      </c>
      <c r="AC15" s="111">
        <v>1600</v>
      </c>
      <c r="AD15" s="110">
        <v>2750</v>
      </c>
      <c r="AE15" s="233">
        <v>600</v>
      </c>
      <c r="AF15" s="6">
        <f t="shared" si="1"/>
        <v>3912</v>
      </c>
      <c r="AG15" s="7">
        <f t="shared" si="2"/>
        <v>128</v>
      </c>
      <c r="AH15" s="8">
        <f t="shared" si="3"/>
        <v>2100</v>
      </c>
      <c r="AI15" s="202">
        <f t="shared" si="4"/>
        <v>1248</v>
      </c>
      <c r="AJ15" s="9">
        <f t="shared" si="5"/>
        <v>1848</v>
      </c>
      <c r="AK15" s="204">
        <f t="shared" si="6"/>
        <v>1625</v>
      </c>
      <c r="AL15" s="205">
        <f t="shared" si="7"/>
        <v>875</v>
      </c>
      <c r="AM15" s="206">
        <f t="shared" si="8"/>
        <v>2100</v>
      </c>
      <c r="AN15" s="207">
        <f t="shared" si="9"/>
        <v>640</v>
      </c>
      <c r="AO15" s="230">
        <f t="shared" si="10"/>
        <v>-22925</v>
      </c>
      <c r="AP15" s="231">
        <f t="shared" si="11"/>
        <v>-13850</v>
      </c>
      <c r="AQ15" s="232">
        <f t="shared" si="12"/>
        <v>2820</v>
      </c>
      <c r="AR15" s="111">
        <f t="shared" si="13"/>
        <v>1600</v>
      </c>
      <c r="AS15" s="110">
        <f t="shared" si="14"/>
        <v>2750</v>
      </c>
      <c r="AT15" s="233">
        <f t="shared" si="15"/>
        <v>600</v>
      </c>
      <c r="AU15" s="208">
        <f t="shared" si="16"/>
        <v>42755</v>
      </c>
      <c r="AV15" s="208">
        <f t="shared" si="17"/>
        <v>28226</v>
      </c>
      <c r="AW15" s="209">
        <f t="shared" si="18"/>
        <v>-14529</v>
      </c>
      <c r="AX15" s="5">
        <v>45395</v>
      </c>
    </row>
    <row r="16" spans="1:50">
      <c r="A16" s="5">
        <v>45396</v>
      </c>
      <c r="B16" s="6">
        <v>0</v>
      </c>
      <c r="C16" s="7">
        <v>0</v>
      </c>
      <c r="D16" s="8">
        <v>0</v>
      </c>
      <c r="E16" s="202">
        <v>0</v>
      </c>
      <c r="F16" s="203">
        <v>0</v>
      </c>
      <c r="G16" s="204">
        <v>0</v>
      </c>
      <c r="H16" s="205">
        <v>0</v>
      </c>
      <c r="I16" s="206">
        <v>0</v>
      </c>
      <c r="J16" s="207">
        <v>0</v>
      </c>
      <c r="K16" s="230">
        <v>0</v>
      </c>
      <c r="L16" s="231">
        <v>0</v>
      </c>
      <c r="M16" s="232">
        <v>0</v>
      </c>
      <c r="N16" s="111">
        <v>0</v>
      </c>
      <c r="O16" s="110">
        <v>0</v>
      </c>
      <c r="P16" s="233">
        <v>0</v>
      </c>
      <c r="Q16" s="6">
        <v>3586</v>
      </c>
      <c r="R16" s="7">
        <v>128</v>
      </c>
      <c r="S16" s="8">
        <v>2050</v>
      </c>
      <c r="T16" s="202">
        <v>1209</v>
      </c>
      <c r="U16" s="203">
        <v>2352</v>
      </c>
      <c r="V16" s="204">
        <v>1250</v>
      </c>
      <c r="W16" s="205">
        <v>1250</v>
      </c>
      <c r="X16" s="206">
        <v>1950</v>
      </c>
      <c r="Y16" s="207">
        <v>800</v>
      </c>
      <c r="Z16" s="230">
        <v>3910</v>
      </c>
      <c r="AA16" s="231">
        <v>2070</v>
      </c>
      <c r="AB16" s="232">
        <v>2820</v>
      </c>
      <c r="AC16" s="111">
        <v>2000</v>
      </c>
      <c r="AD16" s="110">
        <v>2475</v>
      </c>
      <c r="AE16" s="233">
        <v>560</v>
      </c>
      <c r="AF16" s="6">
        <f t="shared" si="1"/>
        <v>3586</v>
      </c>
      <c r="AG16" s="7">
        <f t="shared" si="2"/>
        <v>128</v>
      </c>
      <c r="AH16" s="8">
        <f t="shared" si="3"/>
        <v>2050</v>
      </c>
      <c r="AI16" s="202">
        <f t="shared" si="4"/>
        <v>1209</v>
      </c>
      <c r="AJ16" s="9">
        <f t="shared" si="5"/>
        <v>2352</v>
      </c>
      <c r="AK16" s="204">
        <f t="shared" si="6"/>
        <v>1250</v>
      </c>
      <c r="AL16" s="205">
        <f t="shared" si="7"/>
        <v>1250</v>
      </c>
      <c r="AM16" s="206">
        <f t="shared" si="8"/>
        <v>1950</v>
      </c>
      <c r="AN16" s="207">
        <f t="shared" si="9"/>
        <v>800</v>
      </c>
      <c r="AO16" s="230">
        <f t="shared" si="10"/>
        <v>3910</v>
      </c>
      <c r="AP16" s="231">
        <f t="shared" si="11"/>
        <v>2070</v>
      </c>
      <c r="AQ16" s="232">
        <f t="shared" si="12"/>
        <v>2820</v>
      </c>
      <c r="AR16" s="111">
        <f t="shared" si="13"/>
        <v>2000</v>
      </c>
      <c r="AS16" s="110">
        <f t="shared" si="14"/>
        <v>2475</v>
      </c>
      <c r="AT16" s="233">
        <f t="shared" si="15"/>
        <v>560</v>
      </c>
      <c r="AU16" s="208">
        <f t="shared" si="16"/>
        <v>0</v>
      </c>
      <c r="AV16" s="208">
        <f t="shared" si="17"/>
        <v>28410</v>
      </c>
      <c r="AW16" s="209">
        <f t="shared" si="18"/>
        <v>28410</v>
      </c>
      <c r="AX16" s="5">
        <v>45396</v>
      </c>
    </row>
    <row r="17" spans="1:50">
      <c r="A17" s="5">
        <v>45397</v>
      </c>
      <c r="B17" s="6">
        <v>0</v>
      </c>
      <c r="C17" s="7">
        <v>0</v>
      </c>
      <c r="D17" s="8">
        <v>0</v>
      </c>
      <c r="E17" s="202">
        <v>0</v>
      </c>
      <c r="F17" s="203">
        <v>0</v>
      </c>
      <c r="G17" s="204">
        <v>0</v>
      </c>
      <c r="H17" s="205">
        <v>0</v>
      </c>
      <c r="I17" s="206">
        <v>0</v>
      </c>
      <c r="J17" s="207">
        <v>0</v>
      </c>
      <c r="K17" s="230">
        <v>0</v>
      </c>
      <c r="L17" s="231">
        <v>0</v>
      </c>
      <c r="M17" s="232">
        <v>26400</v>
      </c>
      <c r="N17" s="111">
        <v>0</v>
      </c>
      <c r="O17" s="110">
        <v>0</v>
      </c>
      <c r="P17" s="233">
        <v>0</v>
      </c>
      <c r="Q17" s="6">
        <v>3260</v>
      </c>
      <c r="R17" s="7">
        <v>64</v>
      </c>
      <c r="S17" s="8">
        <v>1900</v>
      </c>
      <c r="T17" s="202">
        <v>1170</v>
      </c>
      <c r="U17" s="203">
        <v>2520</v>
      </c>
      <c r="V17" s="204">
        <v>1500</v>
      </c>
      <c r="W17" s="205">
        <v>1125</v>
      </c>
      <c r="X17" s="206">
        <v>1950</v>
      </c>
      <c r="Y17" s="207">
        <v>480</v>
      </c>
      <c r="Z17" s="230">
        <v>3910</v>
      </c>
      <c r="AA17" s="231">
        <v>2185</v>
      </c>
      <c r="AB17" s="232">
        <v>2820</v>
      </c>
      <c r="AC17" s="111">
        <v>1400</v>
      </c>
      <c r="AD17" s="110">
        <v>2200</v>
      </c>
      <c r="AE17" s="233">
        <v>400</v>
      </c>
      <c r="AF17" s="6">
        <f t="shared" si="1"/>
        <v>3260</v>
      </c>
      <c r="AG17" s="7">
        <f t="shared" si="2"/>
        <v>64</v>
      </c>
      <c r="AH17" s="8">
        <f t="shared" si="3"/>
        <v>1900</v>
      </c>
      <c r="AI17" s="202">
        <f t="shared" si="4"/>
        <v>1170</v>
      </c>
      <c r="AJ17" s="9">
        <f t="shared" si="5"/>
        <v>2520</v>
      </c>
      <c r="AK17" s="204">
        <f t="shared" si="6"/>
        <v>1500</v>
      </c>
      <c r="AL17" s="205">
        <f t="shared" si="7"/>
        <v>1125</v>
      </c>
      <c r="AM17" s="206">
        <f t="shared" si="8"/>
        <v>1950</v>
      </c>
      <c r="AN17" s="207">
        <f t="shared" si="9"/>
        <v>480</v>
      </c>
      <c r="AO17" s="230">
        <f t="shared" si="10"/>
        <v>3910</v>
      </c>
      <c r="AP17" s="231">
        <f t="shared" si="11"/>
        <v>2185</v>
      </c>
      <c r="AQ17" s="232">
        <f t="shared" si="12"/>
        <v>-23580</v>
      </c>
      <c r="AR17" s="111">
        <f t="shared" si="13"/>
        <v>1400</v>
      </c>
      <c r="AS17" s="110">
        <f t="shared" si="14"/>
        <v>2200</v>
      </c>
      <c r="AT17" s="233">
        <f t="shared" si="15"/>
        <v>400</v>
      </c>
      <c r="AU17" s="208">
        <f t="shared" si="16"/>
        <v>26400</v>
      </c>
      <c r="AV17" s="208">
        <f t="shared" si="17"/>
        <v>26884</v>
      </c>
      <c r="AW17" s="209">
        <f t="shared" si="18"/>
        <v>484</v>
      </c>
      <c r="AX17" s="5">
        <v>45397</v>
      </c>
    </row>
    <row r="18" spans="1:50">
      <c r="A18" s="5">
        <v>45398</v>
      </c>
      <c r="B18" s="6">
        <v>0</v>
      </c>
      <c r="C18" s="7">
        <v>0</v>
      </c>
      <c r="D18" s="8">
        <v>16275</v>
      </c>
      <c r="E18" s="202">
        <v>9250</v>
      </c>
      <c r="F18" s="203">
        <v>0</v>
      </c>
      <c r="G18" s="204">
        <v>0</v>
      </c>
      <c r="H18" s="205">
        <v>0</v>
      </c>
      <c r="I18" s="206">
        <v>0</v>
      </c>
      <c r="J18" s="207">
        <v>0</v>
      </c>
      <c r="K18" s="230">
        <v>0</v>
      </c>
      <c r="L18" s="231">
        <v>0</v>
      </c>
      <c r="M18" s="232">
        <v>0</v>
      </c>
      <c r="N18" s="111">
        <v>0</v>
      </c>
      <c r="O18" s="110">
        <v>0</v>
      </c>
      <c r="P18" s="233">
        <v>0</v>
      </c>
      <c r="Q18" s="6">
        <v>3260</v>
      </c>
      <c r="R18" s="7">
        <v>96</v>
      </c>
      <c r="S18" s="8">
        <v>1950</v>
      </c>
      <c r="T18" s="202">
        <v>1131</v>
      </c>
      <c r="U18" s="203">
        <v>2520</v>
      </c>
      <c r="V18" s="204">
        <v>1750</v>
      </c>
      <c r="W18" s="205">
        <v>875</v>
      </c>
      <c r="X18" s="206">
        <v>2250</v>
      </c>
      <c r="Y18" s="207">
        <v>800</v>
      </c>
      <c r="Z18" s="230">
        <v>3680</v>
      </c>
      <c r="AA18" s="231">
        <v>1840</v>
      </c>
      <c r="AB18" s="232">
        <v>3290</v>
      </c>
      <c r="AC18" s="111">
        <v>1600</v>
      </c>
      <c r="AD18" s="110">
        <v>2475</v>
      </c>
      <c r="AE18" s="233">
        <v>400</v>
      </c>
      <c r="AF18" s="6">
        <f t="shared" si="1"/>
        <v>3260</v>
      </c>
      <c r="AG18" s="7">
        <f t="shared" si="2"/>
        <v>96</v>
      </c>
      <c r="AH18" s="8">
        <f t="shared" si="3"/>
        <v>-14325</v>
      </c>
      <c r="AI18" s="202">
        <f t="shared" si="4"/>
        <v>-8119</v>
      </c>
      <c r="AJ18" s="9">
        <f t="shared" si="5"/>
        <v>2520</v>
      </c>
      <c r="AK18" s="204">
        <f t="shared" si="6"/>
        <v>1750</v>
      </c>
      <c r="AL18" s="205">
        <f t="shared" si="7"/>
        <v>875</v>
      </c>
      <c r="AM18" s="206">
        <f t="shared" si="8"/>
        <v>2250</v>
      </c>
      <c r="AN18" s="207">
        <f t="shared" si="9"/>
        <v>800</v>
      </c>
      <c r="AO18" s="230">
        <f t="shared" si="10"/>
        <v>3680</v>
      </c>
      <c r="AP18" s="231">
        <f t="shared" si="11"/>
        <v>1840</v>
      </c>
      <c r="AQ18" s="232">
        <f t="shared" si="12"/>
        <v>3290</v>
      </c>
      <c r="AR18" s="111">
        <f t="shared" si="13"/>
        <v>1600</v>
      </c>
      <c r="AS18" s="110">
        <f t="shared" si="14"/>
        <v>2475</v>
      </c>
      <c r="AT18" s="233">
        <f t="shared" si="15"/>
        <v>400</v>
      </c>
      <c r="AU18" s="208">
        <f t="shared" si="16"/>
        <v>25525</v>
      </c>
      <c r="AV18" s="208">
        <f t="shared" si="17"/>
        <v>27917</v>
      </c>
      <c r="AW18" s="209">
        <f t="shared" si="18"/>
        <v>2392</v>
      </c>
      <c r="AX18" s="5">
        <v>45398</v>
      </c>
    </row>
    <row r="19" spans="1:50">
      <c r="A19" s="5">
        <v>45399</v>
      </c>
      <c r="B19" s="6">
        <v>0</v>
      </c>
      <c r="C19" s="7">
        <v>0</v>
      </c>
      <c r="D19" s="8">
        <v>0</v>
      </c>
      <c r="E19" s="202">
        <v>0</v>
      </c>
      <c r="F19" s="203">
        <v>0</v>
      </c>
      <c r="G19" s="204">
        <v>0</v>
      </c>
      <c r="H19" s="205">
        <v>0</v>
      </c>
      <c r="I19" s="206">
        <v>13800</v>
      </c>
      <c r="J19" s="207">
        <v>4900</v>
      </c>
      <c r="K19" s="230">
        <v>0</v>
      </c>
      <c r="L19" s="231">
        <v>0</v>
      </c>
      <c r="M19" s="232">
        <v>0</v>
      </c>
      <c r="N19" s="111">
        <v>0</v>
      </c>
      <c r="O19" s="110">
        <v>0</v>
      </c>
      <c r="P19" s="233">
        <v>0</v>
      </c>
      <c r="Q19" s="6">
        <v>3260</v>
      </c>
      <c r="R19" s="7">
        <v>128</v>
      </c>
      <c r="S19" s="8">
        <v>2100</v>
      </c>
      <c r="T19" s="202">
        <v>1092</v>
      </c>
      <c r="U19" s="203">
        <v>2184</v>
      </c>
      <c r="V19" s="204">
        <v>1625</v>
      </c>
      <c r="W19" s="205">
        <v>875</v>
      </c>
      <c r="X19" s="206">
        <v>1800</v>
      </c>
      <c r="Y19" s="207">
        <v>960</v>
      </c>
      <c r="Z19" s="230">
        <v>3795</v>
      </c>
      <c r="AA19" s="231">
        <v>1955</v>
      </c>
      <c r="AB19" s="232">
        <v>3760</v>
      </c>
      <c r="AC19" s="111">
        <v>1800</v>
      </c>
      <c r="AD19" s="110">
        <v>1925</v>
      </c>
      <c r="AE19" s="233">
        <v>400</v>
      </c>
      <c r="AF19" s="6">
        <f t="shared" si="1"/>
        <v>3260</v>
      </c>
      <c r="AG19" s="7">
        <f t="shared" si="2"/>
        <v>128</v>
      </c>
      <c r="AH19" s="8">
        <f t="shared" si="3"/>
        <v>2100</v>
      </c>
      <c r="AI19" s="202">
        <f t="shared" si="4"/>
        <v>1092</v>
      </c>
      <c r="AJ19" s="9">
        <f t="shared" si="5"/>
        <v>2184</v>
      </c>
      <c r="AK19" s="204">
        <f t="shared" si="6"/>
        <v>1625</v>
      </c>
      <c r="AL19" s="205">
        <f t="shared" si="7"/>
        <v>875</v>
      </c>
      <c r="AM19" s="206">
        <f t="shared" si="8"/>
        <v>-12000</v>
      </c>
      <c r="AN19" s="207">
        <f t="shared" si="9"/>
        <v>-3940</v>
      </c>
      <c r="AO19" s="230">
        <f t="shared" si="10"/>
        <v>3795</v>
      </c>
      <c r="AP19" s="231">
        <f t="shared" si="11"/>
        <v>1955</v>
      </c>
      <c r="AQ19" s="232">
        <f t="shared" si="12"/>
        <v>3760</v>
      </c>
      <c r="AR19" s="111">
        <f t="shared" si="13"/>
        <v>1800</v>
      </c>
      <c r="AS19" s="110">
        <f t="shared" si="14"/>
        <v>1925</v>
      </c>
      <c r="AT19" s="233">
        <f t="shared" si="15"/>
        <v>400</v>
      </c>
      <c r="AU19" s="208">
        <f t="shared" si="16"/>
        <v>18700</v>
      </c>
      <c r="AV19" s="208">
        <f t="shared" si="17"/>
        <v>27659</v>
      </c>
      <c r="AW19" s="209">
        <f t="shared" si="18"/>
        <v>8959</v>
      </c>
      <c r="AX19" s="5">
        <v>45399</v>
      </c>
    </row>
    <row r="20" spans="1:50">
      <c r="A20" s="5">
        <v>45400</v>
      </c>
      <c r="B20" s="6">
        <v>0</v>
      </c>
      <c r="C20" s="7">
        <v>0</v>
      </c>
      <c r="D20" s="8">
        <v>0</v>
      </c>
      <c r="E20" s="202">
        <v>0</v>
      </c>
      <c r="F20" s="203">
        <v>16800</v>
      </c>
      <c r="G20" s="204">
        <v>11550</v>
      </c>
      <c r="H20" s="205">
        <v>9900</v>
      </c>
      <c r="I20" s="206">
        <v>0</v>
      </c>
      <c r="J20" s="207">
        <v>0</v>
      </c>
      <c r="K20" s="230">
        <v>0</v>
      </c>
      <c r="L20" s="231">
        <v>0</v>
      </c>
      <c r="M20" s="232">
        <v>0</v>
      </c>
      <c r="N20" s="111">
        <v>0</v>
      </c>
      <c r="O20" s="110">
        <v>0</v>
      </c>
      <c r="P20" s="233">
        <v>0</v>
      </c>
      <c r="Q20" s="6">
        <v>2934</v>
      </c>
      <c r="R20" s="7">
        <v>96</v>
      </c>
      <c r="S20" s="8">
        <v>2050</v>
      </c>
      <c r="T20" s="202">
        <v>1120</v>
      </c>
      <c r="U20" s="203">
        <v>2380</v>
      </c>
      <c r="V20" s="204">
        <v>1750</v>
      </c>
      <c r="W20" s="205">
        <v>875</v>
      </c>
      <c r="X20" s="206">
        <v>1500</v>
      </c>
      <c r="Y20" s="207">
        <v>800</v>
      </c>
      <c r="Z20" s="230">
        <v>3910</v>
      </c>
      <c r="AA20" s="231">
        <v>1840</v>
      </c>
      <c r="AB20" s="232">
        <v>2820</v>
      </c>
      <c r="AC20" s="111">
        <v>1400</v>
      </c>
      <c r="AD20" s="110">
        <v>2750</v>
      </c>
      <c r="AE20" s="233">
        <v>440</v>
      </c>
      <c r="AF20" s="6">
        <f t="shared" si="1"/>
        <v>2934</v>
      </c>
      <c r="AG20" s="7">
        <f t="shared" si="2"/>
        <v>96</v>
      </c>
      <c r="AH20" s="8">
        <f t="shared" si="3"/>
        <v>2050</v>
      </c>
      <c r="AI20" s="202">
        <f t="shared" si="4"/>
        <v>1120</v>
      </c>
      <c r="AJ20" s="9">
        <f t="shared" si="5"/>
        <v>-14420</v>
      </c>
      <c r="AK20" s="204">
        <f t="shared" si="6"/>
        <v>-9800</v>
      </c>
      <c r="AL20" s="205">
        <f t="shared" si="7"/>
        <v>-9025</v>
      </c>
      <c r="AM20" s="206">
        <f t="shared" si="8"/>
        <v>1500</v>
      </c>
      <c r="AN20" s="207">
        <f t="shared" si="9"/>
        <v>800</v>
      </c>
      <c r="AO20" s="230">
        <f t="shared" si="10"/>
        <v>3910</v>
      </c>
      <c r="AP20" s="231">
        <f t="shared" si="11"/>
        <v>1840</v>
      </c>
      <c r="AQ20" s="232">
        <f t="shared" si="12"/>
        <v>2820</v>
      </c>
      <c r="AR20" s="111">
        <f t="shared" si="13"/>
        <v>1400</v>
      </c>
      <c r="AS20" s="110">
        <f t="shared" si="14"/>
        <v>2750</v>
      </c>
      <c r="AT20" s="233">
        <f t="shared" si="15"/>
        <v>440</v>
      </c>
      <c r="AU20" s="208">
        <f t="shared" si="16"/>
        <v>38250</v>
      </c>
      <c r="AV20" s="208">
        <f t="shared" si="17"/>
        <v>26665</v>
      </c>
      <c r="AW20" s="209">
        <f t="shared" si="18"/>
        <v>-11585</v>
      </c>
      <c r="AX20" s="5">
        <v>45400</v>
      </c>
    </row>
    <row r="21" spans="1:50">
      <c r="A21" s="5">
        <v>45401</v>
      </c>
      <c r="B21" s="6">
        <v>31600</v>
      </c>
      <c r="C21" s="7">
        <v>725</v>
      </c>
      <c r="D21" s="8">
        <v>0</v>
      </c>
      <c r="E21" s="202">
        <v>0</v>
      </c>
      <c r="F21" s="203">
        <v>0</v>
      </c>
      <c r="G21" s="204">
        <v>0</v>
      </c>
      <c r="H21" s="205">
        <v>0</v>
      </c>
      <c r="I21" s="206">
        <v>0</v>
      </c>
      <c r="J21" s="207">
        <v>0</v>
      </c>
      <c r="K21" s="230">
        <v>0</v>
      </c>
      <c r="L21" s="231">
        <v>0</v>
      </c>
      <c r="M21" s="232">
        <v>0</v>
      </c>
      <c r="N21" s="111">
        <v>0</v>
      </c>
      <c r="O21" s="110">
        <v>0</v>
      </c>
      <c r="P21" s="233">
        <v>0</v>
      </c>
      <c r="Q21" s="6">
        <v>3586</v>
      </c>
      <c r="R21" s="7">
        <v>96</v>
      </c>
      <c r="S21" s="8">
        <v>2000</v>
      </c>
      <c r="T21" s="202">
        <v>1240</v>
      </c>
      <c r="U21" s="203">
        <v>2040</v>
      </c>
      <c r="V21" s="204">
        <v>1500</v>
      </c>
      <c r="W21" s="205">
        <v>1000</v>
      </c>
      <c r="X21" s="206">
        <v>1650</v>
      </c>
      <c r="Y21" s="207">
        <v>640</v>
      </c>
      <c r="Z21" s="230">
        <v>3795</v>
      </c>
      <c r="AA21" s="231">
        <v>2185</v>
      </c>
      <c r="AB21" s="232">
        <v>2820</v>
      </c>
      <c r="AC21" s="111">
        <v>1600</v>
      </c>
      <c r="AD21" s="110">
        <v>2700</v>
      </c>
      <c r="AE21" s="233">
        <v>440</v>
      </c>
      <c r="AF21" s="6">
        <f t="shared" si="1"/>
        <v>-28014</v>
      </c>
      <c r="AG21" s="7">
        <f t="shared" si="2"/>
        <v>-629</v>
      </c>
      <c r="AH21" s="8">
        <f t="shared" si="3"/>
        <v>2000</v>
      </c>
      <c r="AI21" s="202">
        <f t="shared" si="4"/>
        <v>1240</v>
      </c>
      <c r="AJ21" s="9">
        <f t="shared" si="5"/>
        <v>2040</v>
      </c>
      <c r="AK21" s="204">
        <f t="shared" si="6"/>
        <v>1500</v>
      </c>
      <c r="AL21" s="205">
        <f t="shared" si="7"/>
        <v>1000</v>
      </c>
      <c r="AM21" s="206">
        <f t="shared" si="8"/>
        <v>1650</v>
      </c>
      <c r="AN21" s="207">
        <f t="shared" si="9"/>
        <v>640</v>
      </c>
      <c r="AO21" s="230">
        <f t="shared" si="10"/>
        <v>3795</v>
      </c>
      <c r="AP21" s="231">
        <f t="shared" si="11"/>
        <v>2185</v>
      </c>
      <c r="AQ21" s="232">
        <f t="shared" si="12"/>
        <v>2820</v>
      </c>
      <c r="AR21" s="111">
        <f t="shared" si="13"/>
        <v>1600</v>
      </c>
      <c r="AS21" s="110">
        <f t="shared" si="14"/>
        <v>2700</v>
      </c>
      <c r="AT21" s="233">
        <f t="shared" si="15"/>
        <v>440</v>
      </c>
      <c r="AU21" s="208">
        <f t="shared" si="16"/>
        <v>32325</v>
      </c>
      <c r="AV21" s="208">
        <f t="shared" si="17"/>
        <v>27292</v>
      </c>
      <c r="AW21" s="209">
        <f t="shared" si="18"/>
        <v>-5033</v>
      </c>
      <c r="AX21" s="5">
        <v>45401</v>
      </c>
    </row>
    <row r="22" spans="1:50">
      <c r="A22" s="5">
        <v>45402</v>
      </c>
      <c r="B22" s="6">
        <v>0</v>
      </c>
      <c r="C22" s="7">
        <v>0</v>
      </c>
      <c r="D22" s="8">
        <v>0</v>
      </c>
      <c r="E22" s="202">
        <v>0</v>
      </c>
      <c r="F22" s="203">
        <v>0</v>
      </c>
      <c r="G22" s="204">
        <v>0</v>
      </c>
      <c r="H22" s="205">
        <v>0</v>
      </c>
      <c r="I22" s="206">
        <v>0</v>
      </c>
      <c r="J22" s="207">
        <v>0</v>
      </c>
      <c r="K22" s="230">
        <v>28175</v>
      </c>
      <c r="L22" s="231">
        <v>17255</v>
      </c>
      <c r="M22" s="232">
        <v>0</v>
      </c>
      <c r="N22" s="111">
        <v>0</v>
      </c>
      <c r="O22" s="110">
        <v>0</v>
      </c>
      <c r="P22" s="233">
        <v>0</v>
      </c>
      <c r="Q22" s="6">
        <v>3586</v>
      </c>
      <c r="R22" s="7">
        <v>96</v>
      </c>
      <c r="S22" s="8">
        <v>2000</v>
      </c>
      <c r="T22" s="202">
        <v>1240</v>
      </c>
      <c r="U22" s="203">
        <v>1870</v>
      </c>
      <c r="V22" s="204">
        <v>1375</v>
      </c>
      <c r="W22" s="205">
        <v>1125</v>
      </c>
      <c r="X22" s="206">
        <v>1950</v>
      </c>
      <c r="Y22" s="207">
        <v>800</v>
      </c>
      <c r="Z22" s="230">
        <v>4080</v>
      </c>
      <c r="AA22" s="231">
        <v>2375</v>
      </c>
      <c r="AB22" s="232">
        <v>2820</v>
      </c>
      <c r="AC22" s="111">
        <v>1800</v>
      </c>
      <c r="AD22" s="110">
        <v>2400</v>
      </c>
      <c r="AE22" s="233">
        <v>440</v>
      </c>
      <c r="AF22" s="6">
        <f t="shared" si="1"/>
        <v>3586</v>
      </c>
      <c r="AG22" s="7">
        <f t="shared" si="2"/>
        <v>96</v>
      </c>
      <c r="AH22" s="8">
        <f t="shared" si="3"/>
        <v>2000</v>
      </c>
      <c r="AI22" s="202">
        <f t="shared" si="4"/>
        <v>1240</v>
      </c>
      <c r="AJ22" s="9">
        <f t="shared" si="5"/>
        <v>1870</v>
      </c>
      <c r="AK22" s="204">
        <f t="shared" si="6"/>
        <v>1375</v>
      </c>
      <c r="AL22" s="205">
        <f t="shared" si="7"/>
        <v>1125</v>
      </c>
      <c r="AM22" s="206">
        <f t="shared" si="8"/>
        <v>1950</v>
      </c>
      <c r="AN22" s="207">
        <f t="shared" si="9"/>
        <v>800</v>
      </c>
      <c r="AO22" s="230">
        <f t="shared" si="10"/>
        <v>-24095</v>
      </c>
      <c r="AP22" s="231">
        <f t="shared" si="11"/>
        <v>-14880</v>
      </c>
      <c r="AQ22" s="232">
        <f t="shared" si="12"/>
        <v>2820</v>
      </c>
      <c r="AR22" s="111">
        <f t="shared" si="13"/>
        <v>1800</v>
      </c>
      <c r="AS22" s="110">
        <f t="shared" si="14"/>
        <v>2400</v>
      </c>
      <c r="AT22" s="233">
        <f t="shared" si="15"/>
        <v>440</v>
      </c>
      <c r="AU22" s="208">
        <f t="shared" si="16"/>
        <v>45430</v>
      </c>
      <c r="AV22" s="208">
        <f t="shared" si="17"/>
        <v>27957</v>
      </c>
      <c r="AW22" s="209">
        <f t="shared" si="18"/>
        <v>-17473</v>
      </c>
      <c r="AX22" s="5">
        <v>45402</v>
      </c>
    </row>
    <row r="23" spans="1:50">
      <c r="A23" s="5">
        <v>45403</v>
      </c>
      <c r="B23" s="6">
        <v>0</v>
      </c>
      <c r="C23" s="7">
        <v>0</v>
      </c>
      <c r="D23" s="8">
        <v>0</v>
      </c>
      <c r="E23" s="202">
        <v>0</v>
      </c>
      <c r="F23" s="203">
        <v>0</v>
      </c>
      <c r="G23" s="204">
        <v>0</v>
      </c>
      <c r="H23" s="205">
        <v>0</v>
      </c>
      <c r="I23" s="206">
        <v>0</v>
      </c>
      <c r="J23" s="207">
        <v>0</v>
      </c>
      <c r="K23" s="230">
        <v>0</v>
      </c>
      <c r="L23" s="231">
        <v>0</v>
      </c>
      <c r="M23" s="232">
        <v>0</v>
      </c>
      <c r="N23" s="111">
        <v>0</v>
      </c>
      <c r="O23" s="110">
        <v>0</v>
      </c>
      <c r="P23" s="233">
        <v>0</v>
      </c>
      <c r="Q23" s="6">
        <v>3586</v>
      </c>
      <c r="R23" s="7">
        <v>128</v>
      </c>
      <c r="S23" s="8">
        <v>1950</v>
      </c>
      <c r="T23" s="202">
        <v>1160</v>
      </c>
      <c r="U23" s="203">
        <v>1530</v>
      </c>
      <c r="V23" s="204">
        <v>1125</v>
      </c>
      <c r="W23" s="205">
        <v>875</v>
      </c>
      <c r="X23" s="206">
        <v>1950</v>
      </c>
      <c r="Y23" s="207">
        <v>480</v>
      </c>
      <c r="Z23" s="230">
        <v>3840</v>
      </c>
      <c r="AA23" s="231">
        <v>2500</v>
      </c>
      <c r="AB23" s="232">
        <v>3360</v>
      </c>
      <c r="AC23" s="111">
        <v>2000</v>
      </c>
      <c r="AD23" s="110">
        <v>2100</v>
      </c>
      <c r="AE23" s="233">
        <v>480</v>
      </c>
      <c r="AF23" s="6">
        <f t="shared" si="1"/>
        <v>3586</v>
      </c>
      <c r="AG23" s="7">
        <f t="shared" si="2"/>
        <v>128</v>
      </c>
      <c r="AH23" s="8">
        <f t="shared" si="3"/>
        <v>1950</v>
      </c>
      <c r="AI23" s="202">
        <f t="shared" si="4"/>
        <v>1160</v>
      </c>
      <c r="AJ23" s="9">
        <f t="shared" si="5"/>
        <v>1530</v>
      </c>
      <c r="AK23" s="204">
        <f t="shared" si="6"/>
        <v>1125</v>
      </c>
      <c r="AL23" s="205">
        <f t="shared" si="7"/>
        <v>875</v>
      </c>
      <c r="AM23" s="206">
        <f t="shared" si="8"/>
        <v>1950</v>
      </c>
      <c r="AN23" s="207">
        <f t="shared" si="9"/>
        <v>480</v>
      </c>
      <c r="AO23" s="230">
        <f t="shared" si="10"/>
        <v>3840</v>
      </c>
      <c r="AP23" s="231">
        <f t="shared" si="11"/>
        <v>2500</v>
      </c>
      <c r="AQ23" s="232">
        <f t="shared" si="12"/>
        <v>3360</v>
      </c>
      <c r="AR23" s="111">
        <f t="shared" si="13"/>
        <v>2000</v>
      </c>
      <c r="AS23" s="110">
        <f t="shared" si="14"/>
        <v>2100</v>
      </c>
      <c r="AT23" s="233">
        <f t="shared" si="15"/>
        <v>480</v>
      </c>
      <c r="AU23" s="208">
        <f t="shared" si="16"/>
        <v>0</v>
      </c>
      <c r="AV23" s="208">
        <f t="shared" si="17"/>
        <v>27064</v>
      </c>
      <c r="AW23" s="209">
        <f t="shared" si="18"/>
        <v>27064</v>
      </c>
      <c r="AX23" s="5">
        <v>45403</v>
      </c>
    </row>
    <row r="24" spans="1:50">
      <c r="A24" s="5">
        <v>45404</v>
      </c>
      <c r="B24" s="6">
        <v>0</v>
      </c>
      <c r="C24" s="7">
        <v>0</v>
      </c>
      <c r="D24" s="8">
        <v>0</v>
      </c>
      <c r="E24" s="202">
        <v>0</v>
      </c>
      <c r="F24" s="203">
        <v>0</v>
      </c>
      <c r="G24" s="204">
        <v>0</v>
      </c>
      <c r="H24" s="205">
        <v>0</v>
      </c>
      <c r="I24" s="206">
        <v>0</v>
      </c>
      <c r="J24" s="207">
        <v>0</v>
      </c>
      <c r="K24" s="230">
        <v>0</v>
      </c>
      <c r="L24" s="231">
        <v>0</v>
      </c>
      <c r="M24" s="232">
        <v>27000</v>
      </c>
      <c r="N24" s="111">
        <v>0</v>
      </c>
      <c r="O24" s="110">
        <v>0</v>
      </c>
      <c r="P24" s="233">
        <v>0</v>
      </c>
      <c r="Q24" s="6">
        <v>3586</v>
      </c>
      <c r="R24" s="7">
        <v>96</v>
      </c>
      <c r="S24" s="8">
        <v>2050</v>
      </c>
      <c r="T24" s="202">
        <v>1200</v>
      </c>
      <c r="U24" s="203">
        <v>1700</v>
      </c>
      <c r="V24" s="204">
        <v>1250</v>
      </c>
      <c r="W24" s="205">
        <v>750</v>
      </c>
      <c r="X24" s="206">
        <v>1500</v>
      </c>
      <c r="Y24" s="207">
        <v>480</v>
      </c>
      <c r="Z24" s="230">
        <v>3720</v>
      </c>
      <c r="AA24" s="231">
        <v>2500</v>
      </c>
      <c r="AB24" s="232">
        <v>3840</v>
      </c>
      <c r="AC24" s="111">
        <v>1400</v>
      </c>
      <c r="AD24" s="110">
        <v>2100</v>
      </c>
      <c r="AE24" s="233">
        <v>480</v>
      </c>
      <c r="AF24" s="6">
        <f t="shared" si="1"/>
        <v>3586</v>
      </c>
      <c r="AG24" s="7">
        <f t="shared" si="2"/>
        <v>96</v>
      </c>
      <c r="AH24" s="8">
        <f t="shared" si="3"/>
        <v>2050</v>
      </c>
      <c r="AI24" s="202">
        <f t="shared" si="4"/>
        <v>1200</v>
      </c>
      <c r="AJ24" s="9">
        <f t="shared" si="5"/>
        <v>1700</v>
      </c>
      <c r="AK24" s="204">
        <f t="shared" si="6"/>
        <v>1250</v>
      </c>
      <c r="AL24" s="205">
        <f t="shared" si="7"/>
        <v>750</v>
      </c>
      <c r="AM24" s="206">
        <f t="shared" si="8"/>
        <v>1500</v>
      </c>
      <c r="AN24" s="207">
        <f t="shared" si="9"/>
        <v>480</v>
      </c>
      <c r="AO24" s="230">
        <f t="shared" si="10"/>
        <v>3720</v>
      </c>
      <c r="AP24" s="231">
        <f t="shared" si="11"/>
        <v>2500</v>
      </c>
      <c r="AQ24" s="232">
        <f t="shared" si="12"/>
        <v>-23160</v>
      </c>
      <c r="AR24" s="111">
        <f t="shared" si="13"/>
        <v>1400</v>
      </c>
      <c r="AS24" s="110">
        <f t="shared" si="14"/>
        <v>2100</v>
      </c>
      <c r="AT24" s="233">
        <f t="shared" si="15"/>
        <v>480</v>
      </c>
      <c r="AU24" s="208">
        <f t="shared" si="16"/>
        <v>27000</v>
      </c>
      <c r="AV24" s="208">
        <f t="shared" si="17"/>
        <v>26652</v>
      </c>
      <c r="AW24" s="209">
        <f t="shared" si="18"/>
        <v>-348</v>
      </c>
      <c r="AX24" s="5">
        <v>45404</v>
      </c>
    </row>
    <row r="25" spans="1:50">
      <c r="A25" s="5">
        <v>45405</v>
      </c>
      <c r="B25" s="6">
        <v>0</v>
      </c>
      <c r="C25" s="7">
        <v>0</v>
      </c>
      <c r="D25" s="8">
        <v>16275</v>
      </c>
      <c r="E25" s="202">
        <v>9500</v>
      </c>
      <c r="F25" s="203">
        <v>0</v>
      </c>
      <c r="G25" s="204">
        <v>0</v>
      </c>
      <c r="H25" s="205">
        <v>0</v>
      </c>
      <c r="I25" s="206">
        <v>0</v>
      </c>
      <c r="J25" s="207">
        <v>0</v>
      </c>
      <c r="K25" s="230">
        <v>0</v>
      </c>
      <c r="L25" s="231">
        <v>0</v>
      </c>
      <c r="M25" s="232">
        <v>0</v>
      </c>
      <c r="N25" s="111">
        <v>0</v>
      </c>
      <c r="O25" s="110">
        <v>0</v>
      </c>
      <c r="P25" s="233">
        <v>0</v>
      </c>
      <c r="Q25" s="6">
        <v>3260</v>
      </c>
      <c r="R25" s="7">
        <v>96</v>
      </c>
      <c r="S25" s="8">
        <v>2000</v>
      </c>
      <c r="T25" s="202">
        <v>1160</v>
      </c>
      <c r="U25" s="203">
        <v>2380</v>
      </c>
      <c r="V25" s="204">
        <v>1750</v>
      </c>
      <c r="W25" s="205">
        <v>1000</v>
      </c>
      <c r="X25" s="206">
        <v>1400</v>
      </c>
      <c r="Y25" s="207">
        <v>960</v>
      </c>
      <c r="Z25" s="230">
        <v>3120</v>
      </c>
      <c r="AA25" s="231">
        <v>2125</v>
      </c>
      <c r="AB25" s="232">
        <v>2880</v>
      </c>
      <c r="AC25" s="111">
        <v>1200</v>
      </c>
      <c r="AD25" s="110">
        <v>2700</v>
      </c>
      <c r="AE25" s="233">
        <v>520</v>
      </c>
      <c r="AF25" s="6">
        <f t="shared" si="1"/>
        <v>3260</v>
      </c>
      <c r="AG25" s="7">
        <f t="shared" si="2"/>
        <v>96</v>
      </c>
      <c r="AH25" s="8">
        <f t="shared" si="3"/>
        <v>-14275</v>
      </c>
      <c r="AI25" s="202">
        <f t="shared" si="4"/>
        <v>-8340</v>
      </c>
      <c r="AJ25" s="9">
        <f t="shared" si="5"/>
        <v>2380</v>
      </c>
      <c r="AK25" s="204">
        <f t="shared" si="6"/>
        <v>1750</v>
      </c>
      <c r="AL25" s="205">
        <f t="shared" si="7"/>
        <v>1000</v>
      </c>
      <c r="AM25" s="206">
        <f t="shared" si="8"/>
        <v>1400</v>
      </c>
      <c r="AN25" s="207">
        <f t="shared" si="9"/>
        <v>960</v>
      </c>
      <c r="AO25" s="230">
        <f t="shared" si="10"/>
        <v>3120</v>
      </c>
      <c r="AP25" s="231">
        <f t="shared" si="11"/>
        <v>2125</v>
      </c>
      <c r="AQ25" s="232">
        <f t="shared" si="12"/>
        <v>2880</v>
      </c>
      <c r="AR25" s="111">
        <f t="shared" si="13"/>
        <v>1200</v>
      </c>
      <c r="AS25" s="110">
        <f t="shared" si="14"/>
        <v>2700</v>
      </c>
      <c r="AT25" s="233">
        <f t="shared" si="15"/>
        <v>520</v>
      </c>
      <c r="AU25" s="208">
        <f t="shared" si="16"/>
        <v>25775</v>
      </c>
      <c r="AV25" s="208">
        <f t="shared" si="17"/>
        <v>26551</v>
      </c>
      <c r="AW25" s="209">
        <f t="shared" si="18"/>
        <v>776</v>
      </c>
      <c r="AX25" s="5">
        <v>45405</v>
      </c>
    </row>
    <row r="26" spans="1:50">
      <c r="A26" s="5">
        <v>45406</v>
      </c>
      <c r="B26" s="6">
        <v>0</v>
      </c>
      <c r="C26" s="7">
        <v>0</v>
      </c>
      <c r="D26" s="8">
        <v>0</v>
      </c>
      <c r="E26" s="202">
        <v>0</v>
      </c>
      <c r="F26" s="203">
        <v>0</v>
      </c>
      <c r="G26" s="204">
        <v>0</v>
      </c>
      <c r="H26" s="205">
        <v>0</v>
      </c>
      <c r="I26" s="206">
        <v>12500</v>
      </c>
      <c r="J26" s="207">
        <v>4900</v>
      </c>
      <c r="K26" s="230">
        <v>0</v>
      </c>
      <c r="L26" s="231">
        <v>0</v>
      </c>
      <c r="M26" s="232">
        <v>0</v>
      </c>
      <c r="N26" s="111">
        <v>0</v>
      </c>
      <c r="O26" s="110">
        <v>0</v>
      </c>
      <c r="P26" s="233">
        <v>0</v>
      </c>
      <c r="Q26" s="6">
        <v>3260</v>
      </c>
      <c r="R26" s="7">
        <v>128</v>
      </c>
      <c r="S26" s="8">
        <v>2100</v>
      </c>
      <c r="T26" s="202">
        <v>1280</v>
      </c>
      <c r="U26" s="203">
        <v>2210</v>
      </c>
      <c r="V26" s="204">
        <v>1625</v>
      </c>
      <c r="W26" s="205">
        <v>1250</v>
      </c>
      <c r="X26" s="206">
        <v>1680</v>
      </c>
      <c r="Y26" s="207">
        <v>640</v>
      </c>
      <c r="Z26" s="230">
        <v>3240</v>
      </c>
      <c r="AA26" s="231">
        <v>2125</v>
      </c>
      <c r="AB26" s="232">
        <v>2880</v>
      </c>
      <c r="AC26" s="111">
        <v>1470</v>
      </c>
      <c r="AD26" s="110">
        <v>2400</v>
      </c>
      <c r="AE26" s="233">
        <v>480</v>
      </c>
      <c r="AF26" s="6">
        <f t="shared" si="1"/>
        <v>3260</v>
      </c>
      <c r="AG26" s="7">
        <f t="shared" si="2"/>
        <v>128</v>
      </c>
      <c r="AH26" s="8">
        <f t="shared" si="3"/>
        <v>2100</v>
      </c>
      <c r="AI26" s="202">
        <f t="shared" si="4"/>
        <v>1280</v>
      </c>
      <c r="AJ26" s="9">
        <f t="shared" si="5"/>
        <v>2210</v>
      </c>
      <c r="AK26" s="204">
        <f t="shared" si="6"/>
        <v>1625</v>
      </c>
      <c r="AL26" s="205">
        <f t="shared" si="7"/>
        <v>1250</v>
      </c>
      <c r="AM26" s="206">
        <f t="shared" si="8"/>
        <v>-10820</v>
      </c>
      <c r="AN26" s="207">
        <f t="shared" si="9"/>
        <v>-4260</v>
      </c>
      <c r="AO26" s="230">
        <f t="shared" si="10"/>
        <v>3240</v>
      </c>
      <c r="AP26" s="231">
        <f t="shared" si="11"/>
        <v>2125</v>
      </c>
      <c r="AQ26" s="232">
        <f t="shared" si="12"/>
        <v>2880</v>
      </c>
      <c r="AR26" s="111">
        <f t="shared" si="13"/>
        <v>1470</v>
      </c>
      <c r="AS26" s="110">
        <f t="shared" si="14"/>
        <v>2400</v>
      </c>
      <c r="AT26" s="233">
        <f t="shared" si="15"/>
        <v>480</v>
      </c>
      <c r="AU26" s="208">
        <f t="shared" si="16"/>
        <v>17400</v>
      </c>
      <c r="AV26" s="208">
        <f t="shared" si="17"/>
        <v>26768</v>
      </c>
      <c r="AW26" s="209">
        <f t="shared" si="18"/>
        <v>9368</v>
      </c>
      <c r="AX26" s="5">
        <v>45406</v>
      </c>
    </row>
    <row r="27" spans="1:50">
      <c r="A27" s="5">
        <v>45407</v>
      </c>
      <c r="B27" s="6">
        <v>0</v>
      </c>
      <c r="C27" s="7">
        <v>0</v>
      </c>
      <c r="D27" s="8">
        <v>0</v>
      </c>
      <c r="E27" s="202">
        <v>0</v>
      </c>
      <c r="F27" s="203">
        <v>16800</v>
      </c>
      <c r="G27" s="204">
        <v>11550</v>
      </c>
      <c r="H27" s="205">
        <v>9900</v>
      </c>
      <c r="I27" s="206">
        <v>0</v>
      </c>
      <c r="J27" s="207">
        <v>0</v>
      </c>
      <c r="K27" s="230">
        <v>0</v>
      </c>
      <c r="L27" s="231">
        <v>0</v>
      </c>
      <c r="M27" s="232">
        <v>0</v>
      </c>
      <c r="N27" s="111">
        <v>0</v>
      </c>
      <c r="O27" s="110">
        <v>0</v>
      </c>
      <c r="P27" s="233">
        <v>0</v>
      </c>
      <c r="Q27" s="6">
        <v>3586</v>
      </c>
      <c r="R27" s="7">
        <v>128</v>
      </c>
      <c r="S27" s="8">
        <v>1900</v>
      </c>
      <c r="T27" s="202">
        <v>1200</v>
      </c>
      <c r="U27" s="203">
        <v>1700</v>
      </c>
      <c r="V27" s="204">
        <v>1250</v>
      </c>
      <c r="W27" s="205">
        <v>1125</v>
      </c>
      <c r="X27" s="206">
        <v>1960</v>
      </c>
      <c r="Y27" s="207">
        <v>480</v>
      </c>
      <c r="Z27" s="230">
        <v>3480</v>
      </c>
      <c r="AA27" s="231">
        <v>2250</v>
      </c>
      <c r="AB27" s="232">
        <v>1920</v>
      </c>
      <c r="AC27" s="111">
        <v>1680</v>
      </c>
      <c r="AD27" s="110">
        <v>2100</v>
      </c>
      <c r="AE27" s="233">
        <v>400</v>
      </c>
      <c r="AF27" s="6">
        <f t="shared" si="1"/>
        <v>3586</v>
      </c>
      <c r="AG27" s="7">
        <f t="shared" si="2"/>
        <v>128</v>
      </c>
      <c r="AH27" s="8">
        <f t="shared" si="3"/>
        <v>1900</v>
      </c>
      <c r="AI27" s="202">
        <f t="shared" si="4"/>
        <v>1200</v>
      </c>
      <c r="AJ27" s="9">
        <f t="shared" si="5"/>
        <v>-15100</v>
      </c>
      <c r="AK27" s="204">
        <f t="shared" si="6"/>
        <v>-10300</v>
      </c>
      <c r="AL27" s="205">
        <f t="shared" si="7"/>
        <v>-8775</v>
      </c>
      <c r="AM27" s="206">
        <f t="shared" si="8"/>
        <v>1960</v>
      </c>
      <c r="AN27" s="207">
        <f t="shared" si="9"/>
        <v>480</v>
      </c>
      <c r="AO27" s="230">
        <f t="shared" si="10"/>
        <v>3480</v>
      </c>
      <c r="AP27" s="231">
        <f t="shared" si="11"/>
        <v>2250</v>
      </c>
      <c r="AQ27" s="232">
        <f t="shared" si="12"/>
        <v>1920</v>
      </c>
      <c r="AR27" s="111">
        <f t="shared" si="13"/>
        <v>1680</v>
      </c>
      <c r="AS27" s="110">
        <f t="shared" si="14"/>
        <v>2100</v>
      </c>
      <c r="AT27" s="233">
        <f t="shared" si="15"/>
        <v>400</v>
      </c>
      <c r="AU27" s="208">
        <f t="shared" si="16"/>
        <v>38250</v>
      </c>
      <c r="AV27" s="208">
        <f t="shared" si="17"/>
        <v>25159</v>
      </c>
      <c r="AW27" s="209">
        <f t="shared" si="18"/>
        <v>-13091</v>
      </c>
      <c r="AX27" s="5">
        <v>45407</v>
      </c>
    </row>
    <row r="28" spans="1:50">
      <c r="A28" s="5">
        <v>45408</v>
      </c>
      <c r="B28" s="6">
        <v>31400</v>
      </c>
      <c r="C28" s="7">
        <v>725</v>
      </c>
      <c r="D28" s="8">
        <v>0</v>
      </c>
      <c r="E28" s="202">
        <v>0</v>
      </c>
      <c r="F28" s="203">
        <v>0</v>
      </c>
      <c r="G28" s="204">
        <v>0</v>
      </c>
      <c r="H28" s="205">
        <v>0</v>
      </c>
      <c r="I28" s="206">
        <v>0</v>
      </c>
      <c r="J28" s="207">
        <v>0</v>
      </c>
      <c r="K28" s="230">
        <v>0</v>
      </c>
      <c r="L28" s="231">
        <v>0</v>
      </c>
      <c r="M28" s="232">
        <v>0</v>
      </c>
      <c r="N28" s="111">
        <v>0</v>
      </c>
      <c r="O28" s="110">
        <v>0</v>
      </c>
      <c r="P28" s="233">
        <v>0</v>
      </c>
      <c r="Q28" s="6">
        <v>3564</v>
      </c>
      <c r="R28" s="7">
        <v>64</v>
      </c>
      <c r="S28" s="8">
        <v>1950</v>
      </c>
      <c r="T28" s="202">
        <v>1200</v>
      </c>
      <c r="U28" s="203">
        <v>2100</v>
      </c>
      <c r="V28" s="204">
        <v>1500</v>
      </c>
      <c r="W28" s="205">
        <v>750</v>
      </c>
      <c r="X28" s="206">
        <v>2100</v>
      </c>
      <c r="Y28" s="207">
        <v>480</v>
      </c>
      <c r="Z28" s="230">
        <v>3480</v>
      </c>
      <c r="AA28" s="231">
        <v>2375</v>
      </c>
      <c r="AB28" s="232">
        <v>1920</v>
      </c>
      <c r="AC28" s="111">
        <v>1260</v>
      </c>
      <c r="AD28" s="110">
        <v>2700</v>
      </c>
      <c r="AE28" s="233">
        <v>400</v>
      </c>
      <c r="AF28" s="6">
        <f t="shared" si="1"/>
        <v>-27836</v>
      </c>
      <c r="AG28" s="7">
        <f t="shared" si="2"/>
        <v>-661</v>
      </c>
      <c r="AH28" s="8">
        <f t="shared" si="3"/>
        <v>1950</v>
      </c>
      <c r="AI28" s="202">
        <f t="shared" si="4"/>
        <v>1200</v>
      </c>
      <c r="AJ28" s="9">
        <f t="shared" si="5"/>
        <v>2100</v>
      </c>
      <c r="AK28" s="204">
        <f t="shared" si="6"/>
        <v>1500</v>
      </c>
      <c r="AL28" s="205">
        <f t="shared" si="7"/>
        <v>750</v>
      </c>
      <c r="AM28" s="206">
        <f t="shared" si="8"/>
        <v>2100</v>
      </c>
      <c r="AN28" s="207">
        <f t="shared" si="9"/>
        <v>480</v>
      </c>
      <c r="AO28" s="230">
        <f t="shared" si="10"/>
        <v>3480</v>
      </c>
      <c r="AP28" s="231">
        <f t="shared" si="11"/>
        <v>2375</v>
      </c>
      <c r="AQ28" s="232">
        <f t="shared" si="12"/>
        <v>1920</v>
      </c>
      <c r="AR28" s="111">
        <f t="shared" si="13"/>
        <v>1260</v>
      </c>
      <c r="AS28" s="110">
        <f t="shared" si="14"/>
        <v>2700</v>
      </c>
      <c r="AT28" s="233">
        <f t="shared" si="15"/>
        <v>400</v>
      </c>
      <c r="AU28" s="208">
        <f t="shared" si="16"/>
        <v>32125</v>
      </c>
      <c r="AV28" s="208">
        <f t="shared" si="17"/>
        <v>25843</v>
      </c>
      <c r="AW28" s="209">
        <f t="shared" si="18"/>
        <v>-6282</v>
      </c>
      <c r="AX28" s="5">
        <v>45408</v>
      </c>
    </row>
    <row r="29" spans="1:50">
      <c r="A29" s="5">
        <v>45409</v>
      </c>
      <c r="B29" s="6">
        <v>0</v>
      </c>
      <c r="C29" s="7">
        <v>0</v>
      </c>
      <c r="D29" s="8">
        <v>0</v>
      </c>
      <c r="E29" s="202">
        <v>0</v>
      </c>
      <c r="F29" s="203">
        <v>0</v>
      </c>
      <c r="G29" s="204">
        <v>0</v>
      </c>
      <c r="H29" s="205">
        <v>0</v>
      </c>
      <c r="I29" s="206">
        <v>0</v>
      </c>
      <c r="J29" s="207">
        <v>0</v>
      </c>
      <c r="K29" s="230">
        <v>24150</v>
      </c>
      <c r="L29" s="231">
        <v>17255</v>
      </c>
      <c r="M29" s="232">
        <v>0</v>
      </c>
      <c r="N29" s="111">
        <v>0</v>
      </c>
      <c r="O29" s="110">
        <v>0</v>
      </c>
      <c r="P29" s="233">
        <v>0</v>
      </c>
      <c r="Q29" s="6">
        <v>3564</v>
      </c>
      <c r="R29" s="7">
        <v>96</v>
      </c>
      <c r="S29" s="8">
        <v>1950</v>
      </c>
      <c r="T29" s="202">
        <v>1160</v>
      </c>
      <c r="U29" s="203">
        <v>1400</v>
      </c>
      <c r="V29" s="204">
        <v>1000</v>
      </c>
      <c r="W29" s="205">
        <v>1125</v>
      </c>
      <c r="X29" s="206">
        <v>1820</v>
      </c>
      <c r="Y29" s="207">
        <v>640</v>
      </c>
      <c r="Z29" s="230">
        <v>3120</v>
      </c>
      <c r="AA29" s="231">
        <v>2000</v>
      </c>
      <c r="AB29" s="232">
        <v>1920</v>
      </c>
      <c r="AC29" s="111">
        <v>1260</v>
      </c>
      <c r="AD29" s="110">
        <v>2400</v>
      </c>
      <c r="AE29" s="233">
        <v>560</v>
      </c>
      <c r="AF29" s="6">
        <f t="shared" si="1"/>
        <v>3564</v>
      </c>
      <c r="AG29" s="7">
        <f t="shared" si="2"/>
        <v>96</v>
      </c>
      <c r="AH29" s="8">
        <f t="shared" si="3"/>
        <v>1950</v>
      </c>
      <c r="AI29" s="202">
        <f t="shared" si="4"/>
        <v>1160</v>
      </c>
      <c r="AJ29" s="9">
        <f t="shared" si="5"/>
        <v>1400</v>
      </c>
      <c r="AK29" s="204">
        <f t="shared" si="6"/>
        <v>1000</v>
      </c>
      <c r="AL29" s="205">
        <f t="shared" si="7"/>
        <v>1125</v>
      </c>
      <c r="AM29" s="206">
        <f t="shared" si="8"/>
        <v>1820</v>
      </c>
      <c r="AN29" s="207">
        <f t="shared" si="9"/>
        <v>640</v>
      </c>
      <c r="AO29" s="230">
        <f t="shared" si="10"/>
        <v>-21030</v>
      </c>
      <c r="AP29" s="231">
        <f t="shared" si="11"/>
        <v>-15255</v>
      </c>
      <c r="AQ29" s="232">
        <f t="shared" si="12"/>
        <v>1920</v>
      </c>
      <c r="AR29" s="111">
        <f t="shared" si="13"/>
        <v>1260</v>
      </c>
      <c r="AS29" s="110">
        <f t="shared" si="14"/>
        <v>2400</v>
      </c>
      <c r="AT29" s="233">
        <f t="shared" si="15"/>
        <v>560</v>
      </c>
      <c r="AU29" s="208">
        <f t="shared" si="16"/>
        <v>41405</v>
      </c>
      <c r="AV29" s="208">
        <f t="shared" si="17"/>
        <v>24015</v>
      </c>
      <c r="AW29" s="209">
        <f t="shared" si="18"/>
        <v>-17390</v>
      </c>
      <c r="AX29" s="5">
        <v>45409</v>
      </c>
    </row>
    <row r="30" spans="1:50">
      <c r="A30" s="5">
        <v>45410</v>
      </c>
      <c r="B30" s="6">
        <v>0</v>
      </c>
      <c r="C30" s="7">
        <v>0</v>
      </c>
      <c r="D30" s="8">
        <v>0</v>
      </c>
      <c r="E30" s="202">
        <v>0</v>
      </c>
      <c r="F30" s="203">
        <v>0</v>
      </c>
      <c r="G30" s="204">
        <v>0</v>
      </c>
      <c r="H30" s="205">
        <v>0</v>
      </c>
      <c r="I30" s="206">
        <v>0</v>
      </c>
      <c r="J30" s="207">
        <v>0</v>
      </c>
      <c r="K30" s="230">
        <v>0</v>
      </c>
      <c r="L30" s="231">
        <v>0</v>
      </c>
      <c r="M30" s="232">
        <v>0</v>
      </c>
      <c r="N30" s="111">
        <v>0</v>
      </c>
      <c r="O30" s="110">
        <v>0</v>
      </c>
      <c r="P30" s="233">
        <v>0</v>
      </c>
      <c r="Q30" s="6">
        <v>3564</v>
      </c>
      <c r="R30" s="7">
        <v>128</v>
      </c>
      <c r="S30" s="8">
        <v>2000</v>
      </c>
      <c r="T30" s="202">
        <v>1120</v>
      </c>
      <c r="U30" s="203">
        <v>1400</v>
      </c>
      <c r="V30" s="204">
        <v>1000</v>
      </c>
      <c r="W30" s="205">
        <v>1000</v>
      </c>
      <c r="X30" s="206">
        <v>1680</v>
      </c>
      <c r="Y30" s="207">
        <v>480</v>
      </c>
      <c r="Z30" s="230">
        <v>3720</v>
      </c>
      <c r="AA30" s="231">
        <v>2125</v>
      </c>
      <c r="AB30" s="232">
        <v>1920</v>
      </c>
      <c r="AC30" s="111">
        <v>1470</v>
      </c>
      <c r="AD30" s="110">
        <v>2100</v>
      </c>
      <c r="AE30" s="233">
        <v>600</v>
      </c>
      <c r="AF30" s="6">
        <f t="shared" si="1"/>
        <v>3564</v>
      </c>
      <c r="AG30" s="7">
        <f t="shared" si="2"/>
        <v>128</v>
      </c>
      <c r="AH30" s="8">
        <f t="shared" si="3"/>
        <v>2000</v>
      </c>
      <c r="AI30" s="202">
        <f t="shared" si="4"/>
        <v>1120</v>
      </c>
      <c r="AJ30" s="9">
        <f t="shared" si="5"/>
        <v>1400</v>
      </c>
      <c r="AK30" s="204">
        <f t="shared" si="6"/>
        <v>1000</v>
      </c>
      <c r="AL30" s="205">
        <f t="shared" si="7"/>
        <v>1000</v>
      </c>
      <c r="AM30" s="206">
        <f t="shared" si="8"/>
        <v>1680</v>
      </c>
      <c r="AN30" s="207">
        <f t="shared" si="9"/>
        <v>480</v>
      </c>
      <c r="AO30" s="230">
        <f t="shared" si="10"/>
        <v>3720</v>
      </c>
      <c r="AP30" s="231">
        <f t="shared" si="11"/>
        <v>2125</v>
      </c>
      <c r="AQ30" s="232">
        <f t="shared" si="12"/>
        <v>1920</v>
      </c>
      <c r="AR30" s="111">
        <f t="shared" si="13"/>
        <v>1470</v>
      </c>
      <c r="AS30" s="110">
        <f t="shared" si="14"/>
        <v>2100</v>
      </c>
      <c r="AT30" s="233">
        <f t="shared" si="15"/>
        <v>600</v>
      </c>
      <c r="AU30" s="208">
        <f t="shared" si="16"/>
        <v>0</v>
      </c>
      <c r="AV30" s="208">
        <f t="shared" si="17"/>
        <v>24307</v>
      </c>
      <c r="AW30" s="209">
        <f t="shared" si="18"/>
        <v>24307</v>
      </c>
      <c r="AX30" s="5">
        <v>45410</v>
      </c>
    </row>
    <row r="31" spans="1:50">
      <c r="A31" s="5">
        <v>45411</v>
      </c>
      <c r="B31" s="6">
        <v>0</v>
      </c>
      <c r="C31" s="7">
        <v>0</v>
      </c>
      <c r="D31" s="8">
        <v>0</v>
      </c>
      <c r="E31" s="202">
        <v>0</v>
      </c>
      <c r="F31" s="203">
        <v>0</v>
      </c>
      <c r="G31" s="204">
        <v>0</v>
      </c>
      <c r="H31" s="205">
        <v>0</v>
      </c>
      <c r="I31" s="206">
        <v>0</v>
      </c>
      <c r="J31" s="207">
        <v>0</v>
      </c>
      <c r="K31" s="230">
        <v>0</v>
      </c>
      <c r="L31" s="231">
        <v>0</v>
      </c>
      <c r="M31" s="232">
        <v>27000</v>
      </c>
      <c r="N31" s="111">
        <v>0</v>
      </c>
      <c r="O31" s="110">
        <v>0</v>
      </c>
      <c r="P31" s="233">
        <v>0</v>
      </c>
      <c r="Q31" s="6">
        <v>3240</v>
      </c>
      <c r="R31" s="7">
        <v>96</v>
      </c>
      <c r="S31" s="8">
        <v>2100</v>
      </c>
      <c r="T31" s="202">
        <v>1320</v>
      </c>
      <c r="U31" s="203">
        <v>1575</v>
      </c>
      <c r="V31" s="204">
        <v>1125</v>
      </c>
      <c r="W31" s="205">
        <v>875</v>
      </c>
      <c r="X31" s="206">
        <v>1540</v>
      </c>
      <c r="Y31" s="207">
        <v>480</v>
      </c>
      <c r="Z31" s="230">
        <v>3600</v>
      </c>
      <c r="AA31" s="231">
        <v>2000</v>
      </c>
      <c r="AB31" s="232">
        <v>1920</v>
      </c>
      <c r="AC31" s="111">
        <v>1680</v>
      </c>
      <c r="AD31" s="110">
        <v>2100</v>
      </c>
      <c r="AE31" s="233">
        <v>600</v>
      </c>
      <c r="AF31" s="6">
        <f t="shared" si="1"/>
        <v>3240</v>
      </c>
      <c r="AG31" s="7">
        <f t="shared" si="2"/>
        <v>96</v>
      </c>
      <c r="AH31" s="8">
        <f t="shared" si="3"/>
        <v>2100</v>
      </c>
      <c r="AI31" s="202">
        <f t="shared" si="4"/>
        <v>1320</v>
      </c>
      <c r="AJ31" s="9">
        <f t="shared" si="5"/>
        <v>1575</v>
      </c>
      <c r="AK31" s="204">
        <f t="shared" si="6"/>
        <v>1125</v>
      </c>
      <c r="AL31" s="205">
        <f t="shared" si="7"/>
        <v>875</v>
      </c>
      <c r="AM31" s="206">
        <f t="shared" si="8"/>
        <v>1540</v>
      </c>
      <c r="AN31" s="207">
        <f t="shared" si="9"/>
        <v>480</v>
      </c>
      <c r="AO31" s="230">
        <f t="shared" si="10"/>
        <v>3600</v>
      </c>
      <c r="AP31" s="231">
        <f t="shared" si="11"/>
        <v>2000</v>
      </c>
      <c r="AQ31" s="232">
        <f t="shared" si="12"/>
        <v>-25080</v>
      </c>
      <c r="AR31" s="111">
        <f t="shared" si="13"/>
        <v>1680</v>
      </c>
      <c r="AS31" s="110">
        <f t="shared" si="14"/>
        <v>2100</v>
      </c>
      <c r="AT31" s="233">
        <f t="shared" si="15"/>
        <v>600</v>
      </c>
      <c r="AU31" s="208">
        <f t="shared" si="16"/>
        <v>27000</v>
      </c>
      <c r="AV31" s="208">
        <f t="shared" si="17"/>
        <v>24251</v>
      </c>
      <c r="AW31" s="209">
        <f t="shared" si="18"/>
        <v>-2749</v>
      </c>
      <c r="AX31" s="5">
        <v>45411</v>
      </c>
    </row>
    <row r="32" spans="1:50">
      <c r="A32" s="5">
        <v>45412</v>
      </c>
      <c r="B32" s="6">
        <v>0</v>
      </c>
      <c r="C32" s="7">
        <v>0</v>
      </c>
      <c r="D32" s="8">
        <v>16275</v>
      </c>
      <c r="E32" s="202">
        <v>9500</v>
      </c>
      <c r="F32" s="203">
        <v>0</v>
      </c>
      <c r="G32" s="204">
        <v>0</v>
      </c>
      <c r="H32" s="205">
        <v>0</v>
      </c>
      <c r="I32" s="206">
        <v>0</v>
      </c>
      <c r="J32" s="207">
        <v>0</v>
      </c>
      <c r="K32" s="230">
        <v>0</v>
      </c>
      <c r="L32" s="231">
        <v>0</v>
      </c>
      <c r="M32" s="232">
        <v>0</v>
      </c>
      <c r="N32" s="111">
        <v>0</v>
      </c>
      <c r="O32" s="110">
        <v>0</v>
      </c>
      <c r="P32" s="233">
        <v>0</v>
      </c>
      <c r="Q32" s="6">
        <v>3240</v>
      </c>
      <c r="R32" s="7">
        <v>96</v>
      </c>
      <c r="S32" s="8">
        <v>2000</v>
      </c>
      <c r="T32" s="202">
        <v>1280</v>
      </c>
      <c r="U32" s="203">
        <v>1750</v>
      </c>
      <c r="V32" s="204">
        <v>1250</v>
      </c>
      <c r="W32" s="205">
        <v>1250</v>
      </c>
      <c r="X32" s="206">
        <v>1400</v>
      </c>
      <c r="Y32" s="207">
        <v>640</v>
      </c>
      <c r="Z32" s="230">
        <v>3720</v>
      </c>
      <c r="AA32" s="231">
        <v>2125</v>
      </c>
      <c r="AB32" s="232">
        <v>2400</v>
      </c>
      <c r="AC32" s="111">
        <v>1890</v>
      </c>
      <c r="AD32" s="110">
        <v>1800</v>
      </c>
      <c r="AE32" s="233">
        <v>560</v>
      </c>
      <c r="AF32" s="6">
        <f t="shared" si="1"/>
        <v>3240</v>
      </c>
      <c r="AG32" s="7">
        <f t="shared" si="2"/>
        <v>96</v>
      </c>
      <c r="AH32" s="8">
        <f t="shared" si="3"/>
        <v>-14275</v>
      </c>
      <c r="AI32" s="202">
        <f t="shared" si="4"/>
        <v>-8220</v>
      </c>
      <c r="AJ32" s="9">
        <f t="shared" si="5"/>
        <v>1750</v>
      </c>
      <c r="AK32" s="204">
        <f t="shared" si="6"/>
        <v>1250</v>
      </c>
      <c r="AL32" s="205">
        <f t="shared" si="7"/>
        <v>1250</v>
      </c>
      <c r="AM32" s="206">
        <f t="shared" si="8"/>
        <v>1400</v>
      </c>
      <c r="AN32" s="207">
        <f t="shared" si="9"/>
        <v>640</v>
      </c>
      <c r="AO32" s="230">
        <f t="shared" si="10"/>
        <v>3720</v>
      </c>
      <c r="AP32" s="231">
        <f t="shared" si="11"/>
        <v>2125</v>
      </c>
      <c r="AQ32" s="232">
        <f t="shared" si="12"/>
        <v>2400</v>
      </c>
      <c r="AR32" s="111">
        <f t="shared" si="13"/>
        <v>1890</v>
      </c>
      <c r="AS32" s="110">
        <f t="shared" si="14"/>
        <v>1800</v>
      </c>
      <c r="AT32" s="233">
        <f t="shared" si="15"/>
        <v>560</v>
      </c>
      <c r="AU32" s="208">
        <f t="shared" si="16"/>
        <v>25775</v>
      </c>
      <c r="AV32" s="208">
        <f t="shared" si="17"/>
        <v>25401</v>
      </c>
      <c r="AW32" s="209">
        <f t="shared" si="18"/>
        <v>-374</v>
      </c>
      <c r="AX32" s="5">
        <v>45412</v>
      </c>
    </row>
    <row r="33" spans="1:50">
      <c r="A33" s="5">
        <v>45413</v>
      </c>
      <c r="B33" s="6">
        <v>0</v>
      </c>
      <c r="C33" s="7">
        <v>0</v>
      </c>
      <c r="D33" s="8">
        <v>0</v>
      </c>
      <c r="E33" s="202">
        <v>0</v>
      </c>
      <c r="F33" s="203">
        <v>0</v>
      </c>
      <c r="G33" s="204">
        <v>0</v>
      </c>
      <c r="H33" s="205">
        <v>0</v>
      </c>
      <c r="I33" s="206">
        <v>12500</v>
      </c>
      <c r="J33" s="207">
        <v>4900</v>
      </c>
      <c r="K33" s="230">
        <v>0</v>
      </c>
      <c r="L33" s="231">
        <v>0</v>
      </c>
      <c r="M33" s="232">
        <v>0</v>
      </c>
      <c r="N33" s="111">
        <v>0</v>
      </c>
      <c r="O33" s="110">
        <v>0</v>
      </c>
      <c r="P33" s="233">
        <v>0</v>
      </c>
      <c r="Q33" s="6">
        <v>3240</v>
      </c>
      <c r="R33" s="7">
        <v>128</v>
      </c>
      <c r="S33" s="8">
        <v>2100</v>
      </c>
      <c r="T33" s="202">
        <v>1280</v>
      </c>
      <c r="U33" s="203">
        <v>1925</v>
      </c>
      <c r="V33" s="204">
        <v>1430</v>
      </c>
      <c r="W33" s="205">
        <v>1125</v>
      </c>
      <c r="X33" s="206">
        <v>1960</v>
      </c>
      <c r="Y33" s="207">
        <v>800</v>
      </c>
      <c r="Z33" s="230">
        <v>3720</v>
      </c>
      <c r="AA33" s="231">
        <v>2000</v>
      </c>
      <c r="AB33" s="232">
        <v>2400</v>
      </c>
      <c r="AC33" s="111">
        <v>1680</v>
      </c>
      <c r="AD33" s="110">
        <v>1800</v>
      </c>
      <c r="AE33" s="233">
        <v>400</v>
      </c>
      <c r="AF33" s="6">
        <f t="shared" si="1"/>
        <v>3240</v>
      </c>
      <c r="AG33" s="7">
        <f t="shared" si="2"/>
        <v>128</v>
      </c>
      <c r="AH33" s="8">
        <f t="shared" si="3"/>
        <v>2100</v>
      </c>
      <c r="AI33" s="202">
        <f t="shared" si="4"/>
        <v>1280</v>
      </c>
      <c r="AJ33" s="9">
        <f t="shared" si="5"/>
        <v>1925</v>
      </c>
      <c r="AK33" s="204">
        <f t="shared" si="6"/>
        <v>1430</v>
      </c>
      <c r="AL33" s="205">
        <f t="shared" si="7"/>
        <v>1125</v>
      </c>
      <c r="AM33" s="206">
        <f t="shared" si="8"/>
        <v>-10540</v>
      </c>
      <c r="AN33" s="207">
        <f t="shared" si="9"/>
        <v>-4100</v>
      </c>
      <c r="AO33" s="230">
        <f t="shared" si="10"/>
        <v>3720</v>
      </c>
      <c r="AP33" s="231">
        <f t="shared" si="11"/>
        <v>2000</v>
      </c>
      <c r="AQ33" s="232">
        <f t="shared" si="12"/>
        <v>2400</v>
      </c>
      <c r="AR33" s="111">
        <f t="shared" si="13"/>
        <v>1680</v>
      </c>
      <c r="AS33" s="110">
        <f t="shared" si="14"/>
        <v>1800</v>
      </c>
      <c r="AT33" s="233">
        <f t="shared" si="15"/>
        <v>400</v>
      </c>
      <c r="AU33" s="208">
        <f t="shared" si="16"/>
        <v>17400</v>
      </c>
      <c r="AV33" s="208">
        <f t="shared" si="17"/>
        <v>25988</v>
      </c>
      <c r="AW33" s="209">
        <f t="shared" si="18"/>
        <v>8588</v>
      </c>
      <c r="AX33" s="5">
        <v>45413</v>
      </c>
    </row>
    <row r="34" spans="1:50">
      <c r="A34" s="5">
        <v>45414</v>
      </c>
      <c r="B34" s="6">
        <v>0</v>
      </c>
      <c r="C34" s="7">
        <v>0</v>
      </c>
      <c r="D34" s="8">
        <v>0</v>
      </c>
      <c r="E34" s="202">
        <v>0</v>
      </c>
      <c r="F34" s="203">
        <v>17640</v>
      </c>
      <c r="G34" s="204">
        <v>12600</v>
      </c>
      <c r="H34" s="205">
        <v>9900</v>
      </c>
      <c r="I34" s="206">
        <v>0</v>
      </c>
      <c r="J34" s="207">
        <v>0</v>
      </c>
      <c r="K34" s="230">
        <v>0</v>
      </c>
      <c r="L34" s="231">
        <v>0</v>
      </c>
      <c r="M34" s="232">
        <v>0</v>
      </c>
      <c r="N34" s="111">
        <v>0</v>
      </c>
      <c r="O34" s="110">
        <v>0</v>
      </c>
      <c r="P34" s="233">
        <v>0</v>
      </c>
      <c r="Q34" s="6">
        <v>3240</v>
      </c>
      <c r="R34" s="7">
        <v>96</v>
      </c>
      <c r="S34" s="8">
        <v>2100</v>
      </c>
      <c r="T34" s="202">
        <v>1240</v>
      </c>
      <c r="U34" s="203">
        <v>2100</v>
      </c>
      <c r="V34" s="204">
        <v>1560</v>
      </c>
      <c r="W34" s="205">
        <v>875</v>
      </c>
      <c r="X34" s="206">
        <v>2100</v>
      </c>
      <c r="Y34" s="207">
        <v>640</v>
      </c>
      <c r="Z34" s="230">
        <v>3480</v>
      </c>
      <c r="AA34" s="231">
        <v>1875</v>
      </c>
      <c r="AB34" s="232">
        <v>2400</v>
      </c>
      <c r="AC34" s="111">
        <v>1680</v>
      </c>
      <c r="AD34" s="110">
        <v>2100</v>
      </c>
      <c r="AE34" s="233">
        <v>400</v>
      </c>
      <c r="AF34" s="6">
        <f t="shared" si="1"/>
        <v>3240</v>
      </c>
      <c r="AG34" s="7">
        <f t="shared" si="2"/>
        <v>96</v>
      </c>
      <c r="AH34" s="8">
        <f t="shared" si="3"/>
        <v>2100</v>
      </c>
      <c r="AI34" s="202">
        <f t="shared" si="4"/>
        <v>1240</v>
      </c>
      <c r="AJ34" s="9">
        <f t="shared" si="5"/>
        <v>-15540</v>
      </c>
      <c r="AK34" s="204">
        <f t="shared" si="6"/>
        <v>-11040</v>
      </c>
      <c r="AL34" s="205">
        <f t="shared" si="7"/>
        <v>-9025</v>
      </c>
      <c r="AM34" s="206">
        <f t="shared" si="8"/>
        <v>2100</v>
      </c>
      <c r="AN34" s="207">
        <f t="shared" si="9"/>
        <v>640</v>
      </c>
      <c r="AO34" s="230">
        <f t="shared" si="10"/>
        <v>3480</v>
      </c>
      <c r="AP34" s="231">
        <f t="shared" si="11"/>
        <v>1875</v>
      </c>
      <c r="AQ34" s="232">
        <f t="shared" si="12"/>
        <v>2400</v>
      </c>
      <c r="AR34" s="111">
        <f t="shared" si="13"/>
        <v>1680</v>
      </c>
      <c r="AS34" s="110">
        <f t="shared" si="14"/>
        <v>2100</v>
      </c>
      <c r="AT34" s="233">
        <f t="shared" si="15"/>
        <v>400</v>
      </c>
      <c r="AU34" s="208">
        <f t="shared" si="16"/>
        <v>40140</v>
      </c>
      <c r="AV34" s="208">
        <f t="shared" si="17"/>
        <v>25886</v>
      </c>
      <c r="AW34" s="209">
        <f t="shared" si="18"/>
        <v>-14254</v>
      </c>
      <c r="AX34" s="5">
        <v>45414</v>
      </c>
    </row>
    <row r="35" spans="1:50">
      <c r="A35" s="5">
        <v>45415</v>
      </c>
      <c r="B35" s="6">
        <v>31400</v>
      </c>
      <c r="C35" s="7">
        <v>725</v>
      </c>
      <c r="D35" s="8">
        <v>0</v>
      </c>
      <c r="E35" s="202">
        <v>0</v>
      </c>
      <c r="F35" s="203">
        <v>0</v>
      </c>
      <c r="G35" s="204">
        <v>0</v>
      </c>
      <c r="H35" s="205">
        <v>0</v>
      </c>
      <c r="I35" s="206">
        <v>0</v>
      </c>
      <c r="J35" s="207">
        <v>0</v>
      </c>
      <c r="K35" s="230">
        <v>0</v>
      </c>
      <c r="L35" s="231">
        <v>0</v>
      </c>
      <c r="M35" s="232">
        <v>0</v>
      </c>
      <c r="N35" s="111">
        <v>0</v>
      </c>
      <c r="O35" s="110">
        <v>0</v>
      </c>
      <c r="P35" s="233">
        <v>0</v>
      </c>
      <c r="Q35" s="6">
        <v>3888</v>
      </c>
      <c r="R35" s="7">
        <v>96</v>
      </c>
      <c r="S35" s="8">
        <v>2050</v>
      </c>
      <c r="T35" s="202">
        <v>1200</v>
      </c>
      <c r="U35" s="203">
        <v>1925</v>
      </c>
      <c r="V35" s="204">
        <v>1430</v>
      </c>
      <c r="W35" s="205">
        <v>875</v>
      </c>
      <c r="X35" s="206">
        <v>1960</v>
      </c>
      <c r="Y35" s="207">
        <v>480</v>
      </c>
      <c r="Z35" s="230">
        <v>3480</v>
      </c>
      <c r="AA35" s="231">
        <v>1750</v>
      </c>
      <c r="AB35" s="232">
        <v>2400</v>
      </c>
      <c r="AC35" s="111">
        <v>1890</v>
      </c>
      <c r="AD35" s="110">
        <v>1800</v>
      </c>
      <c r="AE35" s="233">
        <v>400</v>
      </c>
      <c r="AF35" s="6">
        <f t="shared" si="1"/>
        <v>-27512</v>
      </c>
      <c r="AG35" s="7">
        <f t="shared" si="2"/>
        <v>-629</v>
      </c>
      <c r="AH35" s="8">
        <f t="shared" si="3"/>
        <v>2050</v>
      </c>
      <c r="AI35" s="202">
        <f t="shared" si="4"/>
        <v>1200</v>
      </c>
      <c r="AJ35" s="9">
        <f t="shared" si="5"/>
        <v>1925</v>
      </c>
      <c r="AK35" s="204">
        <f t="shared" si="6"/>
        <v>1430</v>
      </c>
      <c r="AL35" s="205">
        <f t="shared" si="7"/>
        <v>875</v>
      </c>
      <c r="AM35" s="206">
        <f t="shared" si="8"/>
        <v>1960</v>
      </c>
      <c r="AN35" s="207">
        <f t="shared" si="9"/>
        <v>480</v>
      </c>
      <c r="AO35" s="230">
        <f t="shared" si="10"/>
        <v>3480</v>
      </c>
      <c r="AP35" s="231">
        <f t="shared" si="11"/>
        <v>1750</v>
      </c>
      <c r="AQ35" s="232">
        <f t="shared" si="12"/>
        <v>2400</v>
      </c>
      <c r="AR35" s="111">
        <f t="shared" si="13"/>
        <v>1890</v>
      </c>
      <c r="AS35" s="110">
        <f t="shared" si="14"/>
        <v>1800</v>
      </c>
      <c r="AT35" s="233">
        <f t="shared" si="15"/>
        <v>400</v>
      </c>
      <c r="AU35" s="208">
        <f t="shared" si="16"/>
        <v>32125</v>
      </c>
      <c r="AV35" s="208">
        <f t="shared" si="17"/>
        <v>25624</v>
      </c>
      <c r="AW35" s="209">
        <f t="shared" si="18"/>
        <v>-6501</v>
      </c>
      <c r="AX35" s="5">
        <v>45415</v>
      </c>
    </row>
    <row r="36" spans="1:50">
      <c r="A36" s="5">
        <v>45416</v>
      </c>
      <c r="B36" s="6">
        <v>0</v>
      </c>
      <c r="C36" s="7">
        <v>0</v>
      </c>
      <c r="D36" s="8">
        <v>0</v>
      </c>
      <c r="E36" s="202">
        <v>0</v>
      </c>
      <c r="F36" s="203">
        <v>0</v>
      </c>
      <c r="G36" s="204">
        <v>0</v>
      </c>
      <c r="H36" s="205">
        <v>0</v>
      </c>
      <c r="I36" s="206">
        <v>0</v>
      </c>
      <c r="J36" s="207">
        <v>0</v>
      </c>
      <c r="K36" s="230">
        <v>24150</v>
      </c>
      <c r="L36" s="231">
        <v>15470</v>
      </c>
      <c r="M36" s="232">
        <v>0</v>
      </c>
      <c r="N36" s="111">
        <v>0</v>
      </c>
      <c r="O36" s="110">
        <v>0</v>
      </c>
      <c r="P36" s="233">
        <v>0</v>
      </c>
      <c r="Q36" s="6">
        <v>3888</v>
      </c>
      <c r="R36" s="7">
        <v>96</v>
      </c>
      <c r="S36" s="8">
        <v>1900</v>
      </c>
      <c r="T36" s="202">
        <v>1160</v>
      </c>
      <c r="U36" s="203">
        <v>2275</v>
      </c>
      <c r="V36" s="204">
        <v>1690</v>
      </c>
      <c r="W36" s="205">
        <v>875</v>
      </c>
      <c r="X36" s="206">
        <v>1960</v>
      </c>
      <c r="Y36" s="207">
        <v>800</v>
      </c>
      <c r="Z36" s="230">
        <v>3120</v>
      </c>
      <c r="AA36" s="231">
        <v>1750</v>
      </c>
      <c r="AB36" s="232">
        <v>1960</v>
      </c>
      <c r="AC36" s="111">
        <v>1680</v>
      </c>
      <c r="AD36" s="110">
        <v>1800</v>
      </c>
      <c r="AE36" s="233">
        <v>440</v>
      </c>
      <c r="AF36" s="6">
        <f t="shared" si="1"/>
        <v>3888</v>
      </c>
      <c r="AG36" s="7">
        <f t="shared" si="2"/>
        <v>96</v>
      </c>
      <c r="AH36" s="8">
        <f t="shared" si="3"/>
        <v>1900</v>
      </c>
      <c r="AI36" s="202">
        <f t="shared" si="4"/>
        <v>1160</v>
      </c>
      <c r="AJ36" s="9">
        <f t="shared" si="5"/>
        <v>2275</v>
      </c>
      <c r="AK36" s="204">
        <f t="shared" si="6"/>
        <v>1690</v>
      </c>
      <c r="AL36" s="205">
        <f t="shared" si="7"/>
        <v>875</v>
      </c>
      <c r="AM36" s="206">
        <f t="shared" si="8"/>
        <v>1960</v>
      </c>
      <c r="AN36" s="207">
        <f t="shared" si="9"/>
        <v>800</v>
      </c>
      <c r="AO36" s="230">
        <f t="shared" si="10"/>
        <v>-21030</v>
      </c>
      <c r="AP36" s="231">
        <f t="shared" si="11"/>
        <v>-13720</v>
      </c>
      <c r="AQ36" s="232">
        <f t="shared" si="12"/>
        <v>1960</v>
      </c>
      <c r="AR36" s="111">
        <f t="shared" si="13"/>
        <v>1680</v>
      </c>
      <c r="AS36" s="110">
        <f t="shared" si="14"/>
        <v>1800</v>
      </c>
      <c r="AT36" s="233">
        <f t="shared" si="15"/>
        <v>440</v>
      </c>
      <c r="AU36" s="208">
        <f t="shared" si="16"/>
        <v>39620</v>
      </c>
      <c r="AV36" s="208">
        <f t="shared" si="17"/>
        <v>25394</v>
      </c>
      <c r="AW36" s="209">
        <f t="shared" si="18"/>
        <v>-14226</v>
      </c>
      <c r="AX36" s="5">
        <v>45416</v>
      </c>
    </row>
    <row r="37" spans="1:50">
      <c r="A37" s="5">
        <v>45417</v>
      </c>
      <c r="B37" s="6">
        <v>0</v>
      </c>
      <c r="C37" s="7">
        <v>0</v>
      </c>
      <c r="D37" s="8">
        <v>0</v>
      </c>
      <c r="E37" s="202">
        <v>0</v>
      </c>
      <c r="F37" s="203">
        <v>0</v>
      </c>
      <c r="G37" s="204">
        <v>0</v>
      </c>
      <c r="H37" s="205">
        <v>0</v>
      </c>
      <c r="I37" s="206">
        <v>0</v>
      </c>
      <c r="J37" s="207">
        <v>0</v>
      </c>
      <c r="K37" s="230">
        <v>0</v>
      </c>
      <c r="L37" s="231">
        <v>0</v>
      </c>
      <c r="M37" s="232">
        <v>0</v>
      </c>
      <c r="N37" s="111">
        <v>0</v>
      </c>
      <c r="O37" s="110">
        <v>0</v>
      </c>
      <c r="P37" s="233">
        <v>0</v>
      </c>
      <c r="Q37" s="6">
        <v>3564</v>
      </c>
      <c r="R37" s="7">
        <v>128</v>
      </c>
      <c r="S37" s="8">
        <v>1950</v>
      </c>
      <c r="T37" s="202">
        <v>1120</v>
      </c>
      <c r="U37" s="203">
        <v>1925</v>
      </c>
      <c r="V37" s="204">
        <v>1430</v>
      </c>
      <c r="W37" s="205">
        <v>1000</v>
      </c>
      <c r="X37" s="206">
        <v>1820</v>
      </c>
      <c r="Y37" s="207">
        <v>640</v>
      </c>
      <c r="Z37" s="230">
        <v>2880</v>
      </c>
      <c r="AA37" s="231">
        <v>1875</v>
      </c>
      <c r="AB37" s="232">
        <v>1960</v>
      </c>
      <c r="AC37" s="111">
        <v>2100</v>
      </c>
      <c r="AD37" s="110">
        <v>1800</v>
      </c>
      <c r="AE37" s="233">
        <v>320</v>
      </c>
      <c r="AF37" s="6">
        <f t="shared" si="1"/>
        <v>3564</v>
      </c>
      <c r="AG37" s="7">
        <f t="shared" si="2"/>
        <v>128</v>
      </c>
      <c r="AH37" s="8">
        <f t="shared" si="3"/>
        <v>1950</v>
      </c>
      <c r="AI37" s="202">
        <f t="shared" si="4"/>
        <v>1120</v>
      </c>
      <c r="AJ37" s="9">
        <f t="shared" si="5"/>
        <v>1925</v>
      </c>
      <c r="AK37" s="204">
        <f t="shared" si="6"/>
        <v>1430</v>
      </c>
      <c r="AL37" s="205">
        <f t="shared" si="7"/>
        <v>1000</v>
      </c>
      <c r="AM37" s="206">
        <f t="shared" si="8"/>
        <v>1820</v>
      </c>
      <c r="AN37" s="207">
        <f t="shared" si="9"/>
        <v>640</v>
      </c>
      <c r="AO37" s="230">
        <f t="shared" si="10"/>
        <v>2880</v>
      </c>
      <c r="AP37" s="231">
        <f t="shared" si="11"/>
        <v>1875</v>
      </c>
      <c r="AQ37" s="232">
        <f t="shared" si="12"/>
        <v>1960</v>
      </c>
      <c r="AR37" s="111">
        <f t="shared" si="13"/>
        <v>2100</v>
      </c>
      <c r="AS37" s="110">
        <f t="shared" si="14"/>
        <v>1800</v>
      </c>
      <c r="AT37" s="233">
        <f t="shared" si="15"/>
        <v>320</v>
      </c>
      <c r="AU37" s="208">
        <f t="shared" si="16"/>
        <v>0</v>
      </c>
      <c r="AV37" s="208">
        <f t="shared" si="17"/>
        <v>24512</v>
      </c>
      <c r="AW37" s="209">
        <f t="shared" si="18"/>
        <v>24512</v>
      </c>
      <c r="AX37" s="5">
        <v>45417</v>
      </c>
    </row>
    <row r="38" spans="1:50">
      <c r="A38" s="5">
        <v>45418</v>
      </c>
      <c r="B38" s="6">
        <v>0</v>
      </c>
      <c r="C38" s="7">
        <v>0</v>
      </c>
      <c r="D38" s="8">
        <v>0</v>
      </c>
      <c r="E38" s="202">
        <v>0</v>
      </c>
      <c r="F38" s="203">
        <v>0</v>
      </c>
      <c r="G38" s="204">
        <v>0</v>
      </c>
      <c r="H38" s="205">
        <v>0</v>
      </c>
      <c r="I38" s="206">
        <v>0</v>
      </c>
      <c r="J38" s="207">
        <v>0</v>
      </c>
      <c r="K38" s="230">
        <v>0</v>
      </c>
      <c r="L38" s="231">
        <v>0</v>
      </c>
      <c r="M38" s="232">
        <v>27600</v>
      </c>
      <c r="N38" s="111">
        <v>0</v>
      </c>
      <c r="O38" s="110">
        <v>0</v>
      </c>
      <c r="P38" s="233">
        <v>0</v>
      </c>
      <c r="Q38" s="6">
        <v>3564</v>
      </c>
      <c r="R38" s="7">
        <v>96</v>
      </c>
      <c r="S38" s="8">
        <v>2100</v>
      </c>
      <c r="T38" s="202">
        <v>1120</v>
      </c>
      <c r="U38" s="203">
        <v>2100</v>
      </c>
      <c r="V38" s="204">
        <v>1820</v>
      </c>
      <c r="W38" s="205">
        <v>1125</v>
      </c>
      <c r="X38" s="206">
        <v>1820</v>
      </c>
      <c r="Y38" s="207">
        <v>640</v>
      </c>
      <c r="Z38" s="230">
        <v>3000</v>
      </c>
      <c r="AA38" s="231">
        <v>2000</v>
      </c>
      <c r="AB38" s="232">
        <v>1960</v>
      </c>
      <c r="AC38" s="111">
        <v>1680</v>
      </c>
      <c r="AD38" s="110">
        <v>2100</v>
      </c>
      <c r="AE38" s="233">
        <v>440</v>
      </c>
      <c r="AF38" s="6">
        <f t="shared" si="1"/>
        <v>3564</v>
      </c>
      <c r="AG38" s="7">
        <f t="shared" si="2"/>
        <v>96</v>
      </c>
      <c r="AH38" s="8">
        <f t="shared" si="3"/>
        <v>2100</v>
      </c>
      <c r="AI38" s="202">
        <f t="shared" si="4"/>
        <v>1120</v>
      </c>
      <c r="AJ38" s="9">
        <f t="shared" si="5"/>
        <v>2100</v>
      </c>
      <c r="AK38" s="204">
        <f t="shared" si="6"/>
        <v>1820</v>
      </c>
      <c r="AL38" s="205">
        <f t="shared" si="7"/>
        <v>1125</v>
      </c>
      <c r="AM38" s="206">
        <f t="shared" si="8"/>
        <v>1820</v>
      </c>
      <c r="AN38" s="207">
        <f t="shared" si="9"/>
        <v>640</v>
      </c>
      <c r="AO38" s="230">
        <f t="shared" si="10"/>
        <v>3000</v>
      </c>
      <c r="AP38" s="231">
        <f t="shared" si="11"/>
        <v>2000</v>
      </c>
      <c r="AQ38" s="232">
        <f t="shared" si="12"/>
        <v>-25640</v>
      </c>
      <c r="AR38" s="111">
        <f t="shared" si="13"/>
        <v>1680</v>
      </c>
      <c r="AS38" s="110">
        <f t="shared" si="14"/>
        <v>2100</v>
      </c>
      <c r="AT38" s="233">
        <f t="shared" si="15"/>
        <v>440</v>
      </c>
      <c r="AU38" s="208">
        <f t="shared" si="16"/>
        <v>27600</v>
      </c>
      <c r="AV38" s="208">
        <f t="shared" si="17"/>
        <v>25565</v>
      </c>
      <c r="AW38" s="209">
        <f t="shared" si="18"/>
        <v>-2035</v>
      </c>
      <c r="AX38" s="5">
        <v>45418</v>
      </c>
    </row>
    <row r="39" spans="1:50">
      <c r="A39" s="5">
        <v>45419</v>
      </c>
      <c r="B39" s="6">
        <v>0</v>
      </c>
      <c r="C39" s="7">
        <v>0</v>
      </c>
      <c r="D39" s="8">
        <v>16275</v>
      </c>
      <c r="E39" s="202">
        <v>9500</v>
      </c>
      <c r="F39" s="203">
        <v>0</v>
      </c>
      <c r="G39" s="204">
        <v>0</v>
      </c>
      <c r="H39" s="205">
        <v>0</v>
      </c>
      <c r="I39" s="206">
        <v>0</v>
      </c>
      <c r="J39" s="207">
        <v>0</v>
      </c>
      <c r="K39" s="230">
        <v>0</v>
      </c>
      <c r="L39" s="231">
        <v>0</v>
      </c>
      <c r="M39" s="232">
        <v>0</v>
      </c>
      <c r="N39" s="111">
        <v>0</v>
      </c>
      <c r="O39" s="110">
        <v>0</v>
      </c>
      <c r="P39" s="233">
        <v>0</v>
      </c>
      <c r="Q39" s="6">
        <v>3240</v>
      </c>
      <c r="R39" s="7">
        <v>96</v>
      </c>
      <c r="S39" s="8">
        <v>2050</v>
      </c>
      <c r="T39" s="202">
        <v>1240</v>
      </c>
      <c r="U39" s="203">
        <v>1400</v>
      </c>
      <c r="V39" s="204">
        <v>1950</v>
      </c>
      <c r="W39" s="205">
        <v>1000</v>
      </c>
      <c r="X39" s="206">
        <v>2100</v>
      </c>
      <c r="Y39" s="207">
        <v>640</v>
      </c>
      <c r="Z39" s="230">
        <v>2880</v>
      </c>
      <c r="AA39" s="231">
        <v>2125</v>
      </c>
      <c r="AB39" s="232">
        <v>2450</v>
      </c>
      <c r="AC39" s="111">
        <v>1680</v>
      </c>
      <c r="AD39" s="110">
        <v>2400</v>
      </c>
      <c r="AE39" s="233">
        <v>480</v>
      </c>
      <c r="AF39" s="6">
        <f t="shared" si="1"/>
        <v>3240</v>
      </c>
      <c r="AG39" s="7">
        <f t="shared" si="2"/>
        <v>96</v>
      </c>
      <c r="AH39" s="8">
        <f t="shared" si="3"/>
        <v>-14225</v>
      </c>
      <c r="AI39" s="202">
        <f t="shared" si="4"/>
        <v>-8260</v>
      </c>
      <c r="AJ39" s="9">
        <f t="shared" si="5"/>
        <v>1400</v>
      </c>
      <c r="AK39" s="204">
        <f t="shared" si="6"/>
        <v>1950</v>
      </c>
      <c r="AL39" s="205">
        <f t="shared" si="7"/>
        <v>1000</v>
      </c>
      <c r="AM39" s="206">
        <f t="shared" si="8"/>
        <v>2100</v>
      </c>
      <c r="AN39" s="207">
        <f t="shared" si="9"/>
        <v>640</v>
      </c>
      <c r="AO39" s="230">
        <f t="shared" si="10"/>
        <v>2880</v>
      </c>
      <c r="AP39" s="231">
        <f t="shared" si="11"/>
        <v>2125</v>
      </c>
      <c r="AQ39" s="232">
        <f t="shared" si="12"/>
        <v>2450</v>
      </c>
      <c r="AR39" s="111">
        <f t="shared" si="13"/>
        <v>1680</v>
      </c>
      <c r="AS39" s="110">
        <f t="shared" si="14"/>
        <v>2400</v>
      </c>
      <c r="AT39" s="233">
        <f t="shared" si="15"/>
        <v>480</v>
      </c>
      <c r="AU39" s="208">
        <f t="shared" si="16"/>
        <v>25775</v>
      </c>
      <c r="AV39" s="208">
        <f t="shared" si="17"/>
        <v>25731</v>
      </c>
      <c r="AW39" s="209">
        <f t="shared" si="18"/>
        <v>-44</v>
      </c>
      <c r="AX39" s="5">
        <v>45419</v>
      </c>
    </row>
    <row r="40" spans="1:50">
      <c r="A40" s="5">
        <v>45420</v>
      </c>
      <c r="B40" s="6">
        <v>0</v>
      </c>
      <c r="C40" s="7">
        <v>0</v>
      </c>
      <c r="D40" s="8">
        <v>0</v>
      </c>
      <c r="E40" s="202">
        <v>0</v>
      </c>
      <c r="F40" s="203">
        <v>0</v>
      </c>
      <c r="G40" s="204">
        <v>0</v>
      </c>
      <c r="H40" s="205">
        <v>0</v>
      </c>
      <c r="I40" s="206">
        <v>12500</v>
      </c>
      <c r="J40" s="207">
        <v>4900</v>
      </c>
      <c r="K40" s="230">
        <v>0</v>
      </c>
      <c r="L40" s="231">
        <v>0</v>
      </c>
      <c r="M40" s="232">
        <v>0</v>
      </c>
      <c r="N40" s="111">
        <v>0</v>
      </c>
      <c r="O40" s="110">
        <v>0</v>
      </c>
      <c r="P40" s="233">
        <v>0</v>
      </c>
      <c r="Q40" s="6">
        <v>3564</v>
      </c>
      <c r="R40" s="7">
        <v>128</v>
      </c>
      <c r="S40" s="8">
        <v>2000</v>
      </c>
      <c r="T40" s="202">
        <v>1240</v>
      </c>
      <c r="U40" s="203">
        <v>1575</v>
      </c>
      <c r="V40" s="204">
        <v>1950</v>
      </c>
      <c r="W40" s="205">
        <v>1250</v>
      </c>
      <c r="X40" s="206">
        <v>1680</v>
      </c>
      <c r="Y40" s="207">
        <v>800</v>
      </c>
      <c r="Z40" s="230">
        <v>3000</v>
      </c>
      <c r="AA40" s="231">
        <v>2000</v>
      </c>
      <c r="AB40" s="232">
        <v>2940</v>
      </c>
      <c r="AC40" s="111">
        <v>2100</v>
      </c>
      <c r="AD40" s="110">
        <v>2400</v>
      </c>
      <c r="AE40" s="233">
        <v>480</v>
      </c>
      <c r="AF40" s="6">
        <f t="shared" si="1"/>
        <v>3564</v>
      </c>
      <c r="AG40" s="7">
        <f t="shared" si="2"/>
        <v>128</v>
      </c>
      <c r="AH40" s="8">
        <f t="shared" si="3"/>
        <v>2000</v>
      </c>
      <c r="AI40" s="202">
        <f t="shared" si="4"/>
        <v>1240</v>
      </c>
      <c r="AJ40" s="9">
        <f t="shared" si="5"/>
        <v>1575</v>
      </c>
      <c r="AK40" s="204">
        <f t="shared" si="6"/>
        <v>1950</v>
      </c>
      <c r="AL40" s="205">
        <f t="shared" si="7"/>
        <v>1250</v>
      </c>
      <c r="AM40" s="206">
        <f t="shared" si="8"/>
        <v>-10820</v>
      </c>
      <c r="AN40" s="207">
        <f t="shared" si="9"/>
        <v>-4100</v>
      </c>
      <c r="AO40" s="230">
        <f t="shared" si="10"/>
        <v>3000</v>
      </c>
      <c r="AP40" s="231">
        <f t="shared" si="11"/>
        <v>2000</v>
      </c>
      <c r="AQ40" s="232">
        <f t="shared" si="12"/>
        <v>2940</v>
      </c>
      <c r="AR40" s="111">
        <f t="shared" si="13"/>
        <v>2100</v>
      </c>
      <c r="AS40" s="110">
        <f t="shared" si="14"/>
        <v>2400</v>
      </c>
      <c r="AT40" s="233">
        <f t="shared" si="15"/>
        <v>480</v>
      </c>
      <c r="AU40" s="208">
        <f t="shared" si="16"/>
        <v>17400</v>
      </c>
      <c r="AV40" s="208">
        <f t="shared" si="17"/>
        <v>27107</v>
      </c>
      <c r="AW40" s="209">
        <f t="shared" si="18"/>
        <v>9707</v>
      </c>
      <c r="AX40" s="5">
        <v>45420</v>
      </c>
    </row>
    <row r="41" spans="1:50">
      <c r="A41" s="5">
        <v>45421</v>
      </c>
      <c r="B41" s="6">
        <v>0</v>
      </c>
      <c r="C41" s="7">
        <v>0</v>
      </c>
      <c r="D41" s="8">
        <v>0</v>
      </c>
      <c r="E41" s="202">
        <v>0</v>
      </c>
      <c r="F41" s="203">
        <v>17640</v>
      </c>
      <c r="G41" s="204">
        <v>12600</v>
      </c>
      <c r="H41" s="205">
        <v>9900</v>
      </c>
      <c r="I41" s="206">
        <v>0</v>
      </c>
      <c r="J41" s="207">
        <v>0</v>
      </c>
      <c r="K41" s="230">
        <v>0</v>
      </c>
      <c r="L41" s="231">
        <v>0</v>
      </c>
      <c r="M41" s="232">
        <v>0</v>
      </c>
      <c r="N41" s="111">
        <v>0</v>
      </c>
      <c r="O41" s="110">
        <v>0</v>
      </c>
      <c r="P41" s="233">
        <v>0</v>
      </c>
      <c r="Q41" s="6">
        <v>3542</v>
      </c>
      <c r="R41" s="7">
        <v>128</v>
      </c>
      <c r="S41" s="8">
        <v>2000</v>
      </c>
      <c r="T41" s="202">
        <v>1160</v>
      </c>
      <c r="U41" s="203">
        <v>1575</v>
      </c>
      <c r="V41" s="204">
        <v>1690</v>
      </c>
      <c r="W41" s="205">
        <v>875</v>
      </c>
      <c r="X41" s="206">
        <v>1400</v>
      </c>
      <c r="Y41" s="207">
        <v>480</v>
      </c>
      <c r="Z41" s="230">
        <v>3480</v>
      </c>
      <c r="AA41" s="231">
        <v>2125</v>
      </c>
      <c r="AB41" s="232">
        <v>1960</v>
      </c>
      <c r="AC41" s="111">
        <v>1890</v>
      </c>
      <c r="AD41" s="110">
        <v>2700</v>
      </c>
      <c r="AE41" s="233">
        <v>520</v>
      </c>
      <c r="AF41" s="6">
        <f t="shared" si="1"/>
        <v>3542</v>
      </c>
      <c r="AG41" s="7">
        <f t="shared" si="2"/>
        <v>128</v>
      </c>
      <c r="AH41" s="8">
        <f t="shared" si="3"/>
        <v>2000</v>
      </c>
      <c r="AI41" s="202">
        <f t="shared" si="4"/>
        <v>1160</v>
      </c>
      <c r="AJ41" s="9">
        <f t="shared" si="5"/>
        <v>-16065</v>
      </c>
      <c r="AK41" s="204">
        <f t="shared" si="6"/>
        <v>-10910</v>
      </c>
      <c r="AL41" s="205">
        <f t="shared" si="7"/>
        <v>-9025</v>
      </c>
      <c r="AM41" s="206">
        <f t="shared" si="8"/>
        <v>1400</v>
      </c>
      <c r="AN41" s="207">
        <f t="shared" si="9"/>
        <v>480</v>
      </c>
      <c r="AO41" s="230">
        <f t="shared" si="10"/>
        <v>3480</v>
      </c>
      <c r="AP41" s="231">
        <f t="shared" si="11"/>
        <v>2125</v>
      </c>
      <c r="AQ41" s="232">
        <f t="shared" si="12"/>
        <v>1960</v>
      </c>
      <c r="AR41" s="111">
        <f t="shared" si="13"/>
        <v>1890</v>
      </c>
      <c r="AS41" s="110">
        <f t="shared" si="14"/>
        <v>2700</v>
      </c>
      <c r="AT41" s="233">
        <f t="shared" si="15"/>
        <v>520</v>
      </c>
      <c r="AU41" s="208">
        <f t="shared" si="16"/>
        <v>40140</v>
      </c>
      <c r="AV41" s="208">
        <f t="shared" si="17"/>
        <v>25525</v>
      </c>
      <c r="AW41" s="209">
        <f t="shared" si="18"/>
        <v>-14615</v>
      </c>
      <c r="AX41" s="5">
        <v>45421</v>
      </c>
    </row>
    <row r="42" spans="1:50">
      <c r="A42" s="5">
        <v>45422</v>
      </c>
      <c r="B42" s="6">
        <v>31200</v>
      </c>
      <c r="C42" s="7">
        <v>725</v>
      </c>
      <c r="D42" s="8">
        <v>0</v>
      </c>
      <c r="E42" s="202">
        <v>0</v>
      </c>
      <c r="F42" s="203">
        <v>0</v>
      </c>
      <c r="G42" s="204">
        <v>0</v>
      </c>
      <c r="H42" s="205">
        <v>0</v>
      </c>
      <c r="I42" s="206">
        <v>0</v>
      </c>
      <c r="J42" s="207">
        <v>0</v>
      </c>
      <c r="K42" s="230">
        <v>0</v>
      </c>
      <c r="L42" s="231">
        <v>0</v>
      </c>
      <c r="M42" s="232">
        <v>0</v>
      </c>
      <c r="N42" s="111">
        <v>0</v>
      </c>
      <c r="O42" s="110">
        <v>0</v>
      </c>
      <c r="P42" s="233">
        <v>0</v>
      </c>
      <c r="Q42" s="6">
        <v>3864</v>
      </c>
      <c r="R42" s="7">
        <v>64</v>
      </c>
      <c r="S42" s="8">
        <v>1950</v>
      </c>
      <c r="T42" s="202">
        <v>1200</v>
      </c>
      <c r="U42" s="203">
        <v>1750</v>
      </c>
      <c r="V42" s="204">
        <v>1820</v>
      </c>
      <c r="W42" s="205">
        <v>750</v>
      </c>
      <c r="X42" s="206">
        <v>1540</v>
      </c>
      <c r="Y42" s="207">
        <v>800</v>
      </c>
      <c r="Z42" s="230">
        <v>3480</v>
      </c>
      <c r="AA42" s="231">
        <v>2000</v>
      </c>
      <c r="AB42" s="232">
        <v>2450</v>
      </c>
      <c r="AC42" s="111">
        <v>1890</v>
      </c>
      <c r="AD42" s="110">
        <v>1800</v>
      </c>
      <c r="AE42" s="233">
        <v>480</v>
      </c>
      <c r="AF42" s="6">
        <f t="shared" si="1"/>
        <v>-27336</v>
      </c>
      <c r="AG42" s="7">
        <f t="shared" si="2"/>
        <v>-661</v>
      </c>
      <c r="AH42" s="8">
        <f t="shared" si="3"/>
        <v>1950</v>
      </c>
      <c r="AI42" s="202">
        <f t="shared" si="4"/>
        <v>1200</v>
      </c>
      <c r="AJ42" s="9">
        <f t="shared" si="5"/>
        <v>1750</v>
      </c>
      <c r="AK42" s="204">
        <f t="shared" si="6"/>
        <v>1820</v>
      </c>
      <c r="AL42" s="205">
        <f t="shared" si="7"/>
        <v>750</v>
      </c>
      <c r="AM42" s="206">
        <f t="shared" si="8"/>
        <v>1540</v>
      </c>
      <c r="AN42" s="207">
        <f t="shared" si="9"/>
        <v>800</v>
      </c>
      <c r="AO42" s="230">
        <f t="shared" si="10"/>
        <v>3480</v>
      </c>
      <c r="AP42" s="231">
        <f t="shared" si="11"/>
        <v>2000</v>
      </c>
      <c r="AQ42" s="232">
        <f t="shared" si="12"/>
        <v>2450</v>
      </c>
      <c r="AR42" s="111">
        <f t="shared" si="13"/>
        <v>1890</v>
      </c>
      <c r="AS42" s="110">
        <f t="shared" si="14"/>
        <v>1800</v>
      </c>
      <c r="AT42" s="233">
        <f t="shared" si="15"/>
        <v>480</v>
      </c>
      <c r="AU42" s="208">
        <f t="shared" si="16"/>
        <v>31925</v>
      </c>
      <c r="AV42" s="208">
        <f t="shared" si="17"/>
        <v>25838</v>
      </c>
      <c r="AW42" s="209">
        <f t="shared" si="18"/>
        <v>-6087</v>
      </c>
      <c r="AX42" s="5">
        <v>45422</v>
      </c>
    </row>
    <row r="43" spans="1:50">
      <c r="A43" s="5">
        <v>45423</v>
      </c>
      <c r="B43" s="6">
        <v>0</v>
      </c>
      <c r="C43" s="7">
        <v>0</v>
      </c>
      <c r="D43" s="8">
        <v>0</v>
      </c>
      <c r="E43" s="202">
        <v>0</v>
      </c>
      <c r="F43" s="203">
        <v>0</v>
      </c>
      <c r="G43" s="204">
        <v>0</v>
      </c>
      <c r="H43" s="205">
        <v>0</v>
      </c>
      <c r="I43" s="206">
        <v>0</v>
      </c>
      <c r="J43" s="207">
        <v>0</v>
      </c>
      <c r="K43" s="230">
        <v>24725</v>
      </c>
      <c r="L43" s="231">
        <v>15470</v>
      </c>
      <c r="M43" s="232">
        <v>0</v>
      </c>
      <c r="N43" s="111">
        <v>47500</v>
      </c>
      <c r="O43" s="110">
        <v>68750</v>
      </c>
      <c r="P43" s="233">
        <v>12000</v>
      </c>
      <c r="Q43" s="6">
        <v>3220</v>
      </c>
      <c r="R43" s="7">
        <v>96</v>
      </c>
      <c r="S43" s="8">
        <v>2050</v>
      </c>
      <c r="T43" s="202">
        <v>1218</v>
      </c>
      <c r="U43" s="203">
        <v>2100</v>
      </c>
      <c r="V43" s="204">
        <v>1560</v>
      </c>
      <c r="W43" s="205">
        <v>1125</v>
      </c>
      <c r="X43" s="206">
        <v>1820</v>
      </c>
      <c r="Y43" s="207">
        <v>960</v>
      </c>
      <c r="Z43" s="230">
        <v>3120</v>
      </c>
      <c r="AA43" s="231">
        <v>2125</v>
      </c>
      <c r="AB43" s="232">
        <v>3000</v>
      </c>
      <c r="AC43" s="111">
        <v>2100</v>
      </c>
      <c r="AD43" s="110">
        <v>1500</v>
      </c>
      <c r="AE43" s="233">
        <v>400</v>
      </c>
      <c r="AF43" s="6">
        <f t="shared" si="1"/>
        <v>3220</v>
      </c>
      <c r="AG43" s="7">
        <f t="shared" si="2"/>
        <v>96</v>
      </c>
      <c r="AH43" s="8">
        <f t="shared" si="3"/>
        <v>2050</v>
      </c>
      <c r="AI43" s="202">
        <f t="shared" si="4"/>
        <v>1218</v>
      </c>
      <c r="AJ43" s="9">
        <f t="shared" si="5"/>
        <v>2100</v>
      </c>
      <c r="AK43" s="204">
        <f t="shared" si="6"/>
        <v>1560</v>
      </c>
      <c r="AL43" s="205">
        <f t="shared" si="7"/>
        <v>1125</v>
      </c>
      <c r="AM43" s="206">
        <f t="shared" si="8"/>
        <v>1820</v>
      </c>
      <c r="AN43" s="207">
        <f t="shared" si="9"/>
        <v>960</v>
      </c>
      <c r="AO43" s="230">
        <f t="shared" si="10"/>
        <v>-21605</v>
      </c>
      <c r="AP43" s="231">
        <f t="shared" si="11"/>
        <v>-13345</v>
      </c>
      <c r="AQ43" s="232">
        <f t="shared" si="12"/>
        <v>3000</v>
      </c>
      <c r="AR43" s="111">
        <f t="shared" si="13"/>
        <v>-45400</v>
      </c>
      <c r="AS43" s="110">
        <f t="shared" si="14"/>
        <v>-67250</v>
      </c>
      <c r="AT43" s="233">
        <f t="shared" si="15"/>
        <v>-11600</v>
      </c>
      <c r="AU43" s="208">
        <f t="shared" si="16"/>
        <v>168445</v>
      </c>
      <c r="AV43" s="208">
        <f t="shared" si="17"/>
        <v>26394</v>
      </c>
      <c r="AW43" s="209">
        <f t="shared" si="18"/>
        <v>-142051</v>
      </c>
      <c r="AX43" s="5">
        <v>45423</v>
      </c>
    </row>
    <row r="44" spans="1:50">
      <c r="A44" s="5">
        <v>45424</v>
      </c>
      <c r="B44" s="6">
        <v>0</v>
      </c>
      <c r="C44" s="7">
        <v>0</v>
      </c>
      <c r="D44" s="8">
        <v>0</v>
      </c>
      <c r="E44" s="202">
        <v>0</v>
      </c>
      <c r="F44" s="203">
        <v>0</v>
      </c>
      <c r="G44" s="204">
        <v>0</v>
      </c>
      <c r="H44" s="205">
        <v>0</v>
      </c>
      <c r="I44" s="206">
        <v>0</v>
      </c>
      <c r="J44" s="207">
        <v>0</v>
      </c>
      <c r="K44" s="230">
        <v>0</v>
      </c>
      <c r="L44" s="231">
        <v>0</v>
      </c>
      <c r="M44" s="232">
        <v>0</v>
      </c>
      <c r="N44" s="111">
        <v>0</v>
      </c>
      <c r="O44" s="110">
        <v>0</v>
      </c>
      <c r="P44" s="233">
        <v>0</v>
      </c>
      <c r="Q44" s="6">
        <v>3220</v>
      </c>
      <c r="R44" s="7">
        <v>128</v>
      </c>
      <c r="S44" s="8">
        <v>2000</v>
      </c>
      <c r="T44" s="202">
        <v>1344</v>
      </c>
      <c r="U44" s="203">
        <v>1925</v>
      </c>
      <c r="V44" s="204">
        <v>1430</v>
      </c>
      <c r="W44" s="205">
        <v>750</v>
      </c>
      <c r="X44" s="206">
        <v>1820</v>
      </c>
      <c r="Y44" s="207">
        <v>800</v>
      </c>
      <c r="Z44" s="230">
        <v>3600</v>
      </c>
      <c r="AA44" s="231">
        <v>2000</v>
      </c>
      <c r="AB44" s="232">
        <v>2000</v>
      </c>
      <c r="AC44" s="111">
        <v>1680</v>
      </c>
      <c r="AD44" s="110">
        <v>1800</v>
      </c>
      <c r="AE44" s="233">
        <v>400</v>
      </c>
      <c r="AF44" s="6">
        <f t="shared" si="1"/>
        <v>3220</v>
      </c>
      <c r="AG44" s="7">
        <f t="shared" si="2"/>
        <v>128</v>
      </c>
      <c r="AH44" s="8">
        <f t="shared" si="3"/>
        <v>2000</v>
      </c>
      <c r="AI44" s="202">
        <f t="shared" si="4"/>
        <v>1344</v>
      </c>
      <c r="AJ44" s="9">
        <f t="shared" si="5"/>
        <v>1925</v>
      </c>
      <c r="AK44" s="204">
        <f t="shared" si="6"/>
        <v>1430</v>
      </c>
      <c r="AL44" s="205">
        <f t="shared" si="7"/>
        <v>750</v>
      </c>
      <c r="AM44" s="206">
        <f t="shared" si="8"/>
        <v>1820</v>
      </c>
      <c r="AN44" s="207">
        <f t="shared" si="9"/>
        <v>800</v>
      </c>
      <c r="AO44" s="230">
        <f t="shared" si="10"/>
        <v>3600</v>
      </c>
      <c r="AP44" s="231">
        <f t="shared" si="11"/>
        <v>2000</v>
      </c>
      <c r="AQ44" s="232">
        <f t="shared" si="12"/>
        <v>2000</v>
      </c>
      <c r="AR44" s="111">
        <f t="shared" si="13"/>
        <v>1680</v>
      </c>
      <c r="AS44" s="110">
        <f t="shared" si="14"/>
        <v>1800</v>
      </c>
      <c r="AT44" s="233">
        <f t="shared" si="15"/>
        <v>400</v>
      </c>
      <c r="AU44" s="208">
        <f t="shared" si="16"/>
        <v>0</v>
      </c>
      <c r="AV44" s="208">
        <f t="shared" si="17"/>
        <v>24897</v>
      </c>
      <c r="AW44" s="209">
        <f t="shared" si="18"/>
        <v>24897</v>
      </c>
      <c r="AX44" s="5">
        <v>45424</v>
      </c>
    </row>
    <row r="45" spans="1:50">
      <c r="A45" s="5">
        <v>45425</v>
      </c>
      <c r="B45" s="6">
        <v>0</v>
      </c>
      <c r="C45" s="7">
        <v>0</v>
      </c>
      <c r="D45" s="8">
        <v>0</v>
      </c>
      <c r="E45" s="202">
        <v>0</v>
      </c>
      <c r="F45" s="203">
        <v>0</v>
      </c>
      <c r="G45" s="204">
        <v>0</v>
      </c>
      <c r="H45" s="205">
        <v>0</v>
      </c>
      <c r="I45" s="206">
        <v>0</v>
      </c>
      <c r="J45" s="207">
        <v>0</v>
      </c>
      <c r="K45" s="230">
        <v>0</v>
      </c>
      <c r="L45" s="231">
        <v>0</v>
      </c>
      <c r="M45" s="232">
        <v>28200</v>
      </c>
      <c r="N45" s="111">
        <v>0</v>
      </c>
      <c r="O45" s="110">
        <v>0</v>
      </c>
      <c r="P45" s="233">
        <v>0</v>
      </c>
      <c r="Q45" s="6">
        <v>3864</v>
      </c>
      <c r="R45" s="7">
        <v>96</v>
      </c>
      <c r="S45" s="8">
        <v>2100</v>
      </c>
      <c r="T45" s="202">
        <v>1260</v>
      </c>
      <c r="U45" s="203">
        <v>1575</v>
      </c>
      <c r="V45" s="204">
        <v>1170</v>
      </c>
      <c r="W45" s="205">
        <v>1125</v>
      </c>
      <c r="X45" s="206">
        <v>1400</v>
      </c>
      <c r="Y45" s="207">
        <v>640</v>
      </c>
      <c r="Z45" s="230">
        <v>3000</v>
      </c>
      <c r="AA45" s="231">
        <v>1875</v>
      </c>
      <c r="AB45" s="232">
        <v>2500</v>
      </c>
      <c r="AC45" s="111">
        <v>2100</v>
      </c>
      <c r="AD45" s="110">
        <v>1500</v>
      </c>
      <c r="AE45" s="233">
        <v>560</v>
      </c>
      <c r="AF45" s="6">
        <f t="shared" si="1"/>
        <v>3864</v>
      </c>
      <c r="AG45" s="7">
        <f t="shared" si="2"/>
        <v>96</v>
      </c>
      <c r="AH45" s="8">
        <f t="shared" si="3"/>
        <v>2100</v>
      </c>
      <c r="AI45" s="202">
        <f t="shared" si="4"/>
        <v>1260</v>
      </c>
      <c r="AJ45" s="9">
        <f t="shared" si="5"/>
        <v>1575</v>
      </c>
      <c r="AK45" s="204">
        <f t="shared" si="6"/>
        <v>1170</v>
      </c>
      <c r="AL45" s="205">
        <f t="shared" si="7"/>
        <v>1125</v>
      </c>
      <c r="AM45" s="206">
        <f t="shared" si="8"/>
        <v>1400</v>
      </c>
      <c r="AN45" s="207">
        <f t="shared" si="9"/>
        <v>640</v>
      </c>
      <c r="AO45" s="230">
        <f t="shared" si="10"/>
        <v>3000</v>
      </c>
      <c r="AP45" s="231">
        <f t="shared" si="11"/>
        <v>1875</v>
      </c>
      <c r="AQ45" s="232">
        <f t="shared" si="12"/>
        <v>-25700</v>
      </c>
      <c r="AR45" s="111">
        <f t="shared" si="13"/>
        <v>2100</v>
      </c>
      <c r="AS45" s="110">
        <f t="shared" si="14"/>
        <v>1500</v>
      </c>
      <c r="AT45" s="233">
        <f t="shared" si="15"/>
        <v>560</v>
      </c>
      <c r="AU45" s="208">
        <f t="shared" si="16"/>
        <v>28200</v>
      </c>
      <c r="AV45" s="208">
        <f t="shared" si="17"/>
        <v>24765</v>
      </c>
      <c r="AW45" s="209">
        <f t="shared" si="18"/>
        <v>-3435</v>
      </c>
      <c r="AX45" s="5">
        <v>45425</v>
      </c>
    </row>
    <row r="46" spans="1:50">
      <c r="A46" s="5">
        <v>45426</v>
      </c>
      <c r="B46" s="6">
        <v>0</v>
      </c>
      <c r="C46" s="7">
        <v>0</v>
      </c>
      <c r="D46" s="8">
        <v>16275</v>
      </c>
      <c r="E46" s="202">
        <v>10000</v>
      </c>
      <c r="F46" s="203">
        <v>0</v>
      </c>
      <c r="G46" s="204">
        <v>0</v>
      </c>
      <c r="H46" s="205">
        <v>0</v>
      </c>
      <c r="I46" s="206">
        <v>0</v>
      </c>
      <c r="J46" s="207">
        <v>0</v>
      </c>
      <c r="K46" s="230">
        <v>0</v>
      </c>
      <c r="L46" s="231">
        <v>0</v>
      </c>
      <c r="M46" s="232">
        <v>0</v>
      </c>
      <c r="N46" s="111">
        <v>0</v>
      </c>
      <c r="O46" s="110">
        <v>0</v>
      </c>
      <c r="P46" s="233">
        <v>0</v>
      </c>
      <c r="Q46" s="6">
        <v>3220</v>
      </c>
      <c r="R46" s="7">
        <v>96</v>
      </c>
      <c r="S46" s="8">
        <v>1900</v>
      </c>
      <c r="T46" s="202">
        <v>1260</v>
      </c>
      <c r="U46" s="203">
        <v>1700</v>
      </c>
      <c r="V46" s="204">
        <v>1300</v>
      </c>
      <c r="W46" s="205">
        <v>1000</v>
      </c>
      <c r="X46" s="206">
        <v>1680</v>
      </c>
      <c r="Y46" s="207">
        <v>800</v>
      </c>
      <c r="Z46" s="230">
        <v>3720</v>
      </c>
      <c r="AA46" s="231">
        <v>1750</v>
      </c>
      <c r="AB46" s="232">
        <v>3000</v>
      </c>
      <c r="AC46" s="111">
        <v>1470</v>
      </c>
      <c r="AD46" s="110">
        <v>1500</v>
      </c>
      <c r="AE46" s="233">
        <v>600</v>
      </c>
      <c r="AF46" s="6">
        <f t="shared" si="1"/>
        <v>3220</v>
      </c>
      <c r="AG46" s="7">
        <f t="shared" si="2"/>
        <v>96</v>
      </c>
      <c r="AH46" s="8">
        <f t="shared" si="3"/>
        <v>-14375</v>
      </c>
      <c r="AI46" s="202">
        <f t="shared" si="4"/>
        <v>-8740</v>
      </c>
      <c r="AJ46" s="9">
        <f t="shared" si="5"/>
        <v>1700</v>
      </c>
      <c r="AK46" s="204">
        <f t="shared" si="6"/>
        <v>1300</v>
      </c>
      <c r="AL46" s="205">
        <f t="shared" si="7"/>
        <v>1000</v>
      </c>
      <c r="AM46" s="206">
        <f t="shared" si="8"/>
        <v>1680</v>
      </c>
      <c r="AN46" s="207">
        <f t="shared" si="9"/>
        <v>800</v>
      </c>
      <c r="AO46" s="230">
        <f t="shared" si="10"/>
        <v>3720</v>
      </c>
      <c r="AP46" s="231">
        <f t="shared" si="11"/>
        <v>1750</v>
      </c>
      <c r="AQ46" s="232">
        <f t="shared" si="12"/>
        <v>3000</v>
      </c>
      <c r="AR46" s="111">
        <f t="shared" si="13"/>
        <v>1470</v>
      </c>
      <c r="AS46" s="110">
        <f t="shared" si="14"/>
        <v>1500</v>
      </c>
      <c r="AT46" s="233">
        <f t="shared" si="15"/>
        <v>600</v>
      </c>
      <c r="AU46" s="208">
        <f t="shared" si="16"/>
        <v>26275</v>
      </c>
      <c r="AV46" s="208">
        <f t="shared" si="17"/>
        <v>24996</v>
      </c>
      <c r="AW46" s="209">
        <f t="shared" si="18"/>
        <v>-1279</v>
      </c>
      <c r="AX46" s="5">
        <v>45426</v>
      </c>
    </row>
    <row r="47" spans="1:50">
      <c r="A47" s="5">
        <v>45427</v>
      </c>
      <c r="B47" s="6">
        <v>0</v>
      </c>
      <c r="C47" s="7">
        <v>0</v>
      </c>
      <c r="D47" s="8">
        <v>0</v>
      </c>
      <c r="E47" s="202">
        <v>0</v>
      </c>
      <c r="F47" s="203">
        <v>0</v>
      </c>
      <c r="G47" s="204">
        <v>0</v>
      </c>
      <c r="H47" s="205">
        <v>0</v>
      </c>
      <c r="I47" s="206">
        <v>12500</v>
      </c>
      <c r="J47" s="207">
        <v>4900</v>
      </c>
      <c r="K47" s="230">
        <v>0</v>
      </c>
      <c r="L47" s="231">
        <v>0</v>
      </c>
      <c r="M47" s="232">
        <v>0</v>
      </c>
      <c r="N47" s="111">
        <v>0</v>
      </c>
      <c r="O47" s="110">
        <v>0</v>
      </c>
      <c r="P47" s="233">
        <v>0</v>
      </c>
      <c r="Q47" s="6">
        <v>3220</v>
      </c>
      <c r="R47" s="7">
        <v>128</v>
      </c>
      <c r="S47" s="8">
        <v>1950</v>
      </c>
      <c r="T47" s="202">
        <v>1218</v>
      </c>
      <c r="U47" s="203">
        <v>1360</v>
      </c>
      <c r="V47" s="204">
        <v>1040</v>
      </c>
      <c r="W47" s="205">
        <v>875</v>
      </c>
      <c r="X47" s="206">
        <v>1960</v>
      </c>
      <c r="Y47" s="207">
        <v>480</v>
      </c>
      <c r="Z47" s="230">
        <v>3000</v>
      </c>
      <c r="AA47" s="231">
        <v>1750</v>
      </c>
      <c r="AB47" s="232">
        <v>3000</v>
      </c>
      <c r="AC47" s="111">
        <v>1680</v>
      </c>
      <c r="AD47" s="110">
        <v>1500</v>
      </c>
      <c r="AE47" s="233">
        <v>600</v>
      </c>
      <c r="AF47" s="6">
        <f t="shared" si="1"/>
        <v>3220</v>
      </c>
      <c r="AG47" s="7">
        <f t="shared" si="2"/>
        <v>128</v>
      </c>
      <c r="AH47" s="8">
        <f t="shared" si="3"/>
        <v>1950</v>
      </c>
      <c r="AI47" s="202">
        <f t="shared" si="4"/>
        <v>1218</v>
      </c>
      <c r="AJ47" s="9">
        <f t="shared" si="5"/>
        <v>1360</v>
      </c>
      <c r="AK47" s="204">
        <f t="shared" si="6"/>
        <v>1040</v>
      </c>
      <c r="AL47" s="205">
        <f t="shared" si="7"/>
        <v>875</v>
      </c>
      <c r="AM47" s="206">
        <f t="shared" si="8"/>
        <v>-10540</v>
      </c>
      <c r="AN47" s="207">
        <f t="shared" si="9"/>
        <v>-4420</v>
      </c>
      <c r="AO47" s="230">
        <f t="shared" si="10"/>
        <v>3000</v>
      </c>
      <c r="AP47" s="231">
        <f t="shared" si="11"/>
        <v>1750</v>
      </c>
      <c r="AQ47" s="232">
        <f t="shared" si="12"/>
        <v>3000</v>
      </c>
      <c r="AR47" s="111">
        <f t="shared" si="13"/>
        <v>1680</v>
      </c>
      <c r="AS47" s="110">
        <f t="shared" si="14"/>
        <v>1500</v>
      </c>
      <c r="AT47" s="233">
        <f t="shared" si="15"/>
        <v>600</v>
      </c>
      <c r="AU47" s="208">
        <f t="shared" si="16"/>
        <v>17400</v>
      </c>
      <c r="AV47" s="208">
        <f t="shared" si="17"/>
        <v>23761</v>
      </c>
      <c r="AW47" s="209">
        <f t="shared" si="18"/>
        <v>6361</v>
      </c>
      <c r="AX47" s="5">
        <v>45427</v>
      </c>
    </row>
    <row r="48" spans="1:50">
      <c r="A48" s="5">
        <v>45428</v>
      </c>
      <c r="B48" s="6">
        <v>0</v>
      </c>
      <c r="C48" s="7">
        <v>0</v>
      </c>
      <c r="D48" s="8">
        <v>0</v>
      </c>
      <c r="E48" s="202">
        <v>0</v>
      </c>
      <c r="F48" s="203">
        <v>16800</v>
      </c>
      <c r="G48" s="204">
        <v>12600</v>
      </c>
      <c r="H48" s="205">
        <v>9900</v>
      </c>
      <c r="I48" s="206">
        <v>0</v>
      </c>
      <c r="J48" s="207">
        <v>0</v>
      </c>
      <c r="K48" s="230">
        <v>0</v>
      </c>
      <c r="L48" s="231">
        <v>0</v>
      </c>
      <c r="M48" s="232">
        <v>0</v>
      </c>
      <c r="N48" s="111">
        <v>0</v>
      </c>
      <c r="O48" s="110">
        <v>0</v>
      </c>
      <c r="P48" s="233">
        <v>0</v>
      </c>
      <c r="Q48" s="6">
        <v>3220</v>
      </c>
      <c r="R48" s="7">
        <v>96</v>
      </c>
      <c r="S48" s="8">
        <v>1950</v>
      </c>
      <c r="T48" s="202">
        <v>1176</v>
      </c>
      <c r="U48" s="203">
        <v>1360</v>
      </c>
      <c r="V48" s="204">
        <v>1040</v>
      </c>
      <c r="W48" s="205">
        <v>1250</v>
      </c>
      <c r="X48" s="206">
        <v>2100</v>
      </c>
      <c r="Y48" s="207">
        <v>480</v>
      </c>
      <c r="Z48" s="230">
        <v>3600</v>
      </c>
      <c r="AA48" s="231">
        <v>1875</v>
      </c>
      <c r="AB48" s="232">
        <v>2500</v>
      </c>
      <c r="AC48" s="111">
        <v>1890</v>
      </c>
      <c r="AD48" s="110">
        <v>1800</v>
      </c>
      <c r="AE48" s="233">
        <v>560</v>
      </c>
      <c r="AF48" s="6">
        <f t="shared" si="1"/>
        <v>3220</v>
      </c>
      <c r="AG48" s="7">
        <f t="shared" si="2"/>
        <v>96</v>
      </c>
      <c r="AH48" s="8">
        <f t="shared" si="3"/>
        <v>1950</v>
      </c>
      <c r="AI48" s="202">
        <f t="shared" si="4"/>
        <v>1176</v>
      </c>
      <c r="AJ48" s="9">
        <f t="shared" si="5"/>
        <v>-15440</v>
      </c>
      <c r="AK48" s="204">
        <f t="shared" si="6"/>
        <v>-11560</v>
      </c>
      <c r="AL48" s="205">
        <f t="shared" si="7"/>
        <v>-8650</v>
      </c>
      <c r="AM48" s="206">
        <f t="shared" si="8"/>
        <v>2100</v>
      </c>
      <c r="AN48" s="207">
        <f t="shared" si="9"/>
        <v>480</v>
      </c>
      <c r="AO48" s="230">
        <f t="shared" si="10"/>
        <v>3600</v>
      </c>
      <c r="AP48" s="231">
        <f t="shared" si="11"/>
        <v>1875</v>
      </c>
      <c r="AQ48" s="232">
        <f t="shared" si="12"/>
        <v>2500</v>
      </c>
      <c r="AR48" s="111">
        <f t="shared" si="13"/>
        <v>1890</v>
      </c>
      <c r="AS48" s="110">
        <f t="shared" si="14"/>
        <v>1800</v>
      </c>
      <c r="AT48" s="233">
        <f t="shared" si="15"/>
        <v>560</v>
      </c>
      <c r="AU48" s="208">
        <f t="shared" si="16"/>
        <v>39300</v>
      </c>
      <c r="AV48" s="208">
        <f t="shared" si="17"/>
        <v>24897</v>
      </c>
      <c r="AW48" s="209">
        <f t="shared" si="18"/>
        <v>-14403</v>
      </c>
      <c r="AX48" s="5">
        <v>45428</v>
      </c>
    </row>
    <row r="49" spans="1:50">
      <c r="A49" s="5">
        <v>45429</v>
      </c>
      <c r="B49" s="6">
        <v>31200</v>
      </c>
      <c r="C49" s="7">
        <v>725</v>
      </c>
      <c r="D49" s="8">
        <v>0</v>
      </c>
      <c r="E49" s="202">
        <v>0</v>
      </c>
      <c r="F49" s="203">
        <v>0</v>
      </c>
      <c r="G49" s="204">
        <v>0</v>
      </c>
      <c r="H49" s="205">
        <v>0</v>
      </c>
      <c r="I49" s="206">
        <v>0</v>
      </c>
      <c r="J49" s="207">
        <v>0</v>
      </c>
      <c r="K49" s="230">
        <v>0</v>
      </c>
      <c r="L49" s="231">
        <v>0</v>
      </c>
      <c r="M49" s="232">
        <v>0</v>
      </c>
      <c r="N49" s="111">
        <v>0</v>
      </c>
      <c r="O49" s="110">
        <v>0</v>
      </c>
      <c r="P49" s="233">
        <v>0</v>
      </c>
      <c r="Q49" s="6">
        <v>3864</v>
      </c>
      <c r="R49" s="7">
        <v>96</v>
      </c>
      <c r="S49" s="8">
        <v>2000</v>
      </c>
      <c r="T49" s="202">
        <v>1386</v>
      </c>
      <c r="U49" s="203">
        <v>1530</v>
      </c>
      <c r="V49" s="204">
        <v>1170</v>
      </c>
      <c r="W49" s="205">
        <v>1125</v>
      </c>
      <c r="X49" s="206">
        <v>1820</v>
      </c>
      <c r="Y49" s="207">
        <v>960</v>
      </c>
      <c r="Z49" s="230">
        <v>3360</v>
      </c>
      <c r="AA49" s="231">
        <v>2000</v>
      </c>
      <c r="AB49" s="232">
        <v>2000</v>
      </c>
      <c r="AC49" s="111">
        <v>1470</v>
      </c>
      <c r="AD49" s="110">
        <v>1625</v>
      </c>
      <c r="AE49" s="233">
        <v>400</v>
      </c>
      <c r="AF49" s="6">
        <f t="shared" si="1"/>
        <v>-27336</v>
      </c>
      <c r="AG49" s="7">
        <f t="shared" si="2"/>
        <v>-629</v>
      </c>
      <c r="AH49" s="8">
        <f t="shared" si="3"/>
        <v>2000</v>
      </c>
      <c r="AI49" s="202">
        <f t="shared" si="4"/>
        <v>1386</v>
      </c>
      <c r="AJ49" s="9">
        <f t="shared" si="5"/>
        <v>1530</v>
      </c>
      <c r="AK49" s="204">
        <f t="shared" si="6"/>
        <v>1170</v>
      </c>
      <c r="AL49" s="205">
        <f t="shared" si="7"/>
        <v>1125</v>
      </c>
      <c r="AM49" s="206">
        <f t="shared" si="8"/>
        <v>1820</v>
      </c>
      <c r="AN49" s="207">
        <f t="shared" si="9"/>
        <v>960</v>
      </c>
      <c r="AO49" s="230">
        <f t="shared" si="10"/>
        <v>3360</v>
      </c>
      <c r="AP49" s="231">
        <f t="shared" si="11"/>
        <v>2000</v>
      </c>
      <c r="AQ49" s="232">
        <f t="shared" si="12"/>
        <v>2000</v>
      </c>
      <c r="AR49" s="111">
        <f t="shared" si="13"/>
        <v>1470</v>
      </c>
      <c r="AS49" s="110">
        <f t="shared" si="14"/>
        <v>1625</v>
      </c>
      <c r="AT49" s="233">
        <f t="shared" si="15"/>
        <v>400</v>
      </c>
      <c r="AU49" s="208">
        <f t="shared" si="16"/>
        <v>31925</v>
      </c>
      <c r="AV49" s="208">
        <f t="shared" si="17"/>
        <v>24806</v>
      </c>
      <c r="AW49" s="209">
        <f t="shared" si="18"/>
        <v>-7119</v>
      </c>
      <c r="AX49" s="5">
        <v>45429</v>
      </c>
    </row>
    <row r="50" spans="1:50">
      <c r="A50" s="5">
        <v>45430</v>
      </c>
      <c r="B50" s="6">
        <v>0</v>
      </c>
      <c r="C50" s="7">
        <v>0</v>
      </c>
      <c r="D50" s="8">
        <v>0</v>
      </c>
      <c r="E50" s="202">
        <v>0</v>
      </c>
      <c r="F50" s="203">
        <v>0</v>
      </c>
      <c r="G50" s="204">
        <v>0</v>
      </c>
      <c r="H50" s="205">
        <v>0</v>
      </c>
      <c r="I50" s="206">
        <v>0</v>
      </c>
      <c r="J50" s="207">
        <v>0</v>
      </c>
      <c r="K50" s="230">
        <v>24725</v>
      </c>
      <c r="L50" s="231">
        <v>16065</v>
      </c>
      <c r="M50" s="232">
        <v>0</v>
      </c>
      <c r="N50" s="111">
        <v>0</v>
      </c>
      <c r="O50" s="110">
        <v>0</v>
      </c>
      <c r="P50" s="233">
        <v>0</v>
      </c>
      <c r="Q50" s="6">
        <v>3542</v>
      </c>
      <c r="R50" s="7">
        <v>96</v>
      </c>
      <c r="S50" s="8">
        <v>2100</v>
      </c>
      <c r="T50" s="202">
        <v>1344</v>
      </c>
      <c r="U50" s="203">
        <v>1700</v>
      </c>
      <c r="V50" s="204">
        <v>1300</v>
      </c>
      <c r="W50" s="205">
        <v>875</v>
      </c>
      <c r="X50" s="206">
        <v>1680</v>
      </c>
      <c r="Y50" s="207">
        <v>640</v>
      </c>
      <c r="Z50" s="230">
        <v>3240</v>
      </c>
      <c r="AA50" s="231">
        <v>2125</v>
      </c>
      <c r="AB50" s="232">
        <v>2500</v>
      </c>
      <c r="AC50" s="111">
        <v>1680</v>
      </c>
      <c r="AD50" s="110">
        <v>1300</v>
      </c>
      <c r="AE50" s="233">
        <v>400</v>
      </c>
      <c r="AF50" s="6">
        <f t="shared" si="1"/>
        <v>3542</v>
      </c>
      <c r="AG50" s="7">
        <f t="shared" si="2"/>
        <v>96</v>
      </c>
      <c r="AH50" s="8">
        <f t="shared" si="3"/>
        <v>2100</v>
      </c>
      <c r="AI50" s="202">
        <f t="shared" si="4"/>
        <v>1344</v>
      </c>
      <c r="AJ50" s="9">
        <f t="shared" si="5"/>
        <v>1700</v>
      </c>
      <c r="AK50" s="204">
        <f t="shared" si="6"/>
        <v>1300</v>
      </c>
      <c r="AL50" s="205">
        <f t="shared" si="7"/>
        <v>875</v>
      </c>
      <c r="AM50" s="206">
        <f t="shared" si="8"/>
        <v>1680</v>
      </c>
      <c r="AN50" s="207">
        <f t="shared" si="9"/>
        <v>640</v>
      </c>
      <c r="AO50" s="230">
        <f t="shared" si="10"/>
        <v>-21485</v>
      </c>
      <c r="AP50" s="231">
        <f t="shared" si="11"/>
        <v>-13940</v>
      </c>
      <c r="AQ50" s="232">
        <f t="shared" si="12"/>
        <v>2500</v>
      </c>
      <c r="AR50" s="111">
        <f t="shared" si="13"/>
        <v>1680</v>
      </c>
      <c r="AS50" s="110">
        <f t="shared" si="14"/>
        <v>1300</v>
      </c>
      <c r="AT50" s="233">
        <f t="shared" si="15"/>
        <v>400</v>
      </c>
      <c r="AU50" s="208">
        <f t="shared" si="16"/>
        <v>40790</v>
      </c>
      <c r="AV50" s="208">
        <f t="shared" si="17"/>
        <v>24522</v>
      </c>
      <c r="AW50" s="209">
        <f t="shared" si="18"/>
        <v>-16268</v>
      </c>
      <c r="AX50" s="5">
        <v>45430</v>
      </c>
    </row>
    <row r="51" spans="1:50">
      <c r="A51" s="5">
        <v>45431</v>
      </c>
      <c r="B51" s="6">
        <v>0</v>
      </c>
      <c r="C51" s="7">
        <v>0</v>
      </c>
      <c r="D51" s="8">
        <v>0</v>
      </c>
      <c r="E51" s="202">
        <v>0</v>
      </c>
      <c r="F51" s="203">
        <v>0</v>
      </c>
      <c r="G51" s="204">
        <v>0</v>
      </c>
      <c r="H51" s="205">
        <v>0</v>
      </c>
      <c r="I51" s="206">
        <v>0</v>
      </c>
      <c r="J51" s="207">
        <v>0</v>
      </c>
      <c r="K51" s="230">
        <v>0</v>
      </c>
      <c r="L51" s="231">
        <v>0</v>
      </c>
      <c r="M51" s="232">
        <v>0</v>
      </c>
      <c r="N51" s="111">
        <v>0</v>
      </c>
      <c r="O51" s="110">
        <v>0</v>
      </c>
      <c r="P51" s="233">
        <v>0</v>
      </c>
      <c r="Q51" s="6">
        <v>3220</v>
      </c>
      <c r="R51" s="7">
        <v>128</v>
      </c>
      <c r="S51" s="8">
        <v>2000</v>
      </c>
      <c r="T51" s="202">
        <v>1344</v>
      </c>
      <c r="U51" s="203">
        <v>1870</v>
      </c>
      <c r="V51" s="204">
        <v>1430</v>
      </c>
      <c r="W51" s="205">
        <v>1250</v>
      </c>
      <c r="X51" s="206">
        <v>1540</v>
      </c>
      <c r="Y51" s="207">
        <v>480</v>
      </c>
      <c r="Z51" s="230">
        <v>3250</v>
      </c>
      <c r="AA51" s="231">
        <v>2000</v>
      </c>
      <c r="AB51" s="232">
        <v>2500</v>
      </c>
      <c r="AC51" s="111">
        <v>1890</v>
      </c>
      <c r="AD51" s="110">
        <v>1625</v>
      </c>
      <c r="AE51" s="233">
        <v>480</v>
      </c>
      <c r="AF51" s="6">
        <f t="shared" si="1"/>
        <v>3220</v>
      </c>
      <c r="AG51" s="7">
        <f t="shared" si="2"/>
        <v>128</v>
      </c>
      <c r="AH51" s="8">
        <f t="shared" si="3"/>
        <v>2000</v>
      </c>
      <c r="AI51" s="202">
        <f t="shared" si="4"/>
        <v>1344</v>
      </c>
      <c r="AJ51" s="9">
        <f t="shared" si="5"/>
        <v>1870</v>
      </c>
      <c r="AK51" s="204">
        <f t="shared" si="6"/>
        <v>1430</v>
      </c>
      <c r="AL51" s="205">
        <f t="shared" si="7"/>
        <v>1250</v>
      </c>
      <c r="AM51" s="206">
        <f t="shared" si="8"/>
        <v>1540</v>
      </c>
      <c r="AN51" s="207">
        <f t="shared" si="9"/>
        <v>480</v>
      </c>
      <c r="AO51" s="230">
        <f t="shared" si="10"/>
        <v>3250</v>
      </c>
      <c r="AP51" s="231">
        <f t="shared" si="11"/>
        <v>2000</v>
      </c>
      <c r="AQ51" s="232">
        <f t="shared" si="12"/>
        <v>2500</v>
      </c>
      <c r="AR51" s="111">
        <f t="shared" si="13"/>
        <v>1890</v>
      </c>
      <c r="AS51" s="110">
        <f t="shared" si="14"/>
        <v>1625</v>
      </c>
      <c r="AT51" s="233">
        <f t="shared" si="15"/>
        <v>480</v>
      </c>
      <c r="AU51" s="208">
        <f t="shared" si="16"/>
        <v>0</v>
      </c>
      <c r="AV51" s="208">
        <f t="shared" si="17"/>
        <v>25007</v>
      </c>
      <c r="AW51" s="209">
        <f t="shared" si="18"/>
        <v>25007</v>
      </c>
      <c r="AX51" s="5">
        <v>45431</v>
      </c>
    </row>
    <row r="52" spans="1:50">
      <c r="A52" s="5">
        <v>45432</v>
      </c>
      <c r="B52" s="6">
        <v>0</v>
      </c>
      <c r="C52" s="7">
        <v>0</v>
      </c>
      <c r="D52" s="8">
        <v>0</v>
      </c>
      <c r="E52" s="202">
        <v>0</v>
      </c>
      <c r="F52" s="203">
        <v>0</v>
      </c>
      <c r="G52" s="204">
        <v>0</v>
      </c>
      <c r="H52" s="205">
        <v>0</v>
      </c>
      <c r="I52" s="206">
        <v>0</v>
      </c>
      <c r="J52" s="207">
        <v>0</v>
      </c>
      <c r="K52" s="230">
        <v>0</v>
      </c>
      <c r="L52" s="231">
        <v>0</v>
      </c>
      <c r="M52" s="232">
        <v>28200</v>
      </c>
      <c r="N52" s="111">
        <v>0</v>
      </c>
      <c r="O52" s="110">
        <v>0</v>
      </c>
      <c r="P52" s="233">
        <v>0</v>
      </c>
      <c r="Q52" s="6">
        <v>3220</v>
      </c>
      <c r="R52" s="7">
        <v>96</v>
      </c>
      <c r="S52" s="8">
        <v>2100</v>
      </c>
      <c r="T52" s="202">
        <v>1302</v>
      </c>
      <c r="U52" s="203">
        <v>1800</v>
      </c>
      <c r="V52" s="204">
        <v>1300</v>
      </c>
      <c r="W52" s="205">
        <v>1125</v>
      </c>
      <c r="X52" s="206">
        <v>1400</v>
      </c>
      <c r="Y52" s="207">
        <v>800</v>
      </c>
      <c r="Z52" s="230">
        <v>3000</v>
      </c>
      <c r="AA52" s="231">
        <v>2125</v>
      </c>
      <c r="AB52" s="232">
        <v>2000</v>
      </c>
      <c r="AC52" s="111">
        <v>2100</v>
      </c>
      <c r="AD52" s="110">
        <v>1300</v>
      </c>
      <c r="AE52" s="233">
        <v>400</v>
      </c>
      <c r="AF52" s="6">
        <f t="shared" si="1"/>
        <v>3220</v>
      </c>
      <c r="AG52" s="7">
        <f t="shared" si="2"/>
        <v>96</v>
      </c>
      <c r="AH52" s="8">
        <f t="shared" si="3"/>
        <v>2100</v>
      </c>
      <c r="AI52" s="202">
        <f t="shared" si="4"/>
        <v>1302</v>
      </c>
      <c r="AJ52" s="9">
        <f t="shared" si="5"/>
        <v>1800</v>
      </c>
      <c r="AK52" s="204">
        <f t="shared" si="6"/>
        <v>1300</v>
      </c>
      <c r="AL52" s="205">
        <f t="shared" si="7"/>
        <v>1125</v>
      </c>
      <c r="AM52" s="206">
        <f t="shared" si="8"/>
        <v>1400</v>
      </c>
      <c r="AN52" s="207">
        <f t="shared" si="9"/>
        <v>800</v>
      </c>
      <c r="AO52" s="230">
        <f t="shared" si="10"/>
        <v>3000</v>
      </c>
      <c r="AP52" s="231">
        <f t="shared" si="11"/>
        <v>2125</v>
      </c>
      <c r="AQ52" s="232">
        <f t="shared" si="12"/>
        <v>-26200</v>
      </c>
      <c r="AR52" s="111">
        <f t="shared" si="13"/>
        <v>2100</v>
      </c>
      <c r="AS52" s="110">
        <f t="shared" si="14"/>
        <v>1300</v>
      </c>
      <c r="AT52" s="233">
        <f t="shared" si="15"/>
        <v>400</v>
      </c>
      <c r="AU52" s="208">
        <f t="shared" si="16"/>
        <v>28200</v>
      </c>
      <c r="AV52" s="208">
        <f t="shared" si="17"/>
        <v>24068</v>
      </c>
      <c r="AW52" s="209">
        <f t="shared" si="18"/>
        <v>-4132</v>
      </c>
      <c r="AX52" s="5">
        <v>45432</v>
      </c>
    </row>
    <row r="53" spans="1:50">
      <c r="A53" s="5">
        <v>45433</v>
      </c>
      <c r="B53" s="6">
        <v>0</v>
      </c>
      <c r="C53" s="7">
        <v>0</v>
      </c>
      <c r="D53" s="8">
        <v>16275</v>
      </c>
      <c r="E53" s="202">
        <v>10000</v>
      </c>
      <c r="F53" s="203">
        <v>0</v>
      </c>
      <c r="G53" s="204">
        <v>0</v>
      </c>
      <c r="H53" s="205">
        <v>0</v>
      </c>
      <c r="I53" s="206">
        <v>0</v>
      </c>
      <c r="J53" s="207">
        <v>0</v>
      </c>
      <c r="K53" s="230">
        <v>0</v>
      </c>
      <c r="L53" s="231">
        <v>0</v>
      </c>
      <c r="M53" s="232">
        <v>0</v>
      </c>
      <c r="N53" s="111">
        <v>0</v>
      </c>
      <c r="O53" s="110">
        <v>0</v>
      </c>
      <c r="P53" s="233">
        <v>0</v>
      </c>
      <c r="Q53" s="6">
        <v>3210</v>
      </c>
      <c r="R53" s="7">
        <v>64</v>
      </c>
      <c r="S53" s="8">
        <v>2100</v>
      </c>
      <c r="T53" s="202">
        <v>1260</v>
      </c>
      <c r="U53" s="203">
        <v>1620</v>
      </c>
      <c r="V53" s="204">
        <v>1170</v>
      </c>
      <c r="W53" s="205">
        <v>1250</v>
      </c>
      <c r="X53" s="206">
        <v>1960</v>
      </c>
      <c r="Y53" s="207">
        <v>960</v>
      </c>
      <c r="Z53" s="230">
        <v>3000</v>
      </c>
      <c r="AA53" s="231">
        <v>2000</v>
      </c>
      <c r="AB53" s="232">
        <v>3000</v>
      </c>
      <c r="AC53" s="111">
        <v>1470</v>
      </c>
      <c r="AD53" s="110">
        <v>1950</v>
      </c>
      <c r="AE53" s="233">
        <v>400</v>
      </c>
      <c r="AF53" s="6">
        <f t="shared" si="1"/>
        <v>3210</v>
      </c>
      <c r="AG53" s="7">
        <f t="shared" si="2"/>
        <v>64</v>
      </c>
      <c r="AH53" s="8">
        <f t="shared" si="3"/>
        <v>-14175</v>
      </c>
      <c r="AI53" s="202">
        <f t="shared" si="4"/>
        <v>-8740</v>
      </c>
      <c r="AJ53" s="9">
        <f t="shared" si="5"/>
        <v>1620</v>
      </c>
      <c r="AK53" s="204">
        <f t="shared" si="6"/>
        <v>1170</v>
      </c>
      <c r="AL53" s="205">
        <f t="shared" si="7"/>
        <v>1250</v>
      </c>
      <c r="AM53" s="206">
        <f t="shared" si="8"/>
        <v>1960</v>
      </c>
      <c r="AN53" s="207">
        <f t="shared" si="9"/>
        <v>960</v>
      </c>
      <c r="AO53" s="230">
        <f t="shared" si="10"/>
        <v>3000</v>
      </c>
      <c r="AP53" s="231">
        <f t="shared" si="11"/>
        <v>2000</v>
      </c>
      <c r="AQ53" s="232">
        <f t="shared" si="12"/>
        <v>3000</v>
      </c>
      <c r="AR53" s="111">
        <f t="shared" si="13"/>
        <v>1470</v>
      </c>
      <c r="AS53" s="110">
        <f t="shared" si="14"/>
        <v>1950</v>
      </c>
      <c r="AT53" s="233">
        <f t="shared" si="15"/>
        <v>400</v>
      </c>
      <c r="AU53" s="208">
        <f t="shared" si="16"/>
        <v>26275</v>
      </c>
      <c r="AV53" s="208">
        <f t="shared" si="17"/>
        <v>25414</v>
      </c>
      <c r="AW53" s="209">
        <f t="shared" si="18"/>
        <v>-861</v>
      </c>
      <c r="AX53" s="5">
        <v>45433</v>
      </c>
    </row>
    <row r="54" spans="1:50">
      <c r="A54" s="5">
        <v>45434</v>
      </c>
      <c r="B54" s="6">
        <v>0</v>
      </c>
      <c r="C54" s="7">
        <v>0</v>
      </c>
      <c r="D54" s="8">
        <v>0</v>
      </c>
      <c r="E54" s="202">
        <v>0</v>
      </c>
      <c r="F54" s="203">
        <v>0</v>
      </c>
      <c r="G54" s="204">
        <v>0</v>
      </c>
      <c r="H54" s="205">
        <v>0</v>
      </c>
      <c r="I54" s="206">
        <v>12500</v>
      </c>
      <c r="J54" s="207">
        <v>4900</v>
      </c>
      <c r="K54" s="230">
        <v>0</v>
      </c>
      <c r="L54" s="231">
        <v>0</v>
      </c>
      <c r="M54" s="232">
        <v>0</v>
      </c>
      <c r="N54" s="111">
        <v>0</v>
      </c>
      <c r="O54" s="110">
        <v>0</v>
      </c>
      <c r="P54" s="233">
        <v>0</v>
      </c>
      <c r="Q54" s="6">
        <v>3531</v>
      </c>
      <c r="R54" s="7">
        <v>96</v>
      </c>
      <c r="S54" s="8">
        <v>2050</v>
      </c>
      <c r="T54" s="202">
        <v>1218</v>
      </c>
      <c r="U54" s="203">
        <v>1440</v>
      </c>
      <c r="V54" s="204">
        <v>1040</v>
      </c>
      <c r="W54" s="205">
        <v>1125</v>
      </c>
      <c r="X54" s="206">
        <v>2100</v>
      </c>
      <c r="Y54" s="207">
        <v>800</v>
      </c>
      <c r="Z54" s="230">
        <v>3000</v>
      </c>
      <c r="AA54" s="231">
        <v>2125</v>
      </c>
      <c r="AB54" s="232">
        <v>2500</v>
      </c>
      <c r="AC54" s="111">
        <v>1260</v>
      </c>
      <c r="AD54" s="110">
        <v>975</v>
      </c>
      <c r="AE54" s="233">
        <v>560</v>
      </c>
      <c r="AF54" s="6">
        <f t="shared" si="1"/>
        <v>3531</v>
      </c>
      <c r="AG54" s="7">
        <f t="shared" si="2"/>
        <v>96</v>
      </c>
      <c r="AH54" s="8">
        <f t="shared" si="3"/>
        <v>2050</v>
      </c>
      <c r="AI54" s="202">
        <f t="shared" si="4"/>
        <v>1218</v>
      </c>
      <c r="AJ54" s="9">
        <f t="shared" si="5"/>
        <v>1440</v>
      </c>
      <c r="AK54" s="204">
        <f t="shared" si="6"/>
        <v>1040</v>
      </c>
      <c r="AL54" s="205">
        <f t="shared" si="7"/>
        <v>1125</v>
      </c>
      <c r="AM54" s="206">
        <f t="shared" si="8"/>
        <v>-10400</v>
      </c>
      <c r="AN54" s="207">
        <f t="shared" si="9"/>
        <v>-4100</v>
      </c>
      <c r="AO54" s="230">
        <f t="shared" si="10"/>
        <v>3000</v>
      </c>
      <c r="AP54" s="231">
        <f t="shared" si="11"/>
        <v>2125</v>
      </c>
      <c r="AQ54" s="232">
        <f t="shared" si="12"/>
        <v>2500</v>
      </c>
      <c r="AR54" s="111">
        <f t="shared" si="13"/>
        <v>1260</v>
      </c>
      <c r="AS54" s="110">
        <f t="shared" si="14"/>
        <v>975</v>
      </c>
      <c r="AT54" s="233">
        <f t="shared" si="15"/>
        <v>560</v>
      </c>
      <c r="AU54" s="208">
        <f t="shared" si="16"/>
        <v>17400</v>
      </c>
      <c r="AV54" s="208">
        <f t="shared" si="17"/>
        <v>23820</v>
      </c>
      <c r="AW54" s="209">
        <f t="shared" si="18"/>
        <v>6420</v>
      </c>
      <c r="AX54" s="5">
        <v>45434</v>
      </c>
    </row>
    <row r="55" spans="1:50">
      <c r="A55" s="5">
        <v>45435</v>
      </c>
      <c r="B55" s="6">
        <v>0</v>
      </c>
      <c r="C55" s="7">
        <v>0</v>
      </c>
      <c r="D55" s="8">
        <v>0</v>
      </c>
      <c r="E55" s="202">
        <v>0</v>
      </c>
      <c r="F55" s="203">
        <v>18375</v>
      </c>
      <c r="G55" s="204">
        <v>12600</v>
      </c>
      <c r="H55" s="205">
        <v>9900</v>
      </c>
      <c r="I55" s="206">
        <v>0</v>
      </c>
      <c r="J55" s="207">
        <v>0</v>
      </c>
      <c r="K55" s="230">
        <v>0</v>
      </c>
      <c r="L55" s="231">
        <v>0</v>
      </c>
      <c r="M55" s="232">
        <v>0</v>
      </c>
      <c r="N55" s="111">
        <v>0</v>
      </c>
      <c r="O55" s="110">
        <v>0</v>
      </c>
      <c r="P55" s="233">
        <v>0</v>
      </c>
      <c r="Q55" s="6">
        <v>3531</v>
      </c>
      <c r="R55" s="7">
        <v>128</v>
      </c>
      <c r="S55" s="8">
        <v>1900</v>
      </c>
      <c r="T55" s="202">
        <v>1176</v>
      </c>
      <c r="U55" s="203">
        <v>1620</v>
      </c>
      <c r="V55" s="204">
        <v>1170</v>
      </c>
      <c r="W55" s="205">
        <v>750</v>
      </c>
      <c r="X55" s="206">
        <v>1960</v>
      </c>
      <c r="Y55" s="207">
        <v>640</v>
      </c>
      <c r="Z55" s="230">
        <v>3125</v>
      </c>
      <c r="AA55" s="231">
        <v>2000</v>
      </c>
      <c r="AB55" s="232">
        <v>2000</v>
      </c>
      <c r="AC55" s="111">
        <v>1470</v>
      </c>
      <c r="AD55" s="110">
        <v>1950</v>
      </c>
      <c r="AE55" s="233">
        <v>600</v>
      </c>
      <c r="AF55" s="6">
        <f t="shared" si="1"/>
        <v>3531</v>
      </c>
      <c r="AG55" s="7">
        <f t="shared" si="2"/>
        <v>128</v>
      </c>
      <c r="AH55" s="8">
        <f t="shared" si="3"/>
        <v>1900</v>
      </c>
      <c r="AI55" s="202">
        <f t="shared" si="4"/>
        <v>1176</v>
      </c>
      <c r="AJ55" s="9">
        <f t="shared" si="5"/>
        <v>-16755</v>
      </c>
      <c r="AK55" s="204">
        <f t="shared" si="6"/>
        <v>-11430</v>
      </c>
      <c r="AL55" s="205">
        <f t="shared" si="7"/>
        <v>-9150</v>
      </c>
      <c r="AM55" s="206">
        <f t="shared" si="8"/>
        <v>1960</v>
      </c>
      <c r="AN55" s="207">
        <f t="shared" si="9"/>
        <v>640</v>
      </c>
      <c r="AO55" s="230">
        <f t="shared" si="10"/>
        <v>3125</v>
      </c>
      <c r="AP55" s="231">
        <f t="shared" si="11"/>
        <v>2000</v>
      </c>
      <c r="AQ55" s="232">
        <f t="shared" si="12"/>
        <v>2000</v>
      </c>
      <c r="AR55" s="111">
        <f t="shared" si="13"/>
        <v>1470</v>
      </c>
      <c r="AS55" s="110">
        <f t="shared" si="14"/>
        <v>1950</v>
      </c>
      <c r="AT55" s="233">
        <f t="shared" si="15"/>
        <v>600</v>
      </c>
      <c r="AU55" s="208">
        <f t="shared" si="16"/>
        <v>40875</v>
      </c>
      <c r="AV55" s="208">
        <f t="shared" si="17"/>
        <v>24020</v>
      </c>
      <c r="AW55" s="209">
        <f t="shared" si="18"/>
        <v>-16855</v>
      </c>
      <c r="AX55" s="5">
        <v>45435</v>
      </c>
    </row>
    <row r="56" spans="1:50">
      <c r="A56" s="5">
        <v>45436</v>
      </c>
      <c r="B56" s="6">
        <v>31100</v>
      </c>
      <c r="C56" s="7">
        <v>725</v>
      </c>
      <c r="D56" s="8">
        <v>0</v>
      </c>
      <c r="E56" s="202">
        <v>0</v>
      </c>
      <c r="F56" s="203">
        <v>0</v>
      </c>
      <c r="G56" s="204">
        <v>0</v>
      </c>
      <c r="H56" s="205">
        <v>0</v>
      </c>
      <c r="I56" s="206">
        <v>0</v>
      </c>
      <c r="J56" s="207">
        <v>0</v>
      </c>
      <c r="K56" s="230">
        <v>0</v>
      </c>
      <c r="L56" s="231">
        <v>0</v>
      </c>
      <c r="M56" s="232">
        <v>0</v>
      </c>
      <c r="N56" s="111">
        <v>0</v>
      </c>
      <c r="O56" s="110">
        <v>0</v>
      </c>
      <c r="P56" s="233">
        <v>0</v>
      </c>
      <c r="Q56" s="6">
        <v>3210</v>
      </c>
      <c r="R56" s="7">
        <v>96</v>
      </c>
      <c r="S56" s="8">
        <v>1950</v>
      </c>
      <c r="T56" s="202">
        <v>1176</v>
      </c>
      <c r="U56" s="203">
        <v>1800</v>
      </c>
      <c r="V56" s="204">
        <v>1300</v>
      </c>
      <c r="W56" s="205">
        <v>1125</v>
      </c>
      <c r="X56" s="206">
        <v>1960</v>
      </c>
      <c r="Y56" s="207">
        <v>800</v>
      </c>
      <c r="Z56" s="230">
        <v>3000</v>
      </c>
      <c r="AA56" s="231">
        <v>1875</v>
      </c>
      <c r="AB56" s="232">
        <v>3000</v>
      </c>
      <c r="AC56" s="111">
        <v>1680</v>
      </c>
      <c r="AD56" s="110">
        <v>1625</v>
      </c>
      <c r="AE56" s="233">
        <v>600</v>
      </c>
      <c r="AF56" s="6">
        <f t="shared" si="1"/>
        <v>-27890</v>
      </c>
      <c r="AG56" s="7">
        <f t="shared" si="2"/>
        <v>-629</v>
      </c>
      <c r="AH56" s="8">
        <f t="shared" si="3"/>
        <v>1950</v>
      </c>
      <c r="AI56" s="202">
        <f t="shared" si="4"/>
        <v>1176</v>
      </c>
      <c r="AJ56" s="9">
        <f t="shared" si="5"/>
        <v>1800</v>
      </c>
      <c r="AK56" s="204">
        <f t="shared" si="6"/>
        <v>1300</v>
      </c>
      <c r="AL56" s="205">
        <f t="shared" si="7"/>
        <v>1125</v>
      </c>
      <c r="AM56" s="206">
        <f t="shared" si="8"/>
        <v>1960</v>
      </c>
      <c r="AN56" s="207">
        <f t="shared" si="9"/>
        <v>800</v>
      </c>
      <c r="AO56" s="230">
        <f t="shared" si="10"/>
        <v>3000</v>
      </c>
      <c r="AP56" s="231">
        <f t="shared" si="11"/>
        <v>1875</v>
      </c>
      <c r="AQ56" s="232">
        <f t="shared" si="12"/>
        <v>3000</v>
      </c>
      <c r="AR56" s="111">
        <f t="shared" si="13"/>
        <v>1680</v>
      </c>
      <c r="AS56" s="110">
        <f t="shared" si="14"/>
        <v>1625</v>
      </c>
      <c r="AT56" s="233">
        <f t="shared" si="15"/>
        <v>600</v>
      </c>
      <c r="AU56" s="208">
        <f t="shared" si="16"/>
        <v>31825</v>
      </c>
      <c r="AV56" s="208">
        <f t="shared" si="17"/>
        <v>25197</v>
      </c>
      <c r="AW56" s="209">
        <f t="shared" si="18"/>
        <v>-6628</v>
      </c>
      <c r="AX56" s="5">
        <v>45436</v>
      </c>
    </row>
    <row r="57" spans="1:50">
      <c r="A57" s="5">
        <v>45437</v>
      </c>
      <c r="B57" s="6">
        <v>0</v>
      </c>
      <c r="C57" s="7">
        <v>0</v>
      </c>
      <c r="D57" s="8">
        <v>0</v>
      </c>
      <c r="E57" s="202">
        <v>0</v>
      </c>
      <c r="F57" s="203">
        <v>0</v>
      </c>
      <c r="G57" s="204">
        <v>0</v>
      </c>
      <c r="H57" s="205">
        <v>0</v>
      </c>
      <c r="I57" s="206">
        <v>0</v>
      </c>
      <c r="J57" s="207">
        <v>0</v>
      </c>
      <c r="K57" s="230">
        <v>25800</v>
      </c>
      <c r="L57" s="231">
        <v>16065</v>
      </c>
      <c r="M57" s="232">
        <v>0</v>
      </c>
      <c r="N57" s="111">
        <v>0</v>
      </c>
      <c r="O57" s="110">
        <v>0</v>
      </c>
      <c r="P57" s="233">
        <v>0</v>
      </c>
      <c r="Q57" s="6">
        <v>3210</v>
      </c>
      <c r="R57" s="7">
        <v>96</v>
      </c>
      <c r="S57" s="8">
        <v>2100</v>
      </c>
      <c r="T57" s="202">
        <v>1260</v>
      </c>
      <c r="U57" s="203">
        <v>1800</v>
      </c>
      <c r="V57" s="204">
        <v>1300</v>
      </c>
      <c r="W57" s="205">
        <v>1000</v>
      </c>
      <c r="X57" s="206">
        <v>1820</v>
      </c>
      <c r="Y57" s="207">
        <v>480</v>
      </c>
      <c r="Z57" s="230">
        <v>3125</v>
      </c>
      <c r="AA57" s="231">
        <v>1750</v>
      </c>
      <c r="AB57" s="232">
        <v>3000</v>
      </c>
      <c r="AC57" s="111">
        <v>1260</v>
      </c>
      <c r="AD57" s="110">
        <v>1625</v>
      </c>
      <c r="AE57" s="233">
        <v>560</v>
      </c>
      <c r="AF57" s="6">
        <f t="shared" si="1"/>
        <v>3210</v>
      </c>
      <c r="AG57" s="7">
        <f t="shared" si="2"/>
        <v>96</v>
      </c>
      <c r="AH57" s="8">
        <f t="shared" si="3"/>
        <v>2100</v>
      </c>
      <c r="AI57" s="202">
        <f t="shared" si="4"/>
        <v>1260</v>
      </c>
      <c r="AJ57" s="9">
        <f t="shared" si="5"/>
        <v>1800</v>
      </c>
      <c r="AK57" s="204">
        <f t="shared" si="6"/>
        <v>1300</v>
      </c>
      <c r="AL57" s="205">
        <f t="shared" si="7"/>
        <v>1000</v>
      </c>
      <c r="AM57" s="206">
        <f t="shared" si="8"/>
        <v>1820</v>
      </c>
      <c r="AN57" s="207">
        <f t="shared" si="9"/>
        <v>480</v>
      </c>
      <c r="AO57" s="230">
        <f t="shared" si="10"/>
        <v>-22675</v>
      </c>
      <c r="AP57" s="231">
        <f t="shared" si="11"/>
        <v>-14315</v>
      </c>
      <c r="AQ57" s="232">
        <f t="shared" si="12"/>
        <v>3000</v>
      </c>
      <c r="AR57" s="111">
        <f t="shared" si="13"/>
        <v>1260</v>
      </c>
      <c r="AS57" s="110">
        <f t="shared" si="14"/>
        <v>1625</v>
      </c>
      <c r="AT57" s="233">
        <f t="shared" si="15"/>
        <v>560</v>
      </c>
      <c r="AU57" s="208">
        <f t="shared" si="16"/>
        <v>41865</v>
      </c>
      <c r="AV57" s="208">
        <f t="shared" si="17"/>
        <v>24386</v>
      </c>
      <c r="AW57" s="209">
        <f t="shared" si="18"/>
        <v>-17479</v>
      </c>
      <c r="AX57" s="5">
        <v>45437</v>
      </c>
    </row>
    <row r="58" spans="1:50">
      <c r="A58" s="5">
        <v>45438</v>
      </c>
      <c r="B58" s="6">
        <v>0</v>
      </c>
      <c r="C58" s="7">
        <v>0</v>
      </c>
      <c r="D58" s="8">
        <v>0</v>
      </c>
      <c r="E58" s="202">
        <v>0</v>
      </c>
      <c r="F58" s="203">
        <v>0</v>
      </c>
      <c r="G58" s="204">
        <v>0</v>
      </c>
      <c r="H58" s="205">
        <v>0</v>
      </c>
      <c r="I58" s="206">
        <v>0</v>
      </c>
      <c r="J58" s="207">
        <v>0</v>
      </c>
      <c r="K58" s="230">
        <v>0</v>
      </c>
      <c r="L58" s="231">
        <v>0</v>
      </c>
      <c r="M58" s="232">
        <v>0</v>
      </c>
      <c r="N58" s="111">
        <v>0</v>
      </c>
      <c r="O58" s="110">
        <v>0</v>
      </c>
      <c r="P58" s="233">
        <v>0</v>
      </c>
      <c r="Q58" s="6">
        <v>3210</v>
      </c>
      <c r="R58" s="7">
        <v>128</v>
      </c>
      <c r="S58" s="8">
        <v>2050</v>
      </c>
      <c r="T58" s="202">
        <v>1260</v>
      </c>
      <c r="U58" s="203">
        <v>1980</v>
      </c>
      <c r="V58" s="204">
        <v>1430</v>
      </c>
      <c r="W58" s="205">
        <v>875</v>
      </c>
      <c r="X58" s="206">
        <v>1820</v>
      </c>
      <c r="Y58" s="207">
        <v>480</v>
      </c>
      <c r="Z58" s="230">
        <v>3000</v>
      </c>
      <c r="AA58" s="231">
        <v>1750</v>
      </c>
      <c r="AB58" s="232">
        <v>2500</v>
      </c>
      <c r="AC58" s="111">
        <v>1260</v>
      </c>
      <c r="AD58" s="110">
        <v>1300</v>
      </c>
      <c r="AE58" s="233">
        <v>400</v>
      </c>
      <c r="AF58" s="6">
        <f t="shared" si="1"/>
        <v>3210</v>
      </c>
      <c r="AG58" s="7">
        <f t="shared" si="2"/>
        <v>128</v>
      </c>
      <c r="AH58" s="8">
        <f t="shared" si="3"/>
        <v>2050</v>
      </c>
      <c r="AI58" s="202">
        <f t="shared" si="4"/>
        <v>1260</v>
      </c>
      <c r="AJ58" s="9">
        <f t="shared" si="5"/>
        <v>1980</v>
      </c>
      <c r="AK58" s="204">
        <f t="shared" si="6"/>
        <v>1430</v>
      </c>
      <c r="AL58" s="205">
        <f t="shared" si="7"/>
        <v>875</v>
      </c>
      <c r="AM58" s="206">
        <f t="shared" si="8"/>
        <v>1820</v>
      </c>
      <c r="AN58" s="207">
        <f t="shared" si="9"/>
        <v>480</v>
      </c>
      <c r="AO58" s="230">
        <f t="shared" si="10"/>
        <v>3000</v>
      </c>
      <c r="AP58" s="231">
        <f t="shared" si="11"/>
        <v>1750</v>
      </c>
      <c r="AQ58" s="232">
        <f t="shared" si="12"/>
        <v>2500</v>
      </c>
      <c r="AR58" s="111">
        <f t="shared" si="13"/>
        <v>1260</v>
      </c>
      <c r="AS58" s="110">
        <f t="shared" si="14"/>
        <v>1300</v>
      </c>
      <c r="AT58" s="233">
        <f t="shared" si="15"/>
        <v>400</v>
      </c>
      <c r="AU58" s="208">
        <f t="shared" si="16"/>
        <v>0</v>
      </c>
      <c r="AV58" s="208">
        <f t="shared" si="17"/>
        <v>23443</v>
      </c>
      <c r="AW58" s="209">
        <f t="shared" si="18"/>
        <v>23443</v>
      </c>
      <c r="AX58" s="5">
        <v>45438</v>
      </c>
    </row>
    <row r="59" spans="1:50">
      <c r="A59" s="5">
        <v>45439</v>
      </c>
      <c r="B59" s="6">
        <v>0</v>
      </c>
      <c r="C59" s="7">
        <v>0</v>
      </c>
      <c r="D59" s="8">
        <v>0</v>
      </c>
      <c r="E59" s="202">
        <v>0</v>
      </c>
      <c r="F59" s="203">
        <v>0</v>
      </c>
      <c r="G59" s="204">
        <v>0</v>
      </c>
      <c r="H59" s="205">
        <v>0</v>
      </c>
      <c r="I59" s="206">
        <v>0</v>
      </c>
      <c r="J59" s="207">
        <v>0</v>
      </c>
      <c r="K59" s="230">
        <v>0</v>
      </c>
      <c r="L59" s="231">
        <v>0</v>
      </c>
      <c r="M59" s="232">
        <v>28200</v>
      </c>
      <c r="N59" s="111">
        <v>0</v>
      </c>
      <c r="O59" s="110">
        <v>0</v>
      </c>
      <c r="P59" s="233">
        <v>0</v>
      </c>
      <c r="Q59" s="6">
        <v>3852</v>
      </c>
      <c r="R59" s="7">
        <v>96</v>
      </c>
      <c r="S59" s="8">
        <v>2000</v>
      </c>
      <c r="T59" s="202">
        <v>1218</v>
      </c>
      <c r="U59" s="203">
        <v>1980</v>
      </c>
      <c r="V59" s="204">
        <v>1430</v>
      </c>
      <c r="W59" s="205">
        <v>1250</v>
      </c>
      <c r="X59" s="206">
        <v>2100</v>
      </c>
      <c r="Y59" s="207">
        <v>960</v>
      </c>
      <c r="Z59" s="230">
        <v>3250</v>
      </c>
      <c r="AA59" s="231">
        <v>1875</v>
      </c>
      <c r="AB59" s="232">
        <v>2000</v>
      </c>
      <c r="AC59" s="111">
        <v>1470</v>
      </c>
      <c r="AD59" s="110">
        <v>1300</v>
      </c>
      <c r="AE59" s="233">
        <v>400</v>
      </c>
      <c r="AF59" s="6">
        <f t="shared" si="1"/>
        <v>3852</v>
      </c>
      <c r="AG59" s="7">
        <f t="shared" si="2"/>
        <v>96</v>
      </c>
      <c r="AH59" s="8">
        <f t="shared" si="3"/>
        <v>2000</v>
      </c>
      <c r="AI59" s="202">
        <f t="shared" si="4"/>
        <v>1218</v>
      </c>
      <c r="AJ59" s="9">
        <f t="shared" si="5"/>
        <v>1980</v>
      </c>
      <c r="AK59" s="204">
        <f t="shared" si="6"/>
        <v>1430</v>
      </c>
      <c r="AL59" s="205">
        <f t="shared" si="7"/>
        <v>1250</v>
      </c>
      <c r="AM59" s="206">
        <f t="shared" si="8"/>
        <v>2100</v>
      </c>
      <c r="AN59" s="207">
        <f t="shared" si="9"/>
        <v>960</v>
      </c>
      <c r="AO59" s="230">
        <f t="shared" si="10"/>
        <v>3250</v>
      </c>
      <c r="AP59" s="231">
        <f t="shared" si="11"/>
        <v>1875</v>
      </c>
      <c r="AQ59" s="232">
        <f t="shared" si="12"/>
        <v>-26200</v>
      </c>
      <c r="AR59" s="111">
        <f t="shared" si="13"/>
        <v>1470</v>
      </c>
      <c r="AS59" s="110">
        <f t="shared" si="14"/>
        <v>1300</v>
      </c>
      <c r="AT59" s="233">
        <f t="shared" si="15"/>
        <v>400</v>
      </c>
      <c r="AU59" s="208">
        <f t="shared" si="16"/>
        <v>28200</v>
      </c>
      <c r="AV59" s="208">
        <f t="shared" si="17"/>
        <v>25181</v>
      </c>
      <c r="AW59" s="209">
        <f t="shared" si="18"/>
        <v>-3019</v>
      </c>
      <c r="AX59" s="5">
        <v>45439</v>
      </c>
    </row>
    <row r="60" spans="1:50">
      <c r="A60" s="5">
        <v>45440</v>
      </c>
      <c r="B60" s="6">
        <v>0</v>
      </c>
      <c r="C60" s="7">
        <v>0</v>
      </c>
      <c r="D60" s="8">
        <v>16275</v>
      </c>
      <c r="E60" s="202">
        <v>10000</v>
      </c>
      <c r="F60" s="203">
        <v>0</v>
      </c>
      <c r="G60" s="204">
        <v>0</v>
      </c>
      <c r="H60" s="205">
        <v>0</v>
      </c>
      <c r="I60" s="206">
        <v>0</v>
      </c>
      <c r="J60" s="207">
        <v>0</v>
      </c>
      <c r="K60" s="230">
        <v>0</v>
      </c>
      <c r="L60" s="231">
        <v>0</v>
      </c>
      <c r="M60" s="232">
        <v>0</v>
      </c>
      <c r="N60" s="111">
        <v>0</v>
      </c>
      <c r="O60" s="110">
        <v>0</v>
      </c>
      <c r="P60" s="233">
        <v>0</v>
      </c>
      <c r="Q60" s="6">
        <v>3852</v>
      </c>
      <c r="R60" s="7">
        <v>96</v>
      </c>
      <c r="S60" s="8">
        <v>1950</v>
      </c>
      <c r="T60" s="202">
        <v>1176</v>
      </c>
      <c r="U60" s="203">
        <v>1440</v>
      </c>
      <c r="V60" s="204">
        <v>1820</v>
      </c>
      <c r="W60" s="205">
        <v>1125</v>
      </c>
      <c r="X60" s="206">
        <v>1400</v>
      </c>
      <c r="Y60" s="207">
        <v>640</v>
      </c>
      <c r="Z60" s="230">
        <v>3125</v>
      </c>
      <c r="AA60" s="231">
        <v>2000</v>
      </c>
      <c r="AB60" s="232">
        <v>3000</v>
      </c>
      <c r="AC60" s="111">
        <v>1680</v>
      </c>
      <c r="AD60" s="110">
        <v>1950</v>
      </c>
      <c r="AE60" s="233">
        <v>600</v>
      </c>
      <c r="AF60" s="6">
        <f t="shared" si="1"/>
        <v>3852</v>
      </c>
      <c r="AG60" s="7">
        <f t="shared" si="2"/>
        <v>96</v>
      </c>
      <c r="AH60" s="8">
        <f t="shared" si="3"/>
        <v>-14325</v>
      </c>
      <c r="AI60" s="202">
        <f t="shared" si="4"/>
        <v>-8824</v>
      </c>
      <c r="AJ60" s="9">
        <f t="shared" si="5"/>
        <v>1440</v>
      </c>
      <c r="AK60" s="204">
        <f t="shared" si="6"/>
        <v>1820</v>
      </c>
      <c r="AL60" s="205">
        <f t="shared" si="7"/>
        <v>1125</v>
      </c>
      <c r="AM60" s="206">
        <f t="shared" si="8"/>
        <v>1400</v>
      </c>
      <c r="AN60" s="207">
        <f t="shared" si="9"/>
        <v>640</v>
      </c>
      <c r="AO60" s="230">
        <f t="shared" si="10"/>
        <v>3125</v>
      </c>
      <c r="AP60" s="231">
        <f t="shared" si="11"/>
        <v>2000</v>
      </c>
      <c r="AQ60" s="232">
        <f t="shared" si="12"/>
        <v>3000</v>
      </c>
      <c r="AR60" s="111">
        <f t="shared" si="13"/>
        <v>1680</v>
      </c>
      <c r="AS60" s="110">
        <f t="shared" si="14"/>
        <v>1950</v>
      </c>
      <c r="AT60" s="233">
        <f t="shared" si="15"/>
        <v>600</v>
      </c>
      <c r="AU60" s="208">
        <f t="shared" si="16"/>
        <v>26275</v>
      </c>
      <c r="AV60" s="208">
        <f t="shared" si="17"/>
        <v>25854</v>
      </c>
      <c r="AW60" s="209">
        <f t="shared" si="18"/>
        <v>-421</v>
      </c>
      <c r="AX60" s="5">
        <v>45440</v>
      </c>
    </row>
    <row r="61" spans="1:50">
      <c r="A61" s="5">
        <v>45441</v>
      </c>
      <c r="B61" s="6">
        <v>0</v>
      </c>
      <c r="C61" s="7">
        <v>0</v>
      </c>
      <c r="D61" s="8">
        <v>0</v>
      </c>
      <c r="E61" s="202">
        <v>0</v>
      </c>
      <c r="F61" s="203">
        <v>0</v>
      </c>
      <c r="G61" s="204">
        <v>0</v>
      </c>
      <c r="H61" s="205">
        <v>0</v>
      </c>
      <c r="I61" s="206">
        <v>12500</v>
      </c>
      <c r="J61" s="207">
        <v>4900</v>
      </c>
      <c r="K61" s="230">
        <v>0</v>
      </c>
      <c r="L61" s="231">
        <v>0</v>
      </c>
      <c r="M61" s="232">
        <v>0</v>
      </c>
      <c r="N61" s="111">
        <v>0</v>
      </c>
      <c r="O61" s="110">
        <v>0</v>
      </c>
      <c r="P61" s="233">
        <v>0</v>
      </c>
      <c r="Q61" s="6">
        <v>3210</v>
      </c>
      <c r="R61" s="7">
        <v>96</v>
      </c>
      <c r="S61" s="8">
        <v>2100</v>
      </c>
      <c r="T61" s="202">
        <v>1386</v>
      </c>
      <c r="U61" s="203">
        <v>1800</v>
      </c>
      <c r="V61" s="204">
        <v>1690</v>
      </c>
      <c r="W61" s="205">
        <v>875</v>
      </c>
      <c r="X61" s="206">
        <v>1960</v>
      </c>
      <c r="Y61" s="207">
        <v>480</v>
      </c>
      <c r="Z61" s="230">
        <v>3250</v>
      </c>
      <c r="AA61" s="231">
        <v>2125</v>
      </c>
      <c r="AB61" s="232">
        <v>2500</v>
      </c>
      <c r="AC61" s="111">
        <v>1890</v>
      </c>
      <c r="AD61" s="110">
        <v>1950</v>
      </c>
      <c r="AE61" s="233">
        <v>560</v>
      </c>
      <c r="AF61" s="6">
        <f t="shared" si="1"/>
        <v>3210</v>
      </c>
      <c r="AG61" s="7">
        <f t="shared" si="2"/>
        <v>96</v>
      </c>
      <c r="AH61" s="8">
        <f t="shared" si="3"/>
        <v>2100</v>
      </c>
      <c r="AI61" s="202">
        <f t="shared" si="4"/>
        <v>1386</v>
      </c>
      <c r="AJ61" s="9">
        <f t="shared" si="5"/>
        <v>1800</v>
      </c>
      <c r="AK61" s="204">
        <f t="shared" si="6"/>
        <v>1690</v>
      </c>
      <c r="AL61" s="205">
        <f t="shared" si="7"/>
        <v>875</v>
      </c>
      <c r="AM61" s="206">
        <f t="shared" si="8"/>
        <v>-10540</v>
      </c>
      <c r="AN61" s="207">
        <f t="shared" si="9"/>
        <v>-4420</v>
      </c>
      <c r="AO61" s="230">
        <f t="shared" si="10"/>
        <v>3250</v>
      </c>
      <c r="AP61" s="231">
        <f t="shared" si="11"/>
        <v>2125</v>
      </c>
      <c r="AQ61" s="232">
        <f t="shared" si="12"/>
        <v>2500</v>
      </c>
      <c r="AR61" s="111">
        <f t="shared" si="13"/>
        <v>1890</v>
      </c>
      <c r="AS61" s="110">
        <f t="shared" si="14"/>
        <v>1950</v>
      </c>
      <c r="AT61" s="233">
        <f t="shared" si="15"/>
        <v>560</v>
      </c>
      <c r="AU61" s="208">
        <f t="shared" si="16"/>
        <v>17400</v>
      </c>
      <c r="AV61" s="208">
        <f t="shared" si="17"/>
        <v>25872</v>
      </c>
      <c r="AW61" s="209">
        <f t="shared" si="18"/>
        <v>8472</v>
      </c>
      <c r="AX61" s="5">
        <v>45441</v>
      </c>
    </row>
    <row r="62" spans="1:50">
      <c r="A62" s="5">
        <v>45442</v>
      </c>
      <c r="B62" s="6">
        <v>0</v>
      </c>
      <c r="C62" s="7">
        <v>0</v>
      </c>
      <c r="D62" s="8">
        <v>0</v>
      </c>
      <c r="E62" s="202">
        <v>0</v>
      </c>
      <c r="F62" s="203">
        <v>18375</v>
      </c>
      <c r="G62" s="204">
        <v>12600</v>
      </c>
      <c r="H62" s="205">
        <v>9900</v>
      </c>
      <c r="I62" s="206">
        <v>0</v>
      </c>
      <c r="J62" s="207">
        <v>0</v>
      </c>
      <c r="K62" s="230">
        <v>0</v>
      </c>
      <c r="L62" s="231">
        <v>0</v>
      </c>
      <c r="M62" s="232">
        <v>0</v>
      </c>
      <c r="N62" s="111">
        <v>0</v>
      </c>
      <c r="O62" s="110">
        <v>0</v>
      </c>
      <c r="P62" s="233">
        <v>0</v>
      </c>
      <c r="Q62" s="6">
        <v>3210</v>
      </c>
      <c r="R62" s="7">
        <v>128</v>
      </c>
      <c r="S62" s="8">
        <v>2050</v>
      </c>
      <c r="T62" s="202">
        <v>1344</v>
      </c>
      <c r="U62" s="203">
        <v>1620</v>
      </c>
      <c r="V62" s="204">
        <v>1300</v>
      </c>
      <c r="W62" s="205">
        <v>1125</v>
      </c>
      <c r="X62" s="206">
        <v>2100</v>
      </c>
      <c r="Y62" s="207">
        <v>960</v>
      </c>
      <c r="Z62" s="230">
        <v>3000</v>
      </c>
      <c r="AA62" s="231">
        <v>2125</v>
      </c>
      <c r="AB62" s="232">
        <v>2000</v>
      </c>
      <c r="AC62" s="111">
        <v>1890</v>
      </c>
      <c r="AD62" s="110">
        <v>1400</v>
      </c>
      <c r="AE62" s="233">
        <v>400</v>
      </c>
      <c r="AF62" s="6">
        <f t="shared" si="1"/>
        <v>3210</v>
      </c>
      <c r="AG62" s="7">
        <f t="shared" si="2"/>
        <v>128</v>
      </c>
      <c r="AH62" s="8">
        <f t="shared" si="3"/>
        <v>2050</v>
      </c>
      <c r="AI62" s="202">
        <f t="shared" si="4"/>
        <v>1344</v>
      </c>
      <c r="AJ62" s="9">
        <f t="shared" si="5"/>
        <v>-16755</v>
      </c>
      <c r="AK62" s="204">
        <f t="shared" si="6"/>
        <v>-11300</v>
      </c>
      <c r="AL62" s="205">
        <f t="shared" si="7"/>
        <v>-8775</v>
      </c>
      <c r="AM62" s="206">
        <f t="shared" si="8"/>
        <v>2100</v>
      </c>
      <c r="AN62" s="207">
        <f t="shared" si="9"/>
        <v>960</v>
      </c>
      <c r="AO62" s="230">
        <f t="shared" si="10"/>
        <v>3000</v>
      </c>
      <c r="AP62" s="231">
        <f t="shared" si="11"/>
        <v>2125</v>
      </c>
      <c r="AQ62" s="232">
        <f t="shared" si="12"/>
        <v>2000</v>
      </c>
      <c r="AR62" s="111">
        <f t="shared" si="13"/>
        <v>1890</v>
      </c>
      <c r="AS62" s="110">
        <f t="shared" si="14"/>
        <v>1400</v>
      </c>
      <c r="AT62" s="233">
        <f t="shared" si="15"/>
        <v>400</v>
      </c>
      <c r="AU62" s="208">
        <f t="shared" si="16"/>
        <v>40875</v>
      </c>
      <c r="AV62" s="208">
        <f t="shared" si="17"/>
        <v>24652</v>
      </c>
      <c r="AW62" s="209">
        <f t="shared" si="18"/>
        <v>-16223</v>
      </c>
      <c r="AX62" s="5">
        <v>45442</v>
      </c>
    </row>
    <row r="63" spans="1:50">
      <c r="A63" s="5">
        <v>45443</v>
      </c>
      <c r="B63" s="6">
        <v>31100</v>
      </c>
      <c r="C63" s="7">
        <v>725</v>
      </c>
      <c r="D63" s="8">
        <v>0</v>
      </c>
      <c r="E63" s="202">
        <v>0</v>
      </c>
      <c r="F63" s="203">
        <v>0</v>
      </c>
      <c r="G63" s="204">
        <v>0</v>
      </c>
      <c r="H63" s="205">
        <v>0</v>
      </c>
      <c r="I63" s="206">
        <v>0</v>
      </c>
      <c r="J63" s="207">
        <v>0</v>
      </c>
      <c r="K63" s="230">
        <v>0</v>
      </c>
      <c r="L63" s="231">
        <v>0</v>
      </c>
      <c r="M63" s="232">
        <v>0</v>
      </c>
      <c r="N63" s="111">
        <v>0</v>
      </c>
      <c r="O63" s="110">
        <v>0</v>
      </c>
      <c r="P63" s="233">
        <v>0</v>
      </c>
      <c r="Q63" s="6">
        <v>3210</v>
      </c>
      <c r="R63" s="7">
        <v>96</v>
      </c>
      <c r="S63" s="8">
        <v>2000</v>
      </c>
      <c r="T63" s="202">
        <v>1302</v>
      </c>
      <c r="U63" s="203">
        <v>1620</v>
      </c>
      <c r="V63" s="204">
        <v>1560</v>
      </c>
      <c r="W63" s="205">
        <v>1000</v>
      </c>
      <c r="X63" s="206">
        <v>1960</v>
      </c>
      <c r="Y63" s="207">
        <v>640</v>
      </c>
      <c r="Z63" s="230">
        <v>3125</v>
      </c>
      <c r="AA63" s="231">
        <v>2000</v>
      </c>
      <c r="AB63" s="232">
        <v>2000</v>
      </c>
      <c r="AC63" s="111">
        <v>2100</v>
      </c>
      <c r="AD63" s="110">
        <v>1050</v>
      </c>
      <c r="AE63" s="233">
        <v>520</v>
      </c>
      <c r="AF63" s="6">
        <f t="shared" si="1"/>
        <v>-27890</v>
      </c>
      <c r="AG63" s="7">
        <f t="shared" si="2"/>
        <v>-629</v>
      </c>
      <c r="AH63" s="8">
        <f t="shared" si="3"/>
        <v>2000</v>
      </c>
      <c r="AI63" s="202">
        <f t="shared" si="4"/>
        <v>1302</v>
      </c>
      <c r="AJ63" s="9">
        <f t="shared" si="5"/>
        <v>1620</v>
      </c>
      <c r="AK63" s="204">
        <f t="shared" si="6"/>
        <v>1560</v>
      </c>
      <c r="AL63" s="205">
        <f t="shared" si="7"/>
        <v>1000</v>
      </c>
      <c r="AM63" s="206">
        <f t="shared" si="8"/>
        <v>1960</v>
      </c>
      <c r="AN63" s="207">
        <f t="shared" si="9"/>
        <v>640</v>
      </c>
      <c r="AO63" s="230">
        <f t="shared" si="10"/>
        <v>3125</v>
      </c>
      <c r="AP63" s="231">
        <f t="shared" si="11"/>
        <v>2000</v>
      </c>
      <c r="AQ63" s="232">
        <f t="shared" si="12"/>
        <v>2000</v>
      </c>
      <c r="AR63" s="111">
        <f t="shared" si="13"/>
        <v>2100</v>
      </c>
      <c r="AS63" s="110">
        <f t="shared" si="14"/>
        <v>1050</v>
      </c>
      <c r="AT63" s="233">
        <f t="shared" si="15"/>
        <v>520</v>
      </c>
      <c r="AU63" s="208">
        <f t="shared" si="16"/>
        <v>31825</v>
      </c>
      <c r="AV63" s="208">
        <f t="shared" si="17"/>
        <v>24183</v>
      </c>
      <c r="AW63" s="209">
        <f t="shared" si="18"/>
        <v>-7642</v>
      </c>
      <c r="AX63" s="5">
        <v>45443</v>
      </c>
    </row>
    <row r="64" spans="1:50">
      <c r="A64" s="1"/>
      <c r="B64" s="10"/>
      <c r="C64" s="11"/>
      <c r="D64" s="12"/>
      <c r="E64" s="210"/>
      <c r="F64" s="211"/>
      <c r="G64" s="212"/>
      <c r="H64" s="213"/>
      <c r="I64" s="214"/>
      <c r="J64" s="215"/>
      <c r="K64" s="215"/>
      <c r="L64" s="215"/>
      <c r="M64" s="215"/>
      <c r="N64" s="215"/>
      <c r="O64" s="215"/>
      <c r="P64" s="215"/>
      <c r="Q64" s="10"/>
      <c r="R64" s="11"/>
      <c r="S64" s="12"/>
      <c r="T64" s="210"/>
      <c r="U64" s="211"/>
      <c r="V64" s="212"/>
      <c r="W64" s="213"/>
      <c r="X64" s="214"/>
      <c r="Z64" s="216"/>
      <c r="AA64" s="216"/>
      <c r="AB64" s="216"/>
      <c r="AC64" s="216"/>
      <c r="AD64" s="216"/>
      <c r="AE64" s="216" t="s">
        <v>38</v>
      </c>
      <c r="AF64" s="217">
        <f>SUM(AF3:AF63)</f>
        <v>-73454</v>
      </c>
      <c r="AG64" s="217">
        <f t="shared" ref="AG64:AT64" si="19">SUM(AG3:AG63)</f>
        <v>-157</v>
      </c>
      <c r="AH64" s="217">
        <f t="shared" si="19"/>
        <v>-23625</v>
      </c>
      <c r="AI64" s="217">
        <f t="shared" si="19"/>
        <v>-11936</v>
      </c>
      <c r="AJ64" s="217">
        <f t="shared" si="19"/>
        <v>-41862</v>
      </c>
      <c r="AK64" s="217">
        <f t="shared" si="19"/>
        <v>-18105</v>
      </c>
      <c r="AL64" s="217">
        <f t="shared" si="19"/>
        <v>-27100</v>
      </c>
      <c r="AM64" s="217">
        <f t="shared" si="19"/>
        <v>-5020</v>
      </c>
      <c r="AN64" s="217">
        <f t="shared" si="19"/>
        <v>-3620</v>
      </c>
      <c r="AO64" s="217">
        <f t="shared" si="19"/>
        <v>-510</v>
      </c>
      <c r="AP64" s="217">
        <f t="shared" si="19"/>
        <v>-5185</v>
      </c>
      <c r="AQ64" s="217">
        <f t="shared" si="19"/>
        <v>-82100</v>
      </c>
      <c r="AR64" s="217">
        <f t="shared" si="19"/>
        <v>1970</v>
      </c>
      <c r="AS64" s="217">
        <f t="shared" si="19"/>
        <v>-15250</v>
      </c>
      <c r="AT64" s="217">
        <f t="shared" si="19"/>
        <v>4920</v>
      </c>
      <c r="AU64" s="218"/>
      <c r="AW64" s="209"/>
      <c r="AX64" s="1"/>
    </row>
    <row r="65" spans="1:50">
      <c r="A65" s="1"/>
      <c r="B65" s="10"/>
      <c r="C65" s="11"/>
      <c r="D65" s="12"/>
      <c r="E65" s="210"/>
      <c r="F65" s="211"/>
      <c r="G65" s="212"/>
      <c r="H65" s="213"/>
      <c r="I65" s="214"/>
      <c r="J65" s="215"/>
      <c r="K65" s="215"/>
      <c r="L65" s="215"/>
      <c r="M65" s="215"/>
      <c r="N65" s="215"/>
      <c r="O65" s="215"/>
      <c r="P65" s="215"/>
      <c r="Q65" s="10"/>
      <c r="R65" s="11"/>
      <c r="S65" s="12"/>
      <c r="T65" s="210"/>
      <c r="U65" s="211"/>
      <c r="V65" s="212"/>
      <c r="W65" s="213"/>
      <c r="X65" s="214"/>
      <c r="Y65" s="216"/>
      <c r="Z65" s="216"/>
      <c r="AA65" s="216"/>
      <c r="AB65" s="216"/>
      <c r="AC65" s="216"/>
      <c r="AD65" s="216"/>
      <c r="AE65" s="216"/>
      <c r="AF65" s="10"/>
      <c r="AG65" s="11"/>
      <c r="AH65" s="12"/>
      <c r="AI65" s="210"/>
      <c r="AJ65" s="219"/>
      <c r="AK65" s="212"/>
      <c r="AL65" s="213"/>
      <c r="AM65" s="214"/>
      <c r="AN65" s="215"/>
      <c r="AO65" s="215"/>
      <c r="AP65" s="215"/>
      <c r="AQ65" s="215"/>
      <c r="AR65" s="215"/>
      <c r="AS65" s="215"/>
      <c r="AT65" s="215"/>
      <c r="AW65" s="1"/>
      <c r="AX65" s="1"/>
    </row>
    <row r="66" spans="1:50">
      <c r="A66" s="1"/>
      <c r="B66" s="10"/>
      <c r="C66" s="11"/>
      <c r="D66" s="12"/>
      <c r="E66" s="210"/>
      <c r="F66" s="211"/>
      <c r="G66" s="212"/>
      <c r="H66" s="213"/>
      <c r="I66" s="214"/>
      <c r="J66" s="215"/>
      <c r="K66" s="215"/>
      <c r="L66" s="215"/>
      <c r="M66" s="215"/>
      <c r="N66" s="215"/>
      <c r="O66" s="215"/>
      <c r="P66" s="215"/>
      <c r="Q66" s="10"/>
      <c r="R66" s="11"/>
      <c r="S66" s="12"/>
      <c r="T66" s="210"/>
      <c r="U66" s="211"/>
      <c r="V66" s="212"/>
      <c r="W66" s="213"/>
      <c r="X66" s="214"/>
      <c r="Y66" s="215"/>
      <c r="Z66" s="215"/>
      <c r="AA66" s="215"/>
      <c r="AB66" s="215"/>
      <c r="AC66" s="215"/>
      <c r="AD66" s="215"/>
      <c r="AE66" s="215"/>
      <c r="AF66" s="10"/>
      <c r="AG66" s="11"/>
      <c r="AH66" s="12"/>
      <c r="AI66" s="210"/>
      <c r="AJ66" s="219"/>
      <c r="AK66" s="212"/>
      <c r="AL66" s="213"/>
      <c r="AM66" s="214"/>
      <c r="AN66" s="215"/>
      <c r="AO66" s="215"/>
      <c r="AP66" s="215"/>
      <c r="AQ66" s="215"/>
      <c r="AR66" s="215"/>
      <c r="AS66" s="215"/>
      <c r="AT66" s="215"/>
      <c r="AW66" s="1"/>
      <c r="AX66" s="1"/>
    </row>
    <row r="67" spans="1:50">
      <c r="A67" s="1"/>
      <c r="B67" s="10"/>
      <c r="C67" s="11"/>
      <c r="D67" s="12"/>
      <c r="E67" s="210"/>
      <c r="F67" s="211"/>
      <c r="G67" s="212"/>
      <c r="H67" s="213"/>
      <c r="I67" s="214"/>
      <c r="J67" s="215"/>
      <c r="K67" s="215"/>
      <c r="L67" s="215"/>
      <c r="M67" s="215"/>
      <c r="N67" s="215"/>
      <c r="O67" s="215"/>
      <c r="P67" s="215"/>
      <c r="Q67" s="10"/>
      <c r="R67" s="11"/>
      <c r="S67" s="12"/>
      <c r="T67" s="210"/>
      <c r="U67" s="211"/>
      <c r="V67" s="212"/>
      <c r="W67" s="213"/>
      <c r="X67" s="214"/>
      <c r="Y67" s="215"/>
      <c r="Z67" s="215"/>
      <c r="AA67" s="215"/>
      <c r="AB67" s="215"/>
      <c r="AC67" s="215"/>
      <c r="AD67" s="215"/>
      <c r="AE67" s="215"/>
      <c r="AF67" s="10"/>
      <c r="AG67" s="11"/>
      <c r="AH67" s="12"/>
      <c r="AI67" s="210"/>
      <c r="AJ67" s="219"/>
      <c r="AK67" s="212"/>
      <c r="AL67" s="213"/>
      <c r="AM67" s="214"/>
      <c r="AN67" s="215"/>
      <c r="AO67" s="215"/>
      <c r="AP67" s="215"/>
      <c r="AQ67" s="215"/>
      <c r="AR67" s="215"/>
      <c r="AS67" s="215"/>
      <c r="AT67" s="215"/>
      <c r="AW67" s="1"/>
      <c r="AX67" s="1"/>
    </row>
    <row r="68" spans="1:50">
      <c r="A68" s="1"/>
      <c r="AW68" s="1"/>
      <c r="AX68" s="1"/>
    </row>
    <row r="69" spans="1:50">
      <c r="A69" s="5"/>
      <c r="AW69" s="5"/>
      <c r="AX69" s="5"/>
    </row>
    <row r="70" spans="1:50">
      <c r="A70" s="5"/>
      <c r="AW70" s="5"/>
      <c r="AX70" s="5"/>
    </row>
    <row r="71" spans="1:50">
      <c r="A71" s="5"/>
      <c r="AW71" s="5"/>
      <c r="AX71" s="5"/>
    </row>
    <row r="72" spans="1:50">
      <c r="A72" s="5"/>
      <c r="AW72" s="5"/>
      <c r="AX72" s="5"/>
    </row>
    <row r="73" spans="1:50">
      <c r="A73" s="5"/>
      <c r="AW73" s="5"/>
      <c r="AX73" s="5"/>
    </row>
  </sheetData>
  <mergeCells count="8">
    <mergeCell ref="A1:A2"/>
    <mergeCell ref="AU1:AU2"/>
    <mergeCell ref="AV1:AV2"/>
    <mergeCell ref="AW1:AW2"/>
    <mergeCell ref="AX1:AX2"/>
    <mergeCell ref="B1:P1"/>
    <mergeCell ref="Q1:AE1"/>
    <mergeCell ref="AF1:AT1"/>
  </mergeCells>
  <conditionalFormatting sqref="AF64:AT6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{2E5E2781-FFEE-43E4-B281-5F77C787F7B7}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5E2781-FFEE-43E4-B281-5F77C787F7B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AF64:AT64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E5E1-4A94-4378-8742-D46B8B2F8263}">
  <dimension ref="A1:E72"/>
  <sheetViews>
    <sheetView workbookViewId="0">
      <selection activeCell="I18" sqref="I18"/>
    </sheetView>
  </sheetViews>
  <sheetFormatPr defaultRowHeight="14.4"/>
  <cols>
    <col min="1" max="1" width="9.88671875" style="2" bestFit="1" customWidth="1"/>
    <col min="2" max="2" width="17.77734375" style="2" bestFit="1" customWidth="1"/>
    <col min="3" max="3" width="20.5546875" style="2" bestFit="1" customWidth="1"/>
    <col min="4" max="4" width="15.33203125" style="242" bestFit="1" customWidth="1"/>
    <col min="5" max="16384" width="8.88671875" style="2"/>
  </cols>
  <sheetData>
    <row r="1" spans="1:5">
      <c r="A1" s="240" t="s">
        <v>0</v>
      </c>
      <c r="B1" s="1" t="s">
        <v>39</v>
      </c>
      <c r="C1" s="1" t="s">
        <v>117</v>
      </c>
      <c r="D1" s="243" t="s">
        <v>115</v>
      </c>
      <c r="E1" s="1"/>
    </row>
    <row r="2" spans="1:5">
      <c r="A2" s="5">
        <v>45383</v>
      </c>
      <c r="B2" s="3">
        <v>26930</v>
      </c>
      <c r="C2" s="3">
        <v>25800</v>
      </c>
      <c r="D2" s="3">
        <v>1130</v>
      </c>
    </row>
    <row r="3" spans="1:5">
      <c r="A3" s="5">
        <v>45384</v>
      </c>
      <c r="B3" s="3">
        <v>25792</v>
      </c>
      <c r="C3" s="3">
        <v>25525</v>
      </c>
      <c r="D3" s="3">
        <v>267</v>
      </c>
    </row>
    <row r="4" spans="1:5">
      <c r="A4" s="5">
        <v>45385</v>
      </c>
      <c r="B4" s="3">
        <v>26407</v>
      </c>
      <c r="C4" s="3">
        <v>18700</v>
      </c>
      <c r="D4" s="3">
        <v>7707</v>
      </c>
    </row>
    <row r="5" spans="1:5">
      <c r="A5" s="5">
        <v>45386</v>
      </c>
      <c r="B5" s="3">
        <v>26364</v>
      </c>
      <c r="C5" s="3">
        <v>37725</v>
      </c>
      <c r="D5" s="128">
        <v>-11361</v>
      </c>
    </row>
    <row r="6" spans="1:5">
      <c r="A6" s="5">
        <v>45387</v>
      </c>
      <c r="B6" s="3">
        <v>25917</v>
      </c>
      <c r="C6" s="3">
        <v>32525</v>
      </c>
      <c r="D6" s="128">
        <v>-6608</v>
      </c>
    </row>
    <row r="7" spans="1:5">
      <c r="A7" s="5">
        <v>45388</v>
      </c>
      <c r="B7" s="3">
        <v>26989</v>
      </c>
      <c r="C7" s="3">
        <v>177505</v>
      </c>
      <c r="D7" s="128">
        <v>-150516</v>
      </c>
    </row>
    <row r="8" spans="1:5">
      <c r="A8" s="5">
        <v>45389</v>
      </c>
      <c r="B8" s="3">
        <v>26546</v>
      </c>
      <c r="C8" s="3">
        <v>0</v>
      </c>
      <c r="D8" s="3">
        <v>26546</v>
      </c>
    </row>
    <row r="9" spans="1:5">
      <c r="A9" s="5">
        <v>45390</v>
      </c>
      <c r="B9" s="3">
        <v>25822</v>
      </c>
      <c r="C9" s="3">
        <v>25800</v>
      </c>
      <c r="D9" s="3">
        <v>22</v>
      </c>
    </row>
    <row r="10" spans="1:5">
      <c r="A10" s="5">
        <v>45391</v>
      </c>
      <c r="B10" s="3">
        <v>26142</v>
      </c>
      <c r="C10" s="3">
        <v>25525</v>
      </c>
      <c r="D10" s="3">
        <v>617</v>
      </c>
    </row>
    <row r="11" spans="1:5">
      <c r="A11" s="5">
        <v>45392</v>
      </c>
      <c r="B11" s="3">
        <v>27410</v>
      </c>
      <c r="C11" s="3">
        <v>18700</v>
      </c>
      <c r="D11" s="3">
        <v>8710</v>
      </c>
    </row>
    <row r="12" spans="1:5">
      <c r="A12" s="5">
        <v>45393</v>
      </c>
      <c r="B12" s="3">
        <v>28948</v>
      </c>
      <c r="C12" s="3">
        <v>37725</v>
      </c>
      <c r="D12" s="128">
        <v>-8777</v>
      </c>
    </row>
    <row r="13" spans="1:5">
      <c r="A13" s="5">
        <v>45394</v>
      </c>
      <c r="B13" s="3">
        <v>29018</v>
      </c>
      <c r="C13" s="3">
        <v>32525</v>
      </c>
      <c r="D13" s="128">
        <v>-3507</v>
      </c>
    </row>
    <row r="14" spans="1:5">
      <c r="A14" s="5">
        <v>45395</v>
      </c>
      <c r="B14" s="3">
        <v>28226</v>
      </c>
      <c r="C14" s="3">
        <v>42755</v>
      </c>
      <c r="D14" s="128">
        <v>-14529</v>
      </c>
    </row>
    <row r="15" spans="1:5">
      <c r="A15" s="5">
        <v>45396</v>
      </c>
      <c r="B15" s="3">
        <v>28410</v>
      </c>
      <c r="C15" s="3">
        <v>0</v>
      </c>
      <c r="D15" s="3">
        <v>28410</v>
      </c>
    </row>
    <row r="16" spans="1:5">
      <c r="A16" s="5">
        <v>45397</v>
      </c>
      <c r="B16" s="3">
        <v>26884</v>
      </c>
      <c r="C16" s="3">
        <v>26400</v>
      </c>
      <c r="D16" s="3">
        <v>484</v>
      </c>
    </row>
    <row r="17" spans="1:4">
      <c r="A17" s="5">
        <v>45398</v>
      </c>
      <c r="B17" s="3">
        <v>27917</v>
      </c>
      <c r="C17" s="3">
        <v>25525</v>
      </c>
      <c r="D17" s="3">
        <v>2392</v>
      </c>
    </row>
    <row r="18" spans="1:4">
      <c r="A18" s="5">
        <v>45399</v>
      </c>
      <c r="B18" s="3">
        <v>27659</v>
      </c>
      <c r="C18" s="3">
        <v>18700</v>
      </c>
      <c r="D18" s="3">
        <v>8959</v>
      </c>
    </row>
    <row r="19" spans="1:4">
      <c r="A19" s="5">
        <v>45400</v>
      </c>
      <c r="B19" s="3">
        <v>26665</v>
      </c>
      <c r="C19" s="3">
        <v>38250</v>
      </c>
      <c r="D19" s="128">
        <v>-11585</v>
      </c>
    </row>
    <row r="20" spans="1:4">
      <c r="A20" s="5">
        <v>45401</v>
      </c>
      <c r="B20" s="3">
        <v>27292</v>
      </c>
      <c r="C20" s="3">
        <v>32325</v>
      </c>
      <c r="D20" s="128">
        <v>-5033</v>
      </c>
    </row>
    <row r="21" spans="1:4">
      <c r="A21" s="5">
        <v>45402</v>
      </c>
      <c r="B21" s="3">
        <v>27957</v>
      </c>
      <c r="C21" s="3">
        <v>45430</v>
      </c>
      <c r="D21" s="128">
        <v>-17473</v>
      </c>
    </row>
    <row r="22" spans="1:4">
      <c r="A22" s="5">
        <v>45403</v>
      </c>
      <c r="B22" s="3">
        <v>27064</v>
      </c>
      <c r="C22" s="3">
        <v>0</v>
      </c>
      <c r="D22" s="3">
        <v>27064</v>
      </c>
    </row>
    <row r="23" spans="1:4">
      <c r="A23" s="5">
        <v>45404</v>
      </c>
      <c r="B23" s="3">
        <v>26652</v>
      </c>
      <c r="C23" s="3">
        <v>27000</v>
      </c>
      <c r="D23" s="128">
        <v>-348</v>
      </c>
    </row>
    <row r="24" spans="1:4">
      <c r="A24" s="5">
        <v>45405</v>
      </c>
      <c r="B24" s="3">
        <v>26551</v>
      </c>
      <c r="C24" s="3">
        <v>25775</v>
      </c>
      <c r="D24" s="3">
        <v>776</v>
      </c>
    </row>
    <row r="25" spans="1:4">
      <c r="A25" s="5">
        <v>45406</v>
      </c>
      <c r="B25" s="3">
        <v>26768</v>
      </c>
      <c r="C25" s="3">
        <v>17400</v>
      </c>
      <c r="D25" s="3">
        <v>9368</v>
      </c>
    </row>
    <row r="26" spans="1:4">
      <c r="A26" s="5">
        <v>45407</v>
      </c>
      <c r="B26" s="3">
        <v>25159</v>
      </c>
      <c r="C26" s="3">
        <v>38250</v>
      </c>
      <c r="D26" s="128">
        <v>-13091</v>
      </c>
    </row>
    <row r="27" spans="1:4">
      <c r="A27" s="5">
        <v>45408</v>
      </c>
      <c r="B27" s="3">
        <v>25843</v>
      </c>
      <c r="C27" s="3">
        <v>32125</v>
      </c>
      <c r="D27" s="128">
        <v>-6282</v>
      </c>
    </row>
    <row r="28" spans="1:4">
      <c r="A28" s="5">
        <v>45409</v>
      </c>
      <c r="B28" s="3">
        <v>24015</v>
      </c>
      <c r="C28" s="3">
        <v>41405</v>
      </c>
      <c r="D28" s="128">
        <v>-17390</v>
      </c>
    </row>
    <row r="29" spans="1:4">
      <c r="A29" s="5">
        <v>45410</v>
      </c>
      <c r="B29" s="3">
        <v>24307</v>
      </c>
      <c r="C29" s="3">
        <v>0</v>
      </c>
      <c r="D29" s="3">
        <v>24307</v>
      </c>
    </row>
    <row r="30" spans="1:4">
      <c r="A30" s="5">
        <v>45411</v>
      </c>
      <c r="B30" s="3">
        <v>24251</v>
      </c>
      <c r="C30" s="3">
        <v>27000</v>
      </c>
      <c r="D30" s="128">
        <v>-2749</v>
      </c>
    </row>
    <row r="31" spans="1:4">
      <c r="A31" s="5">
        <v>45412</v>
      </c>
      <c r="B31" s="3">
        <v>25401</v>
      </c>
      <c r="C31" s="3">
        <v>25775</v>
      </c>
      <c r="D31" s="128">
        <v>-374</v>
      </c>
    </row>
    <row r="32" spans="1:4">
      <c r="A32" s="5">
        <v>45413</v>
      </c>
      <c r="B32" s="3">
        <v>25988</v>
      </c>
      <c r="C32" s="3">
        <v>17400</v>
      </c>
      <c r="D32" s="3">
        <v>8588</v>
      </c>
    </row>
    <row r="33" spans="1:4">
      <c r="A33" s="5">
        <v>45414</v>
      </c>
      <c r="B33" s="3">
        <v>25886</v>
      </c>
      <c r="C33" s="3">
        <v>40140</v>
      </c>
      <c r="D33" s="128">
        <v>-14254</v>
      </c>
    </row>
    <row r="34" spans="1:4">
      <c r="A34" s="5">
        <v>45415</v>
      </c>
      <c r="B34" s="3">
        <v>25624</v>
      </c>
      <c r="C34" s="3">
        <v>32125</v>
      </c>
      <c r="D34" s="128">
        <v>-6501</v>
      </c>
    </row>
    <row r="35" spans="1:4">
      <c r="A35" s="5">
        <v>45416</v>
      </c>
      <c r="B35" s="3">
        <v>25394</v>
      </c>
      <c r="C35" s="3">
        <v>39620</v>
      </c>
      <c r="D35" s="128">
        <v>-14226</v>
      </c>
    </row>
    <row r="36" spans="1:4">
      <c r="A36" s="5">
        <v>45417</v>
      </c>
      <c r="B36" s="3">
        <v>24512</v>
      </c>
      <c r="C36" s="3">
        <v>0</v>
      </c>
      <c r="D36" s="3">
        <v>24512</v>
      </c>
    </row>
    <row r="37" spans="1:4">
      <c r="A37" s="5">
        <v>45418</v>
      </c>
      <c r="B37" s="3">
        <v>25565</v>
      </c>
      <c r="C37" s="3">
        <v>27600</v>
      </c>
      <c r="D37" s="128">
        <v>-2035</v>
      </c>
    </row>
    <row r="38" spans="1:4">
      <c r="A38" s="5">
        <v>45419</v>
      </c>
      <c r="B38" s="3">
        <v>25731</v>
      </c>
      <c r="C38" s="3">
        <v>25775</v>
      </c>
      <c r="D38" s="128">
        <v>-44</v>
      </c>
    </row>
    <row r="39" spans="1:4">
      <c r="A39" s="5">
        <v>45420</v>
      </c>
      <c r="B39" s="3">
        <v>27107</v>
      </c>
      <c r="C39" s="3">
        <v>17400</v>
      </c>
      <c r="D39" s="3">
        <v>9707</v>
      </c>
    </row>
    <row r="40" spans="1:4">
      <c r="A40" s="5">
        <v>45421</v>
      </c>
      <c r="B40" s="3">
        <v>25525</v>
      </c>
      <c r="C40" s="3">
        <v>40140</v>
      </c>
      <c r="D40" s="128">
        <v>-14615</v>
      </c>
    </row>
    <row r="41" spans="1:4">
      <c r="A41" s="5">
        <v>45422</v>
      </c>
      <c r="B41" s="3">
        <v>25838</v>
      </c>
      <c r="C41" s="3">
        <v>31925</v>
      </c>
      <c r="D41" s="128">
        <v>-6087</v>
      </c>
    </row>
    <row r="42" spans="1:4">
      <c r="A42" s="5">
        <v>45423</v>
      </c>
      <c r="B42" s="3">
        <v>26394</v>
      </c>
      <c r="C42" s="3">
        <v>168445</v>
      </c>
      <c r="D42" s="128">
        <v>-142051</v>
      </c>
    </row>
    <row r="43" spans="1:4">
      <c r="A43" s="5">
        <v>45424</v>
      </c>
      <c r="B43" s="3">
        <v>24897</v>
      </c>
      <c r="C43" s="3">
        <v>0</v>
      </c>
      <c r="D43" s="3">
        <v>24897</v>
      </c>
    </row>
    <row r="44" spans="1:4">
      <c r="A44" s="5">
        <v>45425</v>
      </c>
      <c r="B44" s="3">
        <v>24765</v>
      </c>
      <c r="C44" s="3">
        <v>28200</v>
      </c>
      <c r="D44" s="128">
        <v>-3435</v>
      </c>
    </row>
    <row r="45" spans="1:4">
      <c r="A45" s="5">
        <v>45426</v>
      </c>
      <c r="B45" s="3">
        <v>24996</v>
      </c>
      <c r="C45" s="3">
        <v>26275</v>
      </c>
      <c r="D45" s="128">
        <v>-1279</v>
      </c>
    </row>
    <row r="46" spans="1:4">
      <c r="A46" s="5">
        <v>45427</v>
      </c>
      <c r="B46" s="3">
        <v>23761</v>
      </c>
      <c r="C46" s="3">
        <v>17400</v>
      </c>
      <c r="D46" s="3">
        <v>6361</v>
      </c>
    </row>
    <row r="47" spans="1:4">
      <c r="A47" s="5">
        <v>45428</v>
      </c>
      <c r="B47" s="3">
        <v>24897</v>
      </c>
      <c r="C47" s="3">
        <v>39300</v>
      </c>
      <c r="D47" s="128">
        <v>-14403</v>
      </c>
    </row>
    <row r="48" spans="1:4">
      <c r="A48" s="5">
        <v>45429</v>
      </c>
      <c r="B48" s="3">
        <v>24806</v>
      </c>
      <c r="C48" s="3">
        <v>31925</v>
      </c>
      <c r="D48" s="128">
        <v>-7119</v>
      </c>
    </row>
    <row r="49" spans="1:4">
      <c r="A49" s="5">
        <v>45430</v>
      </c>
      <c r="B49" s="3">
        <v>24522</v>
      </c>
      <c r="C49" s="3">
        <v>40790</v>
      </c>
      <c r="D49" s="128">
        <v>-16268</v>
      </c>
    </row>
    <row r="50" spans="1:4">
      <c r="A50" s="5">
        <v>45431</v>
      </c>
      <c r="B50" s="3">
        <v>25007</v>
      </c>
      <c r="C50" s="3">
        <v>0</v>
      </c>
      <c r="D50" s="3">
        <v>25007</v>
      </c>
    </row>
    <row r="51" spans="1:4">
      <c r="A51" s="5">
        <v>45432</v>
      </c>
      <c r="B51" s="3">
        <v>24068</v>
      </c>
      <c r="C51" s="3">
        <v>28200</v>
      </c>
      <c r="D51" s="128">
        <v>-4132</v>
      </c>
    </row>
    <row r="52" spans="1:4">
      <c r="A52" s="5">
        <v>45433</v>
      </c>
      <c r="B52" s="3">
        <v>25414</v>
      </c>
      <c r="C52" s="3">
        <v>26275</v>
      </c>
      <c r="D52" s="128">
        <v>-861</v>
      </c>
    </row>
    <row r="53" spans="1:4">
      <c r="A53" s="5">
        <v>45434</v>
      </c>
      <c r="B53" s="3">
        <v>23820</v>
      </c>
      <c r="C53" s="3">
        <v>17400</v>
      </c>
      <c r="D53" s="3">
        <v>6420</v>
      </c>
    </row>
    <row r="54" spans="1:4">
      <c r="A54" s="5">
        <v>45435</v>
      </c>
      <c r="B54" s="3">
        <v>24020</v>
      </c>
      <c r="C54" s="3">
        <v>40875</v>
      </c>
      <c r="D54" s="128">
        <v>-16855</v>
      </c>
    </row>
    <row r="55" spans="1:4">
      <c r="A55" s="5">
        <v>45436</v>
      </c>
      <c r="B55" s="3">
        <v>25197</v>
      </c>
      <c r="C55" s="3">
        <v>31825</v>
      </c>
      <c r="D55" s="128">
        <v>-6628</v>
      </c>
    </row>
    <row r="56" spans="1:4">
      <c r="A56" s="5">
        <v>45437</v>
      </c>
      <c r="B56" s="3">
        <v>24386</v>
      </c>
      <c r="C56" s="3">
        <v>41865</v>
      </c>
      <c r="D56" s="128">
        <v>-17479</v>
      </c>
    </row>
    <row r="57" spans="1:4">
      <c r="A57" s="5">
        <v>45438</v>
      </c>
      <c r="B57" s="3">
        <v>23443</v>
      </c>
      <c r="C57" s="3">
        <v>0</v>
      </c>
      <c r="D57" s="3">
        <v>23443</v>
      </c>
    </row>
    <row r="58" spans="1:4">
      <c r="A58" s="5">
        <v>45439</v>
      </c>
      <c r="B58" s="3">
        <v>25181</v>
      </c>
      <c r="C58" s="3">
        <v>28200</v>
      </c>
      <c r="D58" s="128">
        <v>-3019</v>
      </c>
    </row>
    <row r="59" spans="1:4">
      <c r="A59" s="5">
        <v>45440</v>
      </c>
      <c r="B59" s="3">
        <v>25854</v>
      </c>
      <c r="C59" s="3">
        <v>26275</v>
      </c>
      <c r="D59" s="128">
        <v>-421</v>
      </c>
    </row>
    <row r="60" spans="1:4">
      <c r="A60" s="5">
        <v>45441</v>
      </c>
      <c r="B60" s="3">
        <v>25872</v>
      </c>
      <c r="C60" s="3">
        <v>17400</v>
      </c>
      <c r="D60" s="3">
        <v>8472</v>
      </c>
    </row>
    <row r="61" spans="1:4">
      <c r="A61" s="5">
        <v>45442</v>
      </c>
      <c r="B61" s="3">
        <v>24652</v>
      </c>
      <c r="C61" s="3">
        <v>40875</v>
      </c>
      <c r="D61" s="128">
        <v>-16223</v>
      </c>
    </row>
    <row r="62" spans="1:4">
      <c r="A62" s="5">
        <v>45443</v>
      </c>
      <c r="B62" s="3">
        <v>24183</v>
      </c>
      <c r="C62" s="3">
        <v>31825</v>
      </c>
      <c r="D62" s="128">
        <v>-7642</v>
      </c>
    </row>
    <row r="63" spans="1:4">
      <c r="A63" s="1"/>
      <c r="D63" s="241"/>
    </row>
    <row r="64" spans="1:4">
      <c r="A64" s="1"/>
      <c r="D64" s="241"/>
    </row>
    <row r="65" spans="1:4">
      <c r="A65" s="1"/>
      <c r="D65" s="241"/>
    </row>
    <row r="66" spans="1:4">
      <c r="A66" s="1"/>
      <c r="D66" s="241"/>
    </row>
    <row r="67" spans="1:4">
      <c r="A67" s="1"/>
      <c r="D67" s="241"/>
    </row>
    <row r="68" spans="1:4">
      <c r="A68" s="5"/>
      <c r="D68" s="241"/>
    </row>
    <row r="69" spans="1:4">
      <c r="A69" s="5"/>
      <c r="D69" s="241"/>
    </row>
    <row r="70" spans="1:4">
      <c r="A70" s="5"/>
      <c r="D70" s="241"/>
    </row>
    <row r="71" spans="1:4">
      <c r="A71" s="5"/>
      <c r="D71" s="241"/>
    </row>
    <row r="72" spans="1:4">
      <c r="A72" s="5"/>
      <c r="D72" s="2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</vt:lpstr>
      <vt:lpstr>Purchase</vt:lpstr>
      <vt:lpstr>Inventory</vt:lpstr>
      <vt:lpstr>Descriptive Statistics</vt:lpstr>
      <vt:lpstr>Profit-Loss</vt:lpstr>
      <vt:lpstr>Pareto Chart</vt:lpstr>
      <vt:lpstr>PL &amp; Insights</vt:lpstr>
      <vt:lpstr>Profitability Analysis</vt:lpstr>
      <vt:lpstr>Total Profit-Loss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Gupta</dc:creator>
  <cp:lastModifiedBy>Shivani Gupta</cp:lastModifiedBy>
  <cp:lastPrinted>2024-04-09T13:51:14Z</cp:lastPrinted>
  <dcterms:created xsi:type="dcterms:W3CDTF">2024-02-17T18:31:00Z</dcterms:created>
  <dcterms:modified xsi:type="dcterms:W3CDTF">2024-07-23T19:20:16Z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CCD310F3ABAC4F789C0430EFBEC56207_12</vt:lpwstr>
  </property>
  <property fmtid="{D5CDD505-2E9C-101B-9397-08002B2CF9AE}" pid="3" name="KSOProductBuildVer">
    <vt:lpwstr>1033-12.2.0.16731</vt:lpwstr>
  </property>
</Properties>
</file>