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<sst xmlns="http://schemas.openxmlformats.org/spreadsheetml/2006/main" count="158" uniqueCount="73">
  <si>
    <t>Table 1</t>
  </si>
  <si>
    <t>5.1- Construct a classification and regression tree to classify salary based on the other variables only one split level.</t>
  </si>
  <si>
    <t>Occupation</t>
  </si>
  <si>
    <t>Gender</t>
  </si>
  <si>
    <t>Age</t>
  </si>
  <si>
    <t>Salary</t>
  </si>
  <si>
    <t>Salary Levels</t>
  </si>
  <si>
    <t>Age Levels</t>
  </si>
  <si>
    <t>Service</t>
  </si>
  <si>
    <t>Female</t>
  </si>
  <si>
    <t>Level 3</t>
  </si>
  <si>
    <t>&lt;=50</t>
  </si>
  <si>
    <t>Male</t>
  </si>
  <si>
    <t>Level 1</t>
  </si>
  <si>
    <t>&lt;=30</t>
  </si>
  <si>
    <t>Level 2</t>
  </si>
  <si>
    <t>&lt;=40</t>
  </si>
  <si>
    <t>Management</t>
  </si>
  <si>
    <t>Level 4</t>
  </si>
  <si>
    <t>Sales</t>
  </si>
  <si>
    <t>Staff</t>
  </si>
  <si>
    <t>Splits</t>
  </si>
  <si>
    <t>Left Node</t>
  </si>
  <si>
    <t>Right Node</t>
  </si>
  <si>
    <t>Occupation = Service</t>
  </si>
  <si>
    <t>Occupation = {Management, Sales, Staff}</t>
  </si>
  <si>
    <t>Occupation = Management</t>
  </si>
  <si>
    <t>Occupation = {Service, Sales, Staff}</t>
  </si>
  <si>
    <t>Occupation = Sales</t>
  </si>
  <si>
    <t>Occupation = {Service, Management, Staff}</t>
  </si>
  <si>
    <t>Occupation = Staff</t>
  </si>
  <si>
    <t>Occupation = {Service, Management, Sales}</t>
  </si>
  <si>
    <t>Gender = Female</t>
  </si>
  <si>
    <t>Gender = Male</t>
  </si>
  <si>
    <t>Age &lt;= 30</t>
  </si>
  <si>
    <t>Age &gt; 30</t>
  </si>
  <si>
    <t>31&lt;=Age &lt; =40</t>
  </si>
  <si>
    <t>not 31&lt;=Age &lt; =40</t>
  </si>
  <si>
    <t>Age &lt;= 50</t>
  </si>
  <si>
    <t>Not Age &lt;= 50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</si>
  <si>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</si>
  <si>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</si>
  <si>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</si>
  <si>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</si>
  <si>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</si>
  <si>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</si>
  <si>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</si>
  <si>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</si>
  <si>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</si>
  <si>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L1</t>
  </si>
  <si>
    <t>L2</t>
  </si>
  <si>
    <t>L3</t>
  </si>
  <si>
    <t>L4</t>
  </si>
  <si>
    <t>Age &lt; =40</t>
  </si>
  <si>
    <t>Split</t>
  </si>
  <si>
    <t>No. Of Levels</t>
  </si>
  <si>
    <t>Pj</t>
  </si>
  <si>
    <t>-  (Pj* log(Pj)</t>
  </si>
  <si>
    <t>Total Entropy</t>
  </si>
  <si>
    <t>Salary Level</t>
  </si>
  <si>
    <t>Result</t>
  </si>
  <si>
    <t>Child Nodes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</si>
  <si>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</si>
  <si>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</si>
  <si>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</si>
  <si>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</si>
  <si>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</si>
  <si>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</si>
  <si>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</si>
  <si>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</si>
  <si>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</si>
  <si>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</si>
  <si>
    <t>Highest Gain = 0.7767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</si>
</sst>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&quot; &quot;;([$$-409]#,##0)"/>
    <numFmt numFmtId="165" formatCode="0.0000"/>
  </numFmts>
  <fonts count="8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1.0"/>
      <color rgb="FF000000"/>
      <name val="Calibri"/>
    </font>
    <font>
      <b/>
      <sz val="10.0"/>
      <color rgb="FF000000"/>
      <name val="Helvetica Neue"/>
    </font>
    <font>
      <sz val="11.0"/>
      <color rgb="FF000000"/>
      <name val="Calibri"/>
    </font>
    <font/>
    <font>
      <b/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EFB66"/>
        <bgColor rgb="FFFEFB66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</border>
    <border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000000"/>
      </right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</border>
    <border>
      <right style="thin">
        <color rgb="FFA5A5A5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3F3F3F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A5A5A5"/>
      </bottom>
    </border>
    <border>
      <right style="thin">
        <color rgb="FF3F3F3F"/>
      </right>
      <top style="thin">
        <color rgb="FF000000"/>
      </top>
      <bottom style="thin">
        <color rgb="FFA5A5A5"/>
      </bottom>
    </border>
    <border>
      <top style="thin">
        <color rgb="FF000000"/>
      </top>
      <bottom style="thin">
        <color rgb="FFA5A5A5"/>
      </bottom>
    </border>
    <border>
      <right style="thin">
        <color rgb="FF000000"/>
      </right>
      <top style="thin">
        <color rgb="FF000000"/>
      </top>
      <bottom style="thin">
        <color rgb="FFA5A5A5"/>
      </bottom>
    </border>
    <border>
      <right style="thin">
        <color rgb="FF3F3F3F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A5A5A5"/>
      </top>
    </border>
    <border>
      <left style="thin">
        <color rgb="FF000000"/>
      </left>
      <top style="thin">
        <color rgb="FFA5A5A5"/>
      </top>
      <bottom style="thin">
        <color rgb="FF000000"/>
      </bottom>
    </border>
    <border>
      <right style="thin">
        <color rgb="FF3F3F3F"/>
      </right>
      <top style="thin">
        <color rgb="FFA5A5A5"/>
      </top>
      <bottom style="thin">
        <color rgb="FF000000"/>
      </bottom>
    </border>
    <border>
      <top style="thin">
        <color rgb="FFA5A5A5"/>
      </top>
      <bottom style="thin">
        <color rgb="FF000000"/>
      </bottom>
    </border>
    <border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3F3F3F"/>
      </left>
      <right style="thin">
        <color rgb="FFA5A5A5"/>
      </right>
      <top style="thin">
        <color rgb="FF3F3F3F"/>
      </top>
    </border>
    <border>
      <left style="thin">
        <color rgb="FFA5A5A5"/>
      </lef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A5A5A5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A5A5A5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3F3F3F"/>
      </right>
      <top style="thin">
        <color rgb="FFA5A5A5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A5A5A5"/>
      </right>
      <bottom style="thin">
        <color rgb="FF000000"/>
      </bottom>
    </border>
    <border>
      <left style="thin">
        <color rgb="FFA5A5A5"/>
      </left>
      <right style="thin">
        <color rgb="FF000000"/>
      </right>
      <bottom style="thin">
        <color rgb="FF000000"/>
      </bottom>
    </border>
    <border>
      <left style="thin">
        <color rgb="FFA5A5A5"/>
      </left>
      <right style="thin">
        <color rgb="FFA5A5A5"/>
      </right>
    </border>
    <border>
      <right style="thin">
        <color rgb="FFA5A5A5"/>
      </right>
    </border>
    <border>
      <left style="thin">
        <color rgb="FFA5A5A5"/>
      </left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bottom style="thin">
        <color rgb="FFA5A5A5"/>
      </bottom>
    </border>
    <border>
      <left style="thin">
        <color rgb="FF000000"/>
      </left>
      <right style="thin">
        <color rgb="FFA5A5A5"/>
      </right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A5A5A5"/>
      </bottom>
    </border>
    <border>
      <right style="thin">
        <color rgb="FF3F3F3F"/>
      </right>
      <bottom style="thin">
        <color rgb="FFA5A5A5"/>
      </bottom>
    </border>
    <border>
      <right style="thin">
        <color rgb="FF000000"/>
      </righ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3F3F3F"/>
      </bottom>
    </border>
    <border>
      <left style="thin">
        <color rgb="FF000000"/>
      </left>
      <right style="thin">
        <color rgb="FF3F3F3F"/>
      </right>
      <top style="thin">
        <color rgb="FFA5A5A5"/>
      </top>
      <bottom style="thin">
        <color rgb="FF3F3F3F"/>
      </bottom>
    </border>
    <border>
      <right style="thin">
        <color rgb="FF3F3F3F"/>
      </right>
      <top style="thin">
        <color rgb="FFA5A5A5"/>
      </top>
      <bottom style="thin">
        <color rgb="FF3F3F3F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top" wrapText="1"/>
    </xf>
    <xf borderId="0" fillId="2" fontId="1" numFmtId="0" xfId="0" applyAlignment="1" applyFill="1" applyFont="1">
      <alignment horizontal="center" shrinkToFit="0" vertical="center" wrapText="0"/>
    </xf>
    <xf borderId="0" fillId="2" fontId="2" numFmtId="0" xfId="0" applyAlignment="1" applyFont="1">
      <alignment shrinkToFit="0" vertical="top" wrapText="1"/>
    </xf>
    <xf borderId="1" fillId="2" fontId="3" numFmtId="49" xfId="0" applyAlignment="1" applyBorder="1" applyFont="1" applyNumberFormat="1">
      <alignment readingOrder="0" shrinkToFit="0" vertical="top" wrapText="0"/>
    </xf>
    <xf borderId="1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1" fillId="2" fontId="3" numFmtId="49" xfId="0" applyAlignment="1" applyBorder="1" applyFont="1" applyNumberFormat="1">
      <alignment shrinkToFit="0" vertical="top" wrapText="1"/>
    </xf>
    <xf borderId="5" fillId="2" fontId="3" numFmtId="0" xfId="0" applyAlignment="1" applyBorder="1" applyFont="1">
      <alignment shrinkToFit="0" vertical="top" wrapText="1"/>
    </xf>
    <xf borderId="6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top" wrapText="1"/>
    </xf>
    <xf borderId="7" fillId="2" fontId="3" numFmtId="0" xfId="0" applyAlignment="1" applyBorder="1" applyFont="1">
      <alignment shrinkToFit="0" vertical="top" wrapText="1"/>
    </xf>
    <xf borderId="8" fillId="2" fontId="4" numFmtId="49" xfId="0" applyAlignment="1" applyBorder="1" applyFont="1" applyNumberFormat="1">
      <alignment shrinkToFit="0" vertical="top" wrapText="1"/>
    </xf>
    <xf borderId="8" fillId="2" fontId="2" numFmtId="49" xfId="0" applyAlignment="1" applyBorder="1" applyFont="1" applyNumberForma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8" fillId="2" fontId="2" numFmtId="164" xfId="0" applyAlignment="1" applyBorder="1" applyFont="1" applyNumberFormat="1">
      <alignment shrinkToFit="0" vertical="top" wrapText="1"/>
    </xf>
    <xf borderId="5" fillId="2" fontId="2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0" fillId="2" fontId="2" numFmtId="49" xfId="0" applyAlignment="1" applyBorder="1" applyFont="1" applyNumberFormat="1">
      <alignment shrinkToFit="0" vertical="top" wrapText="1"/>
    </xf>
    <xf borderId="10" fillId="2" fontId="2" numFmtId="0" xfId="0" applyAlignment="1" applyBorder="1" applyFont="1">
      <alignment shrinkToFit="0" vertical="top" wrapText="1"/>
    </xf>
    <xf borderId="10" fillId="2" fontId="2" numFmtId="164" xfId="0" applyAlignment="1" applyBorder="1" applyFont="1" applyNumberForma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2" fillId="2" fontId="4" numFmtId="0" xfId="0" applyAlignment="1" applyBorder="1" applyFont="1">
      <alignment shrinkToFit="0" vertical="top" wrapText="1"/>
    </xf>
    <xf borderId="12" fillId="2" fontId="2" numFmtId="49" xfId="0" applyAlignment="1" applyBorder="1" applyFont="1" applyNumberFormat="1">
      <alignment shrinkToFit="0" vertical="top" wrapText="1"/>
    </xf>
    <xf borderId="12" fillId="2" fontId="2" numFmtId="0" xfId="0" applyAlignment="1" applyBorder="1" applyFont="1">
      <alignment shrinkToFit="0" vertical="top" wrapText="1"/>
    </xf>
    <xf borderId="12" fillId="2" fontId="2" numFmtId="164" xfId="0" applyAlignment="1" applyBorder="1" applyFont="1" applyNumberFormat="1">
      <alignment shrinkToFit="0" vertical="top" wrapText="1"/>
    </xf>
    <xf borderId="13" fillId="2" fontId="4" numFmtId="0" xfId="0" applyAlignment="1" applyBorder="1" applyFont="1">
      <alignment shrinkToFit="0" vertical="top" wrapText="1"/>
    </xf>
    <xf borderId="14" fillId="2" fontId="2" numFmtId="0" xfId="0" applyAlignment="1" applyBorder="1" applyFont="1">
      <alignment shrinkToFit="0" vertical="top" wrapText="1"/>
    </xf>
    <xf borderId="15" fillId="2" fontId="2" numFmtId="0" xfId="0" applyAlignment="1" applyBorder="1" applyFont="1">
      <alignment shrinkToFit="0" vertical="top" wrapText="1"/>
    </xf>
    <xf borderId="16" fillId="2" fontId="2" numFmtId="0" xfId="0" applyAlignment="1" applyBorder="1" applyFont="1">
      <alignment shrinkToFit="0" vertical="top" wrapText="1"/>
    </xf>
    <xf borderId="17" fillId="2" fontId="4" numFmtId="0" xfId="0" applyAlignment="1" applyBorder="1" applyFont="1">
      <alignment shrinkToFit="0" vertical="top" wrapText="1"/>
    </xf>
    <xf borderId="18" fillId="2" fontId="2" numFmtId="0" xfId="0" applyAlignment="1" applyBorder="1" applyFont="1">
      <alignment shrinkToFit="0" vertical="top" wrapText="1"/>
    </xf>
    <xf borderId="19" fillId="2" fontId="2" numFmtId="0" xfId="0" applyAlignment="1" applyBorder="1" applyFont="1">
      <alignment shrinkToFit="0" vertical="top" wrapText="1"/>
    </xf>
    <xf borderId="20" fillId="2" fontId="2" numFmtId="0" xfId="0" applyAlignment="1" applyBorder="1" applyFont="1">
      <alignment shrinkToFit="0" vertical="top" wrapText="1"/>
    </xf>
    <xf borderId="1" fillId="2" fontId="4" numFmtId="49" xfId="0" applyAlignment="1" applyBorder="1" applyFont="1" applyNumberFormat="1">
      <alignment shrinkToFit="0" vertical="top" wrapText="1"/>
    </xf>
    <xf borderId="21" fillId="2" fontId="5" numFmtId="49" xfId="0" applyAlignment="1" applyBorder="1" applyFont="1" applyNumberFormat="1">
      <alignment horizontal="center" shrinkToFit="0" vertical="top" wrapText="1"/>
    </xf>
    <xf borderId="22" fillId="0" fontId="6" numFmtId="0" xfId="0" applyAlignment="1" applyBorder="1" applyFont="1">
      <alignment shrinkToFit="0" vertical="top" wrapText="1"/>
    </xf>
    <xf borderId="23" fillId="2" fontId="5" numFmtId="49" xfId="0" applyAlignment="1" applyBorder="1" applyFont="1" applyNumberFormat="1">
      <alignment horizontal="center" shrinkToFit="0" vertical="top" wrapText="1"/>
    </xf>
    <xf borderId="24" fillId="0" fontId="6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25" fillId="2" fontId="5" numFmtId="49" xfId="0" applyAlignment="1" applyBorder="1" applyFont="1" applyNumberFormat="1">
      <alignment horizontal="center" shrinkToFit="0" vertical="top" wrapText="1"/>
    </xf>
    <xf borderId="26" fillId="0" fontId="6" numFmtId="0" xfId="0" applyAlignment="1" applyBorder="1" applyFont="1">
      <alignment shrinkToFit="0" vertical="top" wrapText="1"/>
    </xf>
    <xf borderId="27" fillId="2" fontId="5" numFmtId="49" xfId="0" applyAlignment="1" applyBorder="1" applyFont="1" applyNumberFormat="1">
      <alignment horizontal="center" shrinkToFit="0" vertical="top" wrapText="1"/>
    </xf>
    <xf borderId="28" fillId="0" fontId="6" numFmtId="0" xfId="0" applyAlignment="1" applyBorder="1" applyFont="1">
      <alignment shrinkToFit="0" vertical="top" wrapText="1"/>
    </xf>
    <xf borderId="11" fillId="2" fontId="5" numFmtId="49" xfId="0" applyAlignment="1" applyBorder="1" applyFont="1" applyNumberFormat="1">
      <alignment horizontal="center" shrinkToFit="0" vertical="top" wrapText="1"/>
    </xf>
    <xf borderId="29" fillId="0" fontId="6" numFmtId="0" xfId="0" applyAlignment="1" applyBorder="1" applyFont="1">
      <alignment shrinkToFit="0" vertical="top" wrapText="1"/>
    </xf>
    <xf borderId="30" fillId="2" fontId="5" numFmtId="49" xfId="0" applyAlignment="1" applyBorder="1" applyFont="1" applyNumberFormat="1">
      <alignment horizontal="center" shrinkToFit="0" vertical="top" wrapText="1"/>
    </xf>
    <xf borderId="31" fillId="0" fontId="6" numFmtId="0" xfId="0" applyAlignment="1" applyBorder="1" applyFont="1">
      <alignment shrinkToFit="0" vertical="top" wrapText="1"/>
    </xf>
    <xf borderId="7" fillId="2" fontId="2" numFmtId="0" xfId="0" applyAlignment="1" applyBorder="1" applyFont="1">
      <alignment shrinkToFit="0" vertical="top" wrapText="1"/>
    </xf>
    <xf borderId="32" fillId="2" fontId="4" numFmtId="0" xfId="0" applyAlignment="1" applyBorder="1" applyFont="1">
      <alignment shrinkToFit="0" vertical="top" wrapText="1"/>
    </xf>
    <xf borderId="33" fillId="2" fontId="5" numFmtId="49" xfId="0" applyAlignment="1" applyBorder="1" applyFont="1" applyNumberFormat="1">
      <alignment horizontal="center" shrinkToFit="0" vertical="top" wrapText="1"/>
    </xf>
    <xf borderId="34" fillId="0" fontId="6" numFmtId="0" xfId="0" applyAlignment="1" applyBorder="1" applyFont="1">
      <alignment shrinkToFit="0" vertical="top" wrapText="1"/>
    </xf>
    <xf borderId="35" fillId="2" fontId="5" numFmtId="49" xfId="0" applyAlignment="1" applyBorder="1" applyFont="1" applyNumberFormat="1">
      <alignment horizontal="center" shrinkToFit="0" vertical="top" wrapText="1"/>
    </xf>
    <xf borderId="36" fillId="0" fontId="6" numFmtId="0" xfId="0" applyAlignment="1" applyBorder="1" applyFont="1">
      <alignment shrinkToFit="0" vertical="top" wrapText="1"/>
    </xf>
    <xf borderId="37" fillId="2" fontId="4" numFmtId="0" xfId="0" applyAlignment="1" applyBorder="1" applyFont="1">
      <alignment shrinkToFit="0" vertical="top" wrapText="1"/>
    </xf>
    <xf borderId="27" fillId="2" fontId="5" numFmtId="0" xfId="0" applyAlignment="1" applyBorder="1" applyFont="1">
      <alignment horizontal="center" shrinkToFit="0" vertical="top" wrapText="1"/>
    </xf>
    <xf borderId="14" fillId="0" fontId="6" numFmtId="0" xfId="0" applyAlignment="1" applyBorder="1" applyFont="1">
      <alignment shrinkToFit="0" vertical="top" wrapText="1"/>
    </xf>
    <xf borderId="38" fillId="2" fontId="5" numFmtId="0" xfId="0" applyAlignment="1" applyBorder="1" applyFont="1">
      <alignment horizontal="center" shrinkToFit="0" vertical="top" wrapText="1"/>
    </xf>
    <xf borderId="39" fillId="2" fontId="4" numFmtId="0" xfId="0" applyAlignment="1" applyBorder="1" applyFont="1">
      <alignment shrinkToFit="0" vertical="top" wrapText="1"/>
    </xf>
    <xf borderId="35" fillId="2" fontId="5" numFmtId="0" xfId="0" applyAlignment="1" applyBorder="1" applyFont="1">
      <alignment horizontal="center" shrinkToFit="0" vertical="top" wrapText="1"/>
    </xf>
    <xf borderId="18" fillId="0" fontId="6" numFmtId="0" xfId="0" applyAlignment="1" applyBorder="1" applyFont="1">
      <alignment shrinkToFit="0" vertical="top" wrapText="1"/>
    </xf>
    <xf borderId="40" fillId="2" fontId="5" numFmtId="0" xfId="0" applyAlignment="1" applyBorder="1" applyFont="1">
      <alignment horizontal="center" shrinkToFit="0" vertical="top" wrapText="1"/>
    </xf>
    <xf borderId="4" fillId="2" fontId="2" numFmtId="0" xfId="0" applyAlignment="1" applyBorder="1" applyFont="1">
      <alignment shrinkToFit="0" vertical="top" wrapText="1"/>
    </xf>
    <xf borderId="41" fillId="2" fontId="2" numFmtId="0" xfId="0" applyAlignment="1" applyBorder="1" applyFont="1">
      <alignment shrinkToFit="0" vertical="top" wrapText="1"/>
    </xf>
    <xf borderId="42" fillId="2" fontId="3" numFmtId="49" xfId="0" applyAlignment="1" applyBorder="1" applyFont="1" applyNumberFormat="1">
      <alignment shrinkToFit="0" vertical="top" wrapText="1"/>
    </xf>
    <xf borderId="43" fillId="2" fontId="3" numFmtId="49" xfId="0" applyAlignment="1" applyBorder="1" applyFont="1" applyNumberFormat="1">
      <alignment shrinkToFit="0" vertical="top" wrapText="1"/>
    </xf>
    <xf borderId="24" fillId="2" fontId="3" numFmtId="49" xfId="0" applyAlignment="1" applyBorder="1" applyFont="1" applyNumberFormat="1">
      <alignment shrinkToFit="0" vertical="top" wrapText="1"/>
    </xf>
    <xf borderId="21" fillId="2" fontId="3" numFmtId="49" xfId="0" applyAlignment="1" applyBorder="1" applyFont="1" applyNumberFormat="1">
      <alignment shrinkToFit="0" vertical="top" wrapText="1"/>
    </xf>
    <xf borderId="44" fillId="2" fontId="3" numFmtId="49" xfId="0" applyAlignment="1" applyBorder="1" applyFont="1" applyNumberFormat="1">
      <alignment shrinkToFit="0" vertical="top" wrapText="1"/>
    </xf>
    <xf borderId="22" fillId="2" fontId="3" numFmtId="49" xfId="0" applyAlignment="1" applyBorder="1" applyFont="1" applyNumberFormat="1">
      <alignment shrinkToFit="0" vertical="top" wrapText="1"/>
    </xf>
    <xf borderId="8" fillId="2" fontId="3" numFmtId="49" xfId="0" applyAlignment="1" applyBorder="1" applyFont="1" applyNumberFormat="1">
      <alignment shrinkToFit="0" vertical="top" wrapText="1"/>
    </xf>
    <xf borderId="45" fillId="2" fontId="2" numFmtId="165" xfId="0" applyAlignment="1" applyBorder="1" applyFont="1" applyNumberFormat="1">
      <alignment shrinkToFit="0" vertical="top" wrapText="1"/>
    </xf>
    <xf borderId="28" fillId="2" fontId="2" numFmtId="165" xfId="0" applyAlignment="1" applyBorder="1" applyFont="1" applyNumberFormat="1">
      <alignment shrinkToFit="0" vertical="top" wrapText="1"/>
    </xf>
    <xf borderId="25" fillId="2" fontId="2" numFmtId="49" xfId="0" applyAlignment="1" applyBorder="1" applyFont="1" applyNumberFormat="1">
      <alignment shrinkToFit="0" vertical="top" wrapText="1"/>
    </xf>
    <xf borderId="46" fillId="2" fontId="2" numFmtId="165" xfId="0" applyAlignment="1" applyBorder="1" applyFont="1" applyNumberFormat="1">
      <alignment shrinkToFit="0" vertical="top" wrapText="1"/>
    </xf>
    <xf borderId="26" fillId="2" fontId="2" numFmtId="165" xfId="0" applyAlignment="1" applyBorder="1" applyFont="1" applyNumberFormat="1">
      <alignment shrinkToFit="0" vertical="top" wrapText="1"/>
    </xf>
    <xf borderId="7" fillId="2" fontId="2" numFmtId="165" xfId="0" applyAlignment="1" applyBorder="1" applyFont="1" applyNumberFormat="1">
      <alignment shrinkToFit="0" vertical="top" wrapText="1"/>
    </xf>
    <xf borderId="3" fillId="2" fontId="2" numFmtId="165" xfId="0" applyAlignment="1" applyBorder="1" applyFont="1" applyNumberForma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47" fillId="2" fontId="2" numFmtId="165" xfId="0" applyAlignment="1" applyBorder="1" applyFont="1" applyNumberFormat="1">
      <alignment shrinkToFit="0" vertical="top" wrapText="1"/>
    </xf>
    <xf borderId="31" fillId="2" fontId="2" numFmtId="165" xfId="0" applyAlignment="1" applyBorder="1" applyFont="1" applyNumberFormat="1">
      <alignment shrinkToFit="0" vertical="top" wrapText="1"/>
    </xf>
    <xf borderId="11" fillId="2" fontId="2" numFmtId="49" xfId="0" applyAlignment="1" applyBorder="1" applyFont="1" applyNumberFormat="1">
      <alignment shrinkToFit="0" vertical="top" wrapText="1"/>
    </xf>
    <xf borderId="48" fillId="2" fontId="2" numFmtId="165" xfId="0" applyAlignment="1" applyBorder="1" applyFont="1" applyNumberFormat="1">
      <alignment shrinkToFit="0" vertical="top" wrapText="1"/>
    </xf>
    <xf borderId="29" fillId="2" fontId="2" numFmtId="165" xfId="0" applyAlignment="1" applyBorder="1" applyFont="1" applyNumberFormat="1">
      <alignment shrinkToFit="0" vertical="top" wrapText="1"/>
    </xf>
    <xf borderId="12" fillId="2" fontId="3" numFmtId="0" xfId="0" applyAlignment="1" applyBorder="1" applyFont="1">
      <alignment shrinkToFit="0" vertical="top" wrapText="1"/>
    </xf>
    <xf borderId="49" fillId="2" fontId="2" numFmtId="165" xfId="0" applyAlignment="1" applyBorder="1" applyFont="1" applyNumberFormat="1">
      <alignment shrinkToFit="0" vertical="top" wrapText="1"/>
    </xf>
    <xf borderId="36" fillId="2" fontId="2" numFmtId="165" xfId="0" applyAlignment="1" applyBorder="1" applyFont="1" applyNumberFormat="1">
      <alignment shrinkToFit="0" vertical="top" wrapText="1"/>
    </xf>
    <xf borderId="33" fillId="2" fontId="2" numFmtId="49" xfId="0" applyAlignment="1" applyBorder="1" applyFont="1" applyNumberFormat="1">
      <alignment shrinkToFit="0" vertical="top" wrapText="1"/>
    </xf>
    <xf borderId="50" fillId="2" fontId="2" numFmtId="165" xfId="0" applyAlignment="1" applyBorder="1" applyFont="1" applyNumberFormat="1">
      <alignment shrinkToFit="0" vertical="top" wrapText="1"/>
    </xf>
    <xf borderId="34" fillId="2" fontId="2" numFmtId="165" xfId="0" applyAlignment="1" applyBorder="1" applyFont="1" applyNumberFormat="1">
      <alignment shrinkToFit="0" vertical="top" wrapText="1"/>
    </xf>
    <xf borderId="26" fillId="2" fontId="5" numFmtId="165" xfId="0" applyAlignment="1" applyBorder="1" applyFont="1" applyNumberFormat="1">
      <alignment shrinkToFit="0" vertical="top" wrapText="1"/>
    </xf>
    <xf borderId="7" fillId="2" fontId="5" numFmtId="165" xfId="0" applyAlignment="1" applyBorder="1" applyFont="1" applyNumberFormat="1">
      <alignment shrinkToFit="0" vertical="top" wrapText="1"/>
    </xf>
    <xf borderId="3" fillId="2" fontId="5" numFmtId="165" xfId="0" applyAlignment="1" applyBorder="1" applyFont="1" applyNumberFormat="1">
      <alignment shrinkToFit="0" vertical="top" wrapText="1"/>
    </xf>
    <xf borderId="26" fillId="2" fontId="2" numFmtId="165" xfId="0" applyAlignment="1" applyBorder="1" applyFont="1" applyNumberFormat="1">
      <alignment shrinkToFit="0" vertical="bottom" wrapText="1"/>
    </xf>
    <xf borderId="7" fillId="2" fontId="2" numFmtId="165" xfId="0" applyAlignment="1" applyBorder="1" applyFont="1" applyNumberFormat="1">
      <alignment shrinkToFit="0" vertical="bottom" wrapText="1"/>
    </xf>
    <xf borderId="3" fillId="2" fontId="2" numFmtId="165" xfId="0" applyAlignment="1" applyBorder="1" applyFont="1" applyNumberFormat="1">
      <alignment shrinkToFit="0" vertical="bottom" wrapText="1"/>
    </xf>
    <xf borderId="8" fillId="2" fontId="3" numFmtId="0" xfId="0" applyAlignment="1" applyBorder="1" applyFont="1">
      <alignment shrinkToFit="0" vertical="top" wrapText="1"/>
    </xf>
    <xf borderId="13" fillId="2" fontId="2" numFmtId="165" xfId="0" applyAlignment="1" applyBorder="1" applyFont="1" applyNumberFormat="1">
      <alignment shrinkToFit="0" vertical="top" wrapText="1"/>
    </xf>
    <xf borderId="51" fillId="2" fontId="2" numFmtId="165" xfId="0" applyAlignment="1" applyBorder="1" applyFont="1" applyNumberFormat="1">
      <alignment shrinkToFit="0" vertical="top" wrapText="1"/>
    </xf>
    <xf borderId="13" fillId="2" fontId="2" numFmtId="0" xfId="0" applyAlignment="1" applyBorder="1" applyFont="1">
      <alignment shrinkToFit="0" vertical="top" wrapText="1"/>
    </xf>
    <xf borderId="15" fillId="2" fontId="2" numFmtId="165" xfId="0" applyAlignment="1" applyBorder="1" applyFont="1" applyNumberFormat="1">
      <alignment shrinkToFit="0" vertical="top" wrapText="1"/>
    </xf>
    <xf borderId="14" fillId="2" fontId="2" numFmtId="165" xfId="0" applyAlignment="1" applyBorder="1" applyFont="1" applyNumberFormat="1">
      <alignment shrinkToFit="0" vertical="top" wrapText="1"/>
    </xf>
    <xf borderId="38" fillId="2" fontId="2" numFmtId="165" xfId="0" applyAlignment="1" applyBorder="1" applyFont="1" applyNumberFormat="1">
      <alignment shrinkToFit="0" vertical="top" wrapText="1"/>
    </xf>
    <xf borderId="6" fillId="2" fontId="2" numFmtId="165" xfId="0" applyAlignment="1" applyBorder="1" applyFont="1" applyNumberFormat="1">
      <alignment shrinkToFit="0" vertical="top" wrapText="1"/>
    </xf>
    <xf borderId="42" fillId="2" fontId="3" numFmtId="0" xfId="0" applyAlignment="1" applyBorder="1" applyFont="1">
      <alignment shrinkToFit="0" vertical="top" wrapText="1"/>
    </xf>
    <xf borderId="52" fillId="2" fontId="2" numFmtId="165" xfId="0" applyAlignment="1" applyBorder="1" applyFont="1" applyNumberFormat="1">
      <alignment shrinkToFit="0" vertical="top" wrapText="1"/>
    </xf>
    <xf borderId="53" fillId="2" fontId="2" numFmtId="165" xfId="0" applyAlignment="1" applyBorder="1" applyFont="1" applyNumberFormat="1">
      <alignment shrinkToFit="0" vertical="top" wrapText="1"/>
    </xf>
    <xf borderId="52" fillId="2" fontId="2" numFmtId="0" xfId="0" applyAlignment="1" applyBorder="1" applyFont="1">
      <alignment shrinkToFit="0" vertical="top" wrapText="1"/>
    </xf>
    <xf borderId="54" fillId="2" fontId="2" numFmtId="165" xfId="0" applyAlignment="1" applyBorder="1" applyFont="1" applyNumberFormat="1">
      <alignment shrinkToFit="0" vertical="top" wrapText="1"/>
    </xf>
    <xf borderId="55" fillId="2" fontId="2" numFmtId="165" xfId="0" applyAlignment="1" applyBorder="1" applyFont="1" applyNumberFormat="1">
      <alignment shrinkToFit="0" vertical="top" wrapText="1"/>
    </xf>
    <xf borderId="56" fillId="2" fontId="2" numFmtId="165" xfId="0" applyAlignment="1" applyBorder="1" applyFont="1" applyNumberFormat="1">
      <alignment shrinkToFit="0" vertical="top" wrapText="1"/>
    </xf>
    <xf borderId="57" fillId="2" fontId="2" numFmtId="0" xfId="0" applyAlignment="1" applyBorder="1" applyFont="1">
      <alignment shrinkToFit="0" vertical="top" wrapText="1"/>
    </xf>
    <xf borderId="58" fillId="2" fontId="2" numFmtId="0" xfId="0" applyAlignment="1" applyBorder="1" applyFont="1">
      <alignment shrinkToFit="0" vertical="top" wrapText="1"/>
    </xf>
    <xf borderId="43" fillId="2" fontId="2" numFmtId="0" xfId="0" applyAlignment="1" applyBorder="1" applyFont="1">
      <alignment shrinkToFit="0" vertical="top" wrapText="0"/>
    </xf>
    <xf borderId="7" fillId="2" fontId="2" numFmtId="165" xfId="0" applyAlignment="1" applyBorder="1" applyFont="1" applyNumberFormat="1">
      <alignment shrinkToFit="0" vertical="top" wrapText="0"/>
    </xf>
    <xf borderId="3" fillId="2" fontId="2" numFmtId="165" xfId="0" applyAlignment="1" applyBorder="1" applyFont="1" applyNumberFormat="1">
      <alignment shrinkToFit="0" vertical="top" wrapText="0"/>
    </xf>
    <xf borderId="1" fillId="2" fontId="2" numFmtId="49" xfId="0" applyAlignment="1" applyBorder="1" applyFont="1" applyNumberFormat="1">
      <alignment shrinkToFit="0" vertical="top" wrapText="1"/>
    </xf>
    <xf borderId="43" fillId="2" fontId="2" numFmtId="49" xfId="0" applyAlignment="1" applyBorder="1" applyFont="1" applyNumberFormat="1">
      <alignment shrinkToFit="0" vertical="top" wrapText="1"/>
    </xf>
    <xf borderId="8" fillId="2" fontId="2" numFmtId="2" xfId="0" applyAlignment="1" applyBorder="1" applyFont="1" applyNumberFormat="1">
      <alignment shrinkToFit="0" vertical="top" wrapText="1"/>
    </xf>
    <xf borderId="45" fillId="2" fontId="2" numFmtId="0" xfId="0" applyAlignment="1" applyBorder="1" applyFont="1">
      <alignment shrinkToFit="0" vertical="top" wrapText="1"/>
    </xf>
    <xf borderId="10" fillId="2" fontId="4" numFmtId="49" xfId="0" applyAlignment="1" applyBorder="1" applyFont="1" applyNumberFormat="1">
      <alignment shrinkToFit="0" vertical="top" wrapText="1"/>
    </xf>
    <xf borderId="10" fillId="2" fontId="2" numFmtId="2" xfId="0" applyAlignment="1" applyBorder="1" applyFont="1" applyNumberFormat="1">
      <alignment shrinkToFit="0" vertical="top" wrapText="1"/>
    </xf>
    <xf borderId="47" fillId="2" fontId="2" numFmtId="0" xfId="0" applyAlignment="1" applyBorder="1" applyFont="1">
      <alignment shrinkToFit="0" vertical="top" wrapText="1"/>
    </xf>
    <xf borderId="12" fillId="2" fontId="4" numFmtId="49" xfId="0" applyAlignment="1" applyBorder="1" applyFont="1" applyNumberFormat="1">
      <alignment shrinkToFit="0" vertical="top" wrapText="1"/>
    </xf>
    <xf borderId="12" fillId="2" fontId="2" numFmtId="2" xfId="0" applyAlignment="1" applyBorder="1" applyFont="1" applyNumberFormat="1">
      <alignment shrinkToFit="0" vertical="top" wrapText="1"/>
    </xf>
    <xf borderId="49" fillId="2" fontId="2" numFmtId="0" xfId="0" applyAlignment="1" applyBorder="1" applyFont="1">
      <alignment shrinkToFit="0" vertical="top" wrapText="1"/>
    </xf>
    <xf borderId="1" fillId="2" fontId="3" numFmtId="49" xfId="0" applyAlignment="1" applyBorder="1" applyFont="1" applyNumberFormat="1">
      <alignment horizontal="center"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43" fillId="2" fontId="2" numFmtId="0" xfId="0" applyAlignment="1" applyBorder="1" applyFont="1">
      <alignment shrinkToFit="0" vertical="top" wrapText="1"/>
    </xf>
    <xf borderId="59" fillId="2" fontId="2" numFmtId="165" xfId="0" applyAlignment="1" applyBorder="1" applyFont="1" applyNumberFormat="1">
      <alignment shrinkToFit="0" vertical="top" wrapText="1"/>
    </xf>
    <xf borderId="9" fillId="2" fontId="2" numFmtId="165" xfId="0" applyAlignment="1" applyBorder="1" applyFont="1" applyNumberFormat="1">
      <alignment shrinkToFit="0" vertical="top" wrapText="1"/>
    </xf>
    <xf borderId="13" fillId="2" fontId="3" numFmtId="0" xfId="0" applyAlignment="1" applyBorder="1" applyFont="1">
      <alignment horizontal="center" shrinkToFit="0" vertical="top" wrapText="1"/>
    </xf>
    <xf borderId="14" fillId="2" fontId="3" numFmtId="0" xfId="0" applyAlignment="1" applyBorder="1" applyFont="1">
      <alignment horizontal="center" shrinkToFit="0" vertical="top" wrapText="1"/>
    </xf>
    <xf borderId="60" fillId="2" fontId="3" numFmtId="0" xfId="0" applyAlignment="1" applyBorder="1" applyFont="1">
      <alignment horizontal="center" shrinkToFit="0" vertical="top" wrapText="1"/>
    </xf>
    <xf borderId="7" fillId="2" fontId="3" numFmtId="0" xfId="0" applyAlignment="1" applyBorder="1" applyFont="1">
      <alignment horizontal="center" shrinkToFit="0" vertical="top" wrapText="1"/>
    </xf>
    <xf borderId="52" fillId="2" fontId="3" numFmtId="0" xfId="0" applyAlignment="1" applyBorder="1" applyFont="1">
      <alignment horizontal="center" shrinkToFit="0" vertical="top" wrapText="1"/>
    </xf>
    <xf borderId="18" fillId="2" fontId="3" numFmtId="0" xfId="0" applyAlignment="1" applyBorder="1" applyFont="1">
      <alignment horizontal="center" shrinkToFit="0" vertical="top" wrapText="1"/>
    </xf>
    <xf borderId="19" fillId="2" fontId="2" numFmtId="165" xfId="0" applyAlignment="1" applyBorder="1" applyFont="1" applyNumberFormat="1">
      <alignment shrinkToFit="0" vertical="top" wrapText="1"/>
    </xf>
    <xf borderId="43" fillId="2" fontId="3" numFmtId="49" xfId="0" applyAlignment="1" applyBorder="1" applyFont="1" applyNumberFormat="1">
      <alignment horizontal="center" shrinkToFit="0" vertical="top" wrapText="1"/>
    </xf>
    <xf borderId="61" fillId="2" fontId="3" numFmtId="0" xfId="0" applyAlignment="1" applyBorder="1" applyFont="1">
      <alignment horizontal="center" shrinkToFit="0" vertical="top" wrapText="1"/>
    </xf>
    <xf borderId="62" fillId="2" fontId="3" numFmtId="49" xfId="0" applyAlignment="1" applyBorder="1" applyFont="1" applyNumberFormat="1">
      <alignment horizontal="center" shrinkToFit="0" vertical="top" wrapText="1"/>
    </xf>
    <xf borderId="23" fillId="0" fontId="6" numFmtId="0" xfId="0" applyAlignment="1" applyBorder="1" applyFont="1">
      <alignment shrinkToFit="0" vertical="top" wrapText="1"/>
    </xf>
    <xf borderId="63" fillId="0" fontId="6" numFmtId="0" xfId="0" applyAlignment="1" applyBorder="1" applyFont="1">
      <alignment shrinkToFit="0" vertical="top" wrapText="1"/>
    </xf>
    <xf borderId="62" fillId="2" fontId="3" numFmtId="0" xfId="0" applyAlignment="1" applyBorder="1" applyFont="1">
      <alignment horizontal="center" shrinkToFit="0" vertical="top" wrapText="1"/>
    </xf>
    <xf borderId="64" fillId="2" fontId="3" numFmtId="49" xfId="0" applyAlignment="1" applyBorder="1" applyFont="1" applyNumberFormat="1">
      <alignment shrinkToFit="0" vertical="top" wrapText="1"/>
    </xf>
    <xf borderId="45" fillId="2" fontId="2" numFmtId="1" xfId="0" applyAlignment="1" applyBorder="1" applyFont="1" applyNumberFormat="1">
      <alignment shrinkToFit="0" vertical="top" wrapText="1"/>
    </xf>
    <xf borderId="26" fillId="2" fontId="2" numFmtId="1" xfId="0" applyAlignment="1" applyBorder="1" applyFont="1" applyNumberFormat="1">
      <alignment shrinkToFit="0" vertical="top" wrapText="1"/>
    </xf>
    <xf borderId="65" fillId="2" fontId="3" numFmtId="165" xfId="0" applyAlignment="1" applyBorder="1" applyFont="1" applyNumberFormat="1">
      <alignment shrinkToFit="0" vertical="top" wrapText="1"/>
    </xf>
    <xf borderId="47" fillId="2" fontId="2" numFmtId="1" xfId="0" applyAlignment="1" applyBorder="1" applyFont="1" applyNumberFormat="1">
      <alignment shrinkToFit="0" vertical="top" wrapText="1"/>
    </xf>
    <xf borderId="29" fillId="2" fontId="2" numFmtId="1" xfId="0" applyAlignment="1" applyBorder="1" applyFont="1" applyNumberFormat="1">
      <alignment shrinkToFit="0" vertical="top" wrapText="1"/>
    </xf>
    <xf borderId="66" fillId="2" fontId="2" numFmtId="165" xfId="0" applyAlignment="1" applyBorder="1" applyFont="1" applyNumberFormat="1">
      <alignment shrinkToFit="0" vertical="top" wrapText="1"/>
    </xf>
    <xf borderId="67" fillId="2" fontId="2" numFmtId="165" xfId="0" applyAlignment="1" applyBorder="1" applyFont="1" applyNumberFormat="1">
      <alignment shrinkToFit="0" vertical="top" wrapText="1"/>
    </xf>
    <xf borderId="49" fillId="2" fontId="2" numFmtId="1" xfId="0" applyAlignment="1" applyBorder="1" applyFont="1" applyNumberFormat="1">
      <alignment shrinkToFit="0" vertical="top" wrapText="1"/>
    </xf>
    <xf borderId="34" fillId="2" fontId="2" numFmtId="1" xfId="0" applyAlignment="1" applyBorder="1" applyFont="1" applyNumberFormat="1">
      <alignment shrinkToFit="0" vertical="top" wrapText="1"/>
    </xf>
    <xf borderId="28" fillId="2" fontId="4" numFmtId="165" xfId="0" applyAlignment="1" applyBorder="1" applyFont="1" applyNumberFormat="1">
      <alignment shrinkToFit="0" vertical="top" wrapText="1"/>
    </xf>
    <xf borderId="68" fillId="2" fontId="3" numFmtId="0" xfId="0" applyAlignment="1" applyBorder="1" applyFont="1">
      <alignment shrinkToFit="0" vertical="top" wrapText="1"/>
    </xf>
    <xf borderId="68" fillId="2" fontId="2" numFmtId="49" xfId="0" applyAlignment="1" applyBorder="1" applyFont="1" applyNumberFormat="1">
      <alignment shrinkToFit="0" vertical="top" wrapText="1"/>
    </xf>
    <xf borderId="69" fillId="2" fontId="2" numFmtId="1" xfId="0" applyAlignment="1" applyBorder="1" applyFont="1" applyNumberFormat="1">
      <alignment shrinkToFit="0" vertical="top" wrapText="1"/>
    </xf>
    <xf borderId="70" fillId="2" fontId="2" numFmtId="1" xfId="0" applyAlignment="1" applyBorder="1" applyFont="1" applyNumberFormat="1">
      <alignment shrinkToFit="0" vertical="top" wrapText="1"/>
    </xf>
    <xf borderId="70" fillId="2" fontId="2" numFmtId="165" xfId="0" applyAlignment="1" applyBorder="1" applyFont="1" applyNumberFormat="1">
      <alignment shrinkToFit="0" vertical="top" wrapText="1"/>
    </xf>
    <xf borderId="0" fillId="3" fontId="7" numFmtId="0" xfId="0" applyAlignment="1" applyFill="1" applyFont="1">
      <alignment horizontal="center" readingOrder="0" shrinkToFit="0" vertical="top" wrapText="1"/>
    </xf>
    <xf borderId="13" fillId="2" fontId="3" numFmtId="49" xfId="0" applyAlignment="1" applyBorder="1" applyFont="1" applyNumberFormat="1">
      <alignment horizontal="center" shrinkToFit="0" vertical="top" wrapText="0"/>
    </xf>
    <xf borderId="7" fillId="2" fontId="3" numFmtId="0" xfId="0" applyAlignment="1" applyBorder="1" applyFont="1">
      <alignment horizontal="center" shrinkToFit="0" vertical="top" wrapText="0"/>
    </xf>
    <xf borderId="3" fillId="2" fontId="2" numFmtId="0" xfId="0" applyAlignment="1" applyBorder="1" applyFont="1">
      <alignment shrinkToFit="0" vertical="top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6" width="16.29"/>
  </cols>
  <sheetData>
    <row r="1" ht="27.0" customHeight="1">
      <c r="A1" s="1" t="s">
        <v>0</v>
      </c>
      <c r="U1" s="2"/>
      <c r="V1" s="2"/>
      <c r="W1" s="2"/>
      <c r="X1" s="2"/>
      <c r="Y1" s="2"/>
      <c r="Z1" s="2"/>
    </row>
    <row r="2" ht="33.0" customHeight="1">
      <c r="A2" s="3" t="s">
        <v>1</v>
      </c>
      <c r="B2" s="4"/>
      <c r="C2" s="4"/>
      <c r="D2" s="4"/>
      <c r="E2" s="4"/>
      <c r="F2" s="4"/>
      <c r="G2" s="5"/>
      <c r="H2" s="6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2"/>
      <c r="V2" s="2"/>
      <c r="W2" s="2"/>
      <c r="X2" s="2"/>
      <c r="Y2" s="2"/>
      <c r="Z2" s="2"/>
    </row>
    <row r="3" ht="21.0" customHeight="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  <c r="H3" s="10"/>
      <c r="I3" s="11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2"/>
      <c r="V3" s="2"/>
      <c r="W3" s="2"/>
      <c r="X3" s="2"/>
      <c r="Y3" s="2"/>
      <c r="Z3" s="2"/>
    </row>
    <row r="4" ht="20.25" customHeight="1">
      <c r="A4" s="13" t="s">
        <v>8</v>
      </c>
      <c r="B4" s="14" t="s">
        <v>9</v>
      </c>
      <c r="C4" s="15">
        <v>45.0</v>
      </c>
      <c r="D4" s="16">
        <v>48000.0</v>
      </c>
      <c r="E4" s="14" t="s">
        <v>10</v>
      </c>
      <c r="F4" s="14" t="s">
        <v>11</v>
      </c>
      <c r="G4" s="17"/>
      <c r="H4" s="6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"/>
      <c r="V4" s="2"/>
      <c r="W4" s="2"/>
      <c r="X4" s="2"/>
      <c r="Y4" s="2"/>
      <c r="Z4" s="2"/>
    </row>
    <row r="5" ht="19.5" customHeight="1">
      <c r="A5" s="20"/>
      <c r="B5" s="21" t="s">
        <v>12</v>
      </c>
      <c r="C5" s="22">
        <v>25.0</v>
      </c>
      <c r="D5" s="23">
        <v>25000.0</v>
      </c>
      <c r="E5" s="21" t="s">
        <v>13</v>
      </c>
      <c r="F5" s="21" t="s">
        <v>14</v>
      </c>
      <c r="G5" s="24"/>
      <c r="H5" s="6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2"/>
      <c r="V5" s="2"/>
      <c r="W5" s="2"/>
      <c r="X5" s="2"/>
      <c r="Y5" s="2"/>
      <c r="Z5" s="2"/>
    </row>
    <row r="6" ht="20.25" customHeight="1">
      <c r="A6" s="25"/>
      <c r="B6" s="26" t="s">
        <v>12</v>
      </c>
      <c r="C6" s="27">
        <v>33.0</v>
      </c>
      <c r="D6" s="28">
        <v>35000.0</v>
      </c>
      <c r="E6" s="26" t="s">
        <v>15</v>
      </c>
      <c r="F6" s="26" t="s">
        <v>16</v>
      </c>
      <c r="G6" s="24"/>
      <c r="H6" s="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"/>
      <c r="V6" s="2"/>
      <c r="W6" s="2"/>
      <c r="X6" s="2"/>
      <c r="Y6" s="2"/>
      <c r="Z6" s="2"/>
    </row>
    <row r="7" ht="20.25" customHeight="1">
      <c r="A7" s="13" t="s">
        <v>17</v>
      </c>
      <c r="B7" s="14" t="s">
        <v>12</v>
      </c>
      <c r="C7" s="15">
        <v>25.0</v>
      </c>
      <c r="D7" s="16">
        <v>45000.0</v>
      </c>
      <c r="E7" s="14" t="s">
        <v>10</v>
      </c>
      <c r="F7" s="14" t="s">
        <v>14</v>
      </c>
      <c r="G7" s="17"/>
      <c r="H7" s="6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2"/>
      <c r="V7" s="2"/>
      <c r="W7" s="2"/>
      <c r="X7" s="2"/>
      <c r="Y7" s="2"/>
      <c r="Z7" s="2"/>
    </row>
    <row r="8" ht="19.5" customHeight="1">
      <c r="A8" s="20"/>
      <c r="B8" s="21" t="s">
        <v>9</v>
      </c>
      <c r="C8" s="22">
        <v>35.0</v>
      </c>
      <c r="D8" s="23">
        <v>65000.0</v>
      </c>
      <c r="E8" s="21" t="s">
        <v>18</v>
      </c>
      <c r="F8" s="21" t="s">
        <v>16</v>
      </c>
      <c r="G8" s="24"/>
      <c r="H8" s="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"/>
      <c r="V8" s="2"/>
      <c r="W8" s="2"/>
      <c r="X8" s="2"/>
      <c r="Y8" s="2"/>
      <c r="Z8" s="2"/>
    </row>
    <row r="9" ht="19.5" customHeight="1">
      <c r="A9" s="20"/>
      <c r="B9" s="21" t="s">
        <v>12</v>
      </c>
      <c r="C9" s="22">
        <v>26.0</v>
      </c>
      <c r="D9" s="23">
        <v>45000.0</v>
      </c>
      <c r="E9" s="21" t="s">
        <v>10</v>
      </c>
      <c r="F9" s="21" t="s">
        <v>14</v>
      </c>
      <c r="G9" s="24"/>
      <c r="H9" s="6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"/>
      <c r="V9" s="2"/>
      <c r="W9" s="2"/>
      <c r="X9" s="2"/>
      <c r="Y9" s="2"/>
      <c r="Z9" s="2"/>
    </row>
    <row r="10" ht="20.25" customHeight="1">
      <c r="A10" s="25"/>
      <c r="B10" s="26" t="s">
        <v>9</v>
      </c>
      <c r="C10" s="27">
        <v>45.0</v>
      </c>
      <c r="D10" s="28">
        <v>70000.0</v>
      </c>
      <c r="E10" s="26" t="s">
        <v>18</v>
      </c>
      <c r="F10" s="26" t="s">
        <v>11</v>
      </c>
      <c r="G10" s="24"/>
      <c r="H10" s="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"/>
      <c r="V10" s="2"/>
      <c r="W10" s="2"/>
      <c r="X10" s="2"/>
      <c r="Y10" s="2"/>
      <c r="Z10" s="2"/>
    </row>
    <row r="11" ht="20.25" customHeight="1">
      <c r="A11" s="13" t="s">
        <v>19</v>
      </c>
      <c r="B11" s="14" t="s">
        <v>9</v>
      </c>
      <c r="C11" s="15">
        <v>40.0</v>
      </c>
      <c r="D11" s="16">
        <v>50000.0</v>
      </c>
      <c r="E11" s="14" t="s">
        <v>10</v>
      </c>
      <c r="F11" s="14" t="s">
        <v>16</v>
      </c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"/>
      <c r="V11" s="2"/>
      <c r="W11" s="2"/>
      <c r="X11" s="2"/>
      <c r="Y11" s="2"/>
      <c r="Z11" s="2"/>
    </row>
    <row r="12" ht="20.25" customHeight="1">
      <c r="A12" s="25"/>
      <c r="B12" s="26" t="s">
        <v>12</v>
      </c>
      <c r="C12" s="27">
        <v>30.0</v>
      </c>
      <c r="D12" s="28">
        <v>40000.0</v>
      </c>
      <c r="E12" s="26" t="s">
        <v>15</v>
      </c>
      <c r="F12" s="26" t="s">
        <v>14</v>
      </c>
      <c r="G12" s="24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"/>
      <c r="V12" s="2"/>
      <c r="W12" s="2"/>
      <c r="X12" s="2"/>
      <c r="Y12" s="2"/>
      <c r="Z12" s="2"/>
    </row>
    <row r="13" ht="20.25" customHeight="1">
      <c r="A13" s="13" t="s">
        <v>20</v>
      </c>
      <c r="B13" s="14" t="s">
        <v>9</v>
      </c>
      <c r="C13" s="15">
        <v>50.0</v>
      </c>
      <c r="D13" s="16">
        <v>40000.0</v>
      </c>
      <c r="E13" s="14" t="s">
        <v>15</v>
      </c>
      <c r="F13" s="14" t="s">
        <v>11</v>
      </c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"/>
      <c r="V13" s="2"/>
      <c r="W13" s="2"/>
      <c r="X13" s="2"/>
      <c r="Y13" s="2"/>
      <c r="Z13" s="2"/>
    </row>
    <row r="14" ht="20.25" customHeight="1">
      <c r="A14" s="25"/>
      <c r="B14" s="26" t="s">
        <v>12</v>
      </c>
      <c r="C14" s="27">
        <v>25.0</v>
      </c>
      <c r="D14" s="28">
        <v>25000.0</v>
      </c>
      <c r="E14" s="26" t="s">
        <v>13</v>
      </c>
      <c r="F14" s="26" t="s">
        <v>14</v>
      </c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"/>
      <c r="V14" s="2"/>
      <c r="W14" s="2"/>
      <c r="X14" s="2"/>
      <c r="Y14" s="2"/>
      <c r="Z14" s="2"/>
    </row>
    <row r="15" ht="20.25" customHeight="1">
      <c r="A15" s="29"/>
      <c r="B15" s="30"/>
      <c r="C15" s="31"/>
      <c r="D15" s="31"/>
      <c r="E15" s="31"/>
      <c r="F15" s="31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32"/>
      <c r="U15" s="2"/>
      <c r="V15" s="2"/>
      <c r="W15" s="2"/>
      <c r="X15" s="2"/>
      <c r="Y15" s="2"/>
      <c r="Z15" s="2"/>
    </row>
    <row r="16" ht="20.25" customHeight="1">
      <c r="A16" s="33"/>
      <c r="B16" s="34"/>
      <c r="C16" s="35"/>
      <c r="D16" s="35"/>
      <c r="E16" s="35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36"/>
      <c r="U16" s="2"/>
      <c r="V16" s="2"/>
      <c r="W16" s="2"/>
      <c r="X16" s="2"/>
      <c r="Y16" s="2"/>
      <c r="Z16" s="2"/>
    </row>
    <row r="17" ht="21.0" customHeight="1">
      <c r="A17" s="37" t="s">
        <v>21</v>
      </c>
      <c r="B17" s="38" t="s">
        <v>22</v>
      </c>
      <c r="C17" s="39"/>
      <c r="D17" s="40" t="s">
        <v>23</v>
      </c>
      <c r="E17" s="41"/>
      <c r="F17" s="4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36"/>
      <c r="U17" s="2"/>
      <c r="V17" s="2"/>
      <c r="W17" s="2"/>
      <c r="X17" s="2"/>
      <c r="Y17" s="2"/>
      <c r="Z17" s="2"/>
    </row>
    <row r="18" ht="32.25" customHeight="1">
      <c r="A18" s="43">
        <v>1.0</v>
      </c>
      <c r="B18" s="44" t="s">
        <v>24</v>
      </c>
      <c r="C18" s="45"/>
      <c r="D18" s="46" t="s">
        <v>25</v>
      </c>
      <c r="E18" s="47"/>
      <c r="F18" s="4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36"/>
      <c r="U18" s="2"/>
      <c r="V18" s="2"/>
      <c r="W18" s="2"/>
      <c r="X18" s="2"/>
      <c r="Y18" s="2"/>
      <c r="Z18" s="2"/>
    </row>
    <row r="19" ht="20.25" customHeight="1">
      <c r="A19" s="20">
        <v>2.0</v>
      </c>
      <c r="B19" s="48" t="s">
        <v>26</v>
      </c>
      <c r="C19" s="49"/>
      <c r="D19" s="50" t="s">
        <v>27</v>
      </c>
      <c r="E19" s="51"/>
      <c r="F19" s="4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36"/>
      <c r="U19" s="2"/>
      <c r="V19" s="2"/>
      <c r="W19" s="2"/>
      <c r="X19" s="2"/>
      <c r="Y19" s="2"/>
      <c r="Z19" s="2"/>
    </row>
    <row r="20" ht="32.25" customHeight="1">
      <c r="A20" s="20">
        <v>3.0</v>
      </c>
      <c r="B20" s="48" t="s">
        <v>28</v>
      </c>
      <c r="C20" s="49"/>
      <c r="D20" s="50" t="s">
        <v>29</v>
      </c>
      <c r="E20" s="51"/>
      <c r="F20" s="4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36"/>
      <c r="U20" s="2"/>
      <c r="V20" s="2"/>
      <c r="W20" s="2"/>
      <c r="X20" s="2"/>
      <c r="Y20" s="2"/>
      <c r="Z20" s="2"/>
    </row>
    <row r="21" ht="32.25" customHeight="1">
      <c r="A21" s="20">
        <v>4.0</v>
      </c>
      <c r="B21" s="48" t="s">
        <v>30</v>
      </c>
      <c r="C21" s="49"/>
      <c r="D21" s="50" t="s">
        <v>31</v>
      </c>
      <c r="E21" s="51"/>
      <c r="F21" s="4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36"/>
      <c r="U21" s="2"/>
      <c r="V21" s="2"/>
      <c r="W21" s="2"/>
      <c r="X21" s="2"/>
      <c r="Y21" s="2"/>
      <c r="Z21" s="2"/>
    </row>
    <row r="22" ht="20.25" customHeight="1">
      <c r="A22" s="20">
        <v>5.0</v>
      </c>
      <c r="B22" s="48" t="s">
        <v>32</v>
      </c>
      <c r="C22" s="49"/>
      <c r="D22" s="50" t="s">
        <v>33</v>
      </c>
      <c r="E22" s="51"/>
      <c r="F22" s="42"/>
      <c r="G22" s="19"/>
      <c r="H22" s="19"/>
      <c r="I22" s="5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36"/>
      <c r="U22" s="2"/>
      <c r="V22" s="2"/>
      <c r="W22" s="2"/>
      <c r="X22" s="2"/>
      <c r="Y22" s="2"/>
      <c r="Z22" s="2"/>
    </row>
    <row r="23" ht="20.25" customHeight="1">
      <c r="A23" s="20">
        <v>6.0</v>
      </c>
      <c r="B23" s="48" t="s">
        <v>34</v>
      </c>
      <c r="C23" s="49"/>
      <c r="D23" s="50" t="s">
        <v>35</v>
      </c>
      <c r="E23" s="51"/>
      <c r="F23" s="42"/>
      <c r="G23" s="19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36"/>
      <c r="U23" s="2"/>
      <c r="V23" s="2"/>
      <c r="W23" s="2"/>
      <c r="X23" s="2"/>
      <c r="Y23" s="2"/>
      <c r="Z23" s="2"/>
    </row>
    <row r="24" ht="20.25" customHeight="1">
      <c r="A24" s="20">
        <v>7.0</v>
      </c>
      <c r="B24" s="48" t="s">
        <v>36</v>
      </c>
      <c r="C24" s="49"/>
      <c r="D24" s="50" t="s">
        <v>37</v>
      </c>
      <c r="E24" s="51"/>
      <c r="F24" s="4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36"/>
      <c r="U24" s="2"/>
      <c r="V24" s="2"/>
      <c r="W24" s="2"/>
      <c r="X24" s="2"/>
      <c r="Y24" s="2"/>
      <c r="Z24" s="2"/>
    </row>
    <row r="25" ht="20.25" customHeight="1">
      <c r="A25" s="53">
        <v>8.0</v>
      </c>
      <c r="B25" s="54" t="s">
        <v>38</v>
      </c>
      <c r="C25" s="55"/>
      <c r="D25" s="56" t="s">
        <v>39</v>
      </c>
      <c r="E25" s="57"/>
      <c r="F25" s="4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36"/>
      <c r="U25" s="2"/>
      <c r="V25" s="2"/>
      <c r="W25" s="2"/>
      <c r="X25" s="2"/>
      <c r="Y25" s="2"/>
      <c r="Z25" s="2"/>
    </row>
    <row r="26" ht="20.25" customHeight="1">
      <c r="A26" s="58"/>
      <c r="B26" s="59"/>
      <c r="C26" s="60"/>
      <c r="D26" s="61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36"/>
      <c r="U26" s="2"/>
      <c r="V26" s="2"/>
      <c r="W26" s="2"/>
      <c r="X26" s="2"/>
      <c r="Y26" s="2"/>
      <c r="Z26" s="2"/>
    </row>
    <row r="27" ht="20.25" customHeight="1">
      <c r="A27" s="62"/>
      <c r="B27" s="63"/>
      <c r="C27" s="64"/>
      <c r="D27" s="65"/>
      <c r="E27" s="64"/>
      <c r="F27" s="35"/>
      <c r="G27" s="35"/>
      <c r="H27" s="35"/>
      <c r="I27" s="35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7"/>
      <c r="U27" s="2"/>
      <c r="V27" s="2"/>
      <c r="W27" s="2"/>
      <c r="X27" s="2"/>
      <c r="Y27" s="2"/>
      <c r="Z27" s="2"/>
    </row>
    <row r="28" ht="21.0" customHeight="1">
      <c r="A28" s="68" t="s">
        <v>40</v>
      </c>
      <c r="B28" s="69" t="s">
        <v>41</v>
      </c>
      <c r="C28" s="70" t="s">
        <v>42</v>
      </c>
      <c r="D28" s="71" t="s">
        <v>43</v>
      </c>
      <c r="E28" s="72" t="s">
        <v>44</v>
      </c>
      <c r="F28" s="70" t="s">
        <v>45</v>
      </c>
      <c r="G28" s="69" t="s">
        <v>46</v>
      </c>
      <c r="H28" s="73" t="s">
        <v>47</v>
      </c>
      <c r="I28" s="73" t="s">
        <v>48</v>
      </c>
      <c r="J28" s="1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2"/>
      <c r="W28" s="2"/>
      <c r="X28" s="2"/>
      <c r="Y28" s="2"/>
      <c r="Z28" s="2"/>
    </row>
    <row r="29" ht="20.25" customHeight="1">
      <c r="A29" s="74" t="s">
        <v>24</v>
      </c>
      <c r="B29" s="75">
        <v>0.2727272727272727</v>
      </c>
      <c r="C29" s="76">
        <v>0.7272727272727273</v>
      </c>
      <c r="D29" s="77" t="s">
        <v>49</v>
      </c>
      <c r="E29" s="78">
        <v>0.3333333333333333</v>
      </c>
      <c r="F29" s="76">
        <v>0.125</v>
      </c>
      <c r="G29" s="75">
        <f>(2*B29*C29)</f>
        <v>0.3966942149</v>
      </c>
      <c r="H29" s="79">
        <f>ABS(E29-F29)+ABS(E30-F30)+ABS(E31-F31)+ABS(E32-F32)</f>
        <v>0.5833333333</v>
      </c>
      <c r="I29" s="79">
        <f>(G29*H29)</f>
        <v>0.2314049587</v>
      </c>
      <c r="J29" s="80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2"/>
      <c r="V29" s="2"/>
      <c r="W29" s="2"/>
      <c r="X29" s="2"/>
      <c r="Y29" s="2"/>
      <c r="Z29" s="2"/>
    </row>
    <row r="30" ht="20.25" customHeight="1">
      <c r="A30" s="82"/>
      <c r="B30" s="83"/>
      <c r="C30" s="84"/>
      <c r="D30" s="85" t="s">
        <v>50</v>
      </c>
      <c r="E30" s="86">
        <v>0.3333333333333333</v>
      </c>
      <c r="F30" s="84">
        <v>0.25</v>
      </c>
      <c r="G30" s="83"/>
      <c r="H30" s="87"/>
      <c r="I30" s="87"/>
      <c r="J30" s="80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2"/>
      <c r="V30" s="2"/>
      <c r="W30" s="2"/>
      <c r="X30" s="2"/>
      <c r="Y30" s="2"/>
      <c r="Z30" s="2"/>
    </row>
    <row r="31" ht="20.25" customHeight="1">
      <c r="A31" s="82"/>
      <c r="B31" s="83"/>
      <c r="C31" s="84"/>
      <c r="D31" s="85" t="s">
        <v>51</v>
      </c>
      <c r="E31" s="86">
        <v>0.3333333333333333</v>
      </c>
      <c r="F31" s="84">
        <v>0.375</v>
      </c>
      <c r="G31" s="83"/>
      <c r="H31" s="87"/>
      <c r="I31" s="87"/>
      <c r="J31" s="80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2"/>
      <c r="V31" s="2"/>
      <c r="W31" s="2"/>
      <c r="X31" s="2"/>
      <c r="Y31" s="2"/>
      <c r="Z31" s="2"/>
    </row>
    <row r="32" ht="20.25" customHeight="1">
      <c r="A32" s="88"/>
      <c r="B32" s="89"/>
      <c r="C32" s="90"/>
      <c r="D32" s="91" t="s">
        <v>52</v>
      </c>
      <c r="E32" s="92">
        <v>0.0</v>
      </c>
      <c r="F32" s="90">
        <v>0.25</v>
      </c>
      <c r="G32" s="89"/>
      <c r="H32" s="93"/>
      <c r="I32" s="93"/>
      <c r="J32" s="80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2"/>
      <c r="V32" s="2"/>
      <c r="W32" s="2"/>
      <c r="X32" s="2"/>
      <c r="Y32" s="2"/>
      <c r="Z32" s="2"/>
    </row>
    <row r="33" ht="32.25" customHeight="1">
      <c r="A33" s="74" t="s">
        <v>26</v>
      </c>
      <c r="B33" s="75">
        <v>0.3636363636363636</v>
      </c>
      <c r="C33" s="76">
        <v>0.6363636363636364</v>
      </c>
      <c r="D33" s="77" t="s">
        <v>49</v>
      </c>
      <c r="E33" s="78">
        <v>0.0</v>
      </c>
      <c r="F33" s="76">
        <v>0.2857142857142857</v>
      </c>
      <c r="G33" s="75">
        <f>(2*B33*C33)</f>
        <v>0.4628099174</v>
      </c>
      <c r="H33" s="79">
        <f>ABS(E33-F33)+ABS(E34-F34)+ABS(E35-F35)+ABS(E36-F36)</f>
        <v>1.428571429</v>
      </c>
      <c r="I33" s="94">
        <f>(G33*H33)</f>
        <v>0.6611570248</v>
      </c>
      <c r="J33" s="9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2"/>
      <c r="V33" s="2"/>
      <c r="W33" s="2"/>
      <c r="X33" s="2"/>
      <c r="Y33" s="2"/>
      <c r="Z33" s="2"/>
    </row>
    <row r="34" ht="20.25" customHeight="1">
      <c r="A34" s="82"/>
      <c r="B34" s="83"/>
      <c r="C34" s="84"/>
      <c r="D34" s="85" t="s">
        <v>50</v>
      </c>
      <c r="E34" s="86">
        <v>0.0</v>
      </c>
      <c r="F34" s="84">
        <v>0.4285714285714285</v>
      </c>
      <c r="G34" s="83"/>
      <c r="H34" s="87"/>
      <c r="I34" s="87"/>
      <c r="J34" s="80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2"/>
      <c r="V34" s="2"/>
      <c r="W34" s="2"/>
      <c r="X34" s="2"/>
      <c r="Y34" s="2"/>
      <c r="Z34" s="2"/>
    </row>
    <row r="35" ht="20.25" customHeight="1">
      <c r="A35" s="82"/>
      <c r="B35" s="83"/>
      <c r="C35" s="84"/>
      <c r="D35" s="85" t="s">
        <v>51</v>
      </c>
      <c r="E35" s="86">
        <v>0.5</v>
      </c>
      <c r="F35" s="84">
        <v>0.2857142857142857</v>
      </c>
      <c r="G35" s="83"/>
      <c r="H35" s="87"/>
      <c r="I35" s="87"/>
      <c r="J35" s="80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2"/>
      <c r="V35" s="2"/>
      <c r="W35" s="2"/>
      <c r="X35" s="2"/>
      <c r="Y35" s="2"/>
      <c r="Z35" s="2"/>
    </row>
    <row r="36" ht="20.25" customHeight="1">
      <c r="A36" s="88"/>
      <c r="B36" s="89"/>
      <c r="C36" s="90"/>
      <c r="D36" s="91" t="s">
        <v>52</v>
      </c>
      <c r="E36" s="92">
        <v>0.5</v>
      </c>
      <c r="F36" s="90">
        <v>0.0</v>
      </c>
      <c r="G36" s="89"/>
      <c r="H36" s="93"/>
      <c r="I36" s="93"/>
      <c r="J36" s="80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2"/>
      <c r="V36" s="2"/>
      <c r="W36" s="2"/>
      <c r="X36" s="2"/>
      <c r="Y36" s="2"/>
      <c r="Z36" s="2"/>
    </row>
    <row r="37" ht="20.25" customHeight="1">
      <c r="A37" s="74" t="s">
        <v>28</v>
      </c>
      <c r="B37" s="75">
        <v>0.1818181818181818</v>
      </c>
      <c r="C37" s="76">
        <v>0.8181818181818182</v>
      </c>
      <c r="D37" s="77" t="s">
        <v>49</v>
      </c>
      <c r="E37" s="78">
        <v>0.0</v>
      </c>
      <c r="F37" s="76">
        <v>0.2222222222222222</v>
      </c>
      <c r="G37" s="75">
        <f>(2*B37*C37)</f>
        <v>0.2975206612</v>
      </c>
      <c r="H37" s="79">
        <f>ABS(E37-F37)+ABS(E38-F38)+ABS(E39-F39)+ABS(E40-F40)</f>
        <v>0.8888888889</v>
      </c>
      <c r="I37" s="79">
        <f>(G37*H37)</f>
        <v>0.2644628099</v>
      </c>
      <c r="J37" s="80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2"/>
      <c r="V37" s="2"/>
      <c r="W37" s="2"/>
      <c r="X37" s="2"/>
      <c r="Y37" s="2"/>
      <c r="Z37" s="2"/>
    </row>
    <row r="38" ht="20.25" customHeight="1">
      <c r="A38" s="82"/>
      <c r="B38" s="83"/>
      <c r="C38" s="84"/>
      <c r="D38" s="85" t="s">
        <v>50</v>
      </c>
      <c r="E38" s="86">
        <v>0.5</v>
      </c>
      <c r="F38" s="84">
        <v>0.2222222222222222</v>
      </c>
      <c r="G38" s="83"/>
      <c r="H38" s="87"/>
      <c r="I38" s="87"/>
      <c r="J38" s="80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2"/>
      <c r="V38" s="2"/>
      <c r="W38" s="2"/>
      <c r="X38" s="2"/>
      <c r="Y38" s="2"/>
      <c r="Z38" s="2"/>
    </row>
    <row r="39" ht="20.25" customHeight="1">
      <c r="A39" s="82"/>
      <c r="B39" s="83"/>
      <c r="C39" s="84"/>
      <c r="D39" s="85" t="s">
        <v>51</v>
      </c>
      <c r="E39" s="86">
        <v>0.5</v>
      </c>
      <c r="F39" s="84">
        <v>0.3333333333333333</v>
      </c>
      <c r="G39" s="83"/>
      <c r="H39" s="87"/>
      <c r="I39" s="87"/>
      <c r="J39" s="80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2"/>
      <c r="V39" s="2"/>
      <c r="W39" s="2"/>
      <c r="X39" s="2"/>
      <c r="Y39" s="2"/>
      <c r="Z39" s="2"/>
    </row>
    <row r="40" ht="20.25" customHeight="1">
      <c r="A40" s="88"/>
      <c r="B40" s="89"/>
      <c r="C40" s="90"/>
      <c r="D40" s="91" t="s">
        <v>52</v>
      </c>
      <c r="E40" s="92">
        <v>0.0</v>
      </c>
      <c r="F40" s="90">
        <v>0.2222222222222222</v>
      </c>
      <c r="G40" s="89"/>
      <c r="H40" s="93"/>
      <c r="I40" s="93"/>
      <c r="J40" s="80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2"/>
      <c r="V40" s="2"/>
      <c r="W40" s="2"/>
      <c r="X40" s="2"/>
      <c r="Y40" s="2"/>
      <c r="Z40" s="2"/>
    </row>
    <row r="41" ht="20.25" customHeight="1">
      <c r="A41" s="74" t="s">
        <v>30</v>
      </c>
      <c r="B41" s="75">
        <v>0.1818181818181818</v>
      </c>
      <c r="C41" s="76">
        <v>0.8181818181818182</v>
      </c>
      <c r="D41" s="77" t="s">
        <v>49</v>
      </c>
      <c r="E41" s="78">
        <v>0.5</v>
      </c>
      <c r="F41" s="76">
        <v>0.1111111111111111</v>
      </c>
      <c r="G41" s="75">
        <f>(2*B41*C41)</f>
        <v>0.2975206612</v>
      </c>
      <c r="H41" s="79">
        <f>ABS(E41-F41)+ABS(E42-F42)+ABS(E43-F43)+ABS(E44-F44)</f>
        <v>1.333333333</v>
      </c>
      <c r="I41" s="79">
        <f>(G41*H41)</f>
        <v>0.3966942149</v>
      </c>
      <c r="J41" s="80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2"/>
      <c r="V41" s="2"/>
      <c r="W41" s="2"/>
      <c r="X41" s="2"/>
      <c r="Y41" s="2"/>
      <c r="Z41" s="2"/>
    </row>
    <row r="42" ht="20.25" customHeight="1">
      <c r="A42" s="82"/>
      <c r="B42" s="83"/>
      <c r="C42" s="84"/>
      <c r="D42" s="85" t="s">
        <v>50</v>
      </c>
      <c r="E42" s="86">
        <v>0.5</v>
      </c>
      <c r="F42" s="84">
        <v>0.2222222222222222</v>
      </c>
      <c r="G42" s="83"/>
      <c r="H42" s="87"/>
      <c r="I42" s="87"/>
      <c r="J42" s="80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2"/>
      <c r="V42" s="2"/>
      <c r="W42" s="2"/>
      <c r="X42" s="2"/>
      <c r="Y42" s="2"/>
      <c r="Z42" s="2"/>
    </row>
    <row r="43" ht="20.25" customHeight="1">
      <c r="A43" s="82"/>
      <c r="B43" s="83"/>
      <c r="C43" s="84"/>
      <c r="D43" s="85" t="s">
        <v>51</v>
      </c>
      <c r="E43" s="86">
        <v>0.0</v>
      </c>
      <c r="F43" s="84">
        <v>0.4444444444444444</v>
      </c>
      <c r="G43" s="83"/>
      <c r="H43" s="87"/>
      <c r="I43" s="87"/>
      <c r="J43" s="80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2"/>
      <c r="V43" s="2"/>
      <c r="W43" s="2"/>
      <c r="X43" s="2"/>
      <c r="Y43" s="2"/>
      <c r="Z43" s="2"/>
    </row>
    <row r="44" ht="20.25" customHeight="1">
      <c r="A44" s="88"/>
      <c r="B44" s="89"/>
      <c r="C44" s="90"/>
      <c r="D44" s="91" t="s">
        <v>52</v>
      </c>
      <c r="E44" s="92">
        <v>0.0</v>
      </c>
      <c r="F44" s="90">
        <v>0.2222222222222222</v>
      </c>
      <c r="G44" s="89"/>
      <c r="H44" s="93"/>
      <c r="I44" s="93"/>
      <c r="J44" s="80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2"/>
      <c r="V44" s="2"/>
      <c r="W44" s="2"/>
      <c r="X44" s="2"/>
      <c r="Y44" s="2"/>
      <c r="Z44" s="2"/>
    </row>
    <row r="45" ht="20.25" customHeight="1">
      <c r="A45" s="74" t="s">
        <v>32</v>
      </c>
      <c r="B45" s="75">
        <v>0.4545454545454545</v>
      </c>
      <c r="C45" s="76">
        <v>0.5454545454545454</v>
      </c>
      <c r="D45" s="77" t="s">
        <v>49</v>
      </c>
      <c r="E45" s="78">
        <v>0.0</v>
      </c>
      <c r="F45" s="76">
        <v>0.3333333333333333</v>
      </c>
      <c r="G45" s="75">
        <f>(2*B45*C45)</f>
        <v>0.4958677686</v>
      </c>
      <c r="H45" s="79">
        <f>ABS(E45-F45)+ABS(E46-F46)+ABS(E47-F47)+ABS(E48-F48)</f>
        <v>0.9333333333</v>
      </c>
      <c r="I45" s="97">
        <f>(G45*H45)</f>
        <v>0.4628099174</v>
      </c>
      <c r="J45" s="98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2"/>
      <c r="V45" s="2"/>
      <c r="W45" s="2"/>
      <c r="X45" s="2"/>
      <c r="Y45" s="2"/>
      <c r="Z45" s="2"/>
    </row>
    <row r="46" ht="20.25" customHeight="1">
      <c r="A46" s="82"/>
      <c r="B46" s="83"/>
      <c r="C46" s="84"/>
      <c r="D46" s="85" t="s">
        <v>50</v>
      </c>
      <c r="E46" s="86">
        <v>0.2</v>
      </c>
      <c r="F46" s="84">
        <v>0.3333333333333333</v>
      </c>
      <c r="G46" s="83"/>
      <c r="H46" s="87"/>
      <c r="I46" s="87"/>
      <c r="J46" s="8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2"/>
      <c r="V46" s="2"/>
      <c r="W46" s="2"/>
      <c r="X46" s="2"/>
      <c r="Y46" s="2"/>
      <c r="Z46" s="2"/>
    </row>
    <row r="47" ht="20.25" customHeight="1">
      <c r="A47" s="82"/>
      <c r="B47" s="83"/>
      <c r="C47" s="84"/>
      <c r="D47" s="85" t="s">
        <v>51</v>
      </c>
      <c r="E47" s="86">
        <v>0.4</v>
      </c>
      <c r="F47" s="84">
        <v>0.3333333333333333</v>
      </c>
      <c r="G47" s="83"/>
      <c r="H47" s="87"/>
      <c r="I47" s="87"/>
      <c r="J47" s="80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2"/>
      <c r="V47" s="2"/>
      <c r="W47" s="2"/>
      <c r="X47" s="2"/>
      <c r="Y47" s="2"/>
      <c r="Z47" s="2"/>
    </row>
    <row r="48" ht="20.25" customHeight="1">
      <c r="A48" s="88"/>
      <c r="B48" s="89"/>
      <c r="C48" s="90"/>
      <c r="D48" s="91" t="s">
        <v>52</v>
      </c>
      <c r="E48" s="92">
        <v>0.4</v>
      </c>
      <c r="F48" s="90">
        <v>0.0</v>
      </c>
      <c r="G48" s="89"/>
      <c r="H48" s="93"/>
      <c r="I48" s="93"/>
      <c r="J48" s="80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2"/>
      <c r="V48" s="2"/>
      <c r="W48" s="2"/>
      <c r="X48" s="2"/>
      <c r="Y48" s="2"/>
      <c r="Z48" s="2"/>
    </row>
    <row r="49" ht="20.25" customHeight="1">
      <c r="A49" s="74" t="s">
        <v>34</v>
      </c>
      <c r="B49" s="75">
        <v>0.4545454545454545</v>
      </c>
      <c r="C49" s="76">
        <v>0.5454545454545454</v>
      </c>
      <c r="D49" s="77" t="s">
        <v>49</v>
      </c>
      <c r="E49" s="78">
        <v>0.4</v>
      </c>
      <c r="F49" s="76">
        <v>0.0</v>
      </c>
      <c r="G49" s="75">
        <f>(2*B49*C49)</f>
        <v>0.4958677686</v>
      </c>
      <c r="H49" s="79">
        <f>ABS(E49-F49)+ABS(E50-F50)+ABS(E51-F51)+ABS(E52-F52)</f>
        <v>0.9333</v>
      </c>
      <c r="I49" s="97">
        <f>(G49*H49)</f>
        <v>0.4627933884</v>
      </c>
      <c r="J49" s="98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2"/>
      <c r="V49" s="2"/>
      <c r="W49" s="2"/>
      <c r="X49" s="2"/>
      <c r="Y49" s="2"/>
      <c r="Z49" s="2"/>
    </row>
    <row r="50" ht="20.25" customHeight="1">
      <c r="A50" s="82"/>
      <c r="B50" s="83"/>
      <c r="C50" s="84"/>
      <c r="D50" s="85" t="s">
        <v>50</v>
      </c>
      <c r="E50" s="86">
        <v>0.2</v>
      </c>
      <c r="F50" s="84">
        <v>0.3333333333333333</v>
      </c>
      <c r="G50" s="83"/>
      <c r="H50" s="87"/>
      <c r="I50" s="87"/>
      <c r="J50" s="80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2"/>
      <c r="V50" s="2"/>
      <c r="W50" s="2"/>
      <c r="X50" s="2"/>
      <c r="Y50" s="2"/>
      <c r="Z50" s="2"/>
    </row>
    <row r="51" ht="20.25" customHeight="1">
      <c r="A51" s="82"/>
      <c r="B51" s="83"/>
      <c r="C51" s="84"/>
      <c r="D51" s="85" t="s">
        <v>51</v>
      </c>
      <c r="E51" s="86">
        <v>0.4</v>
      </c>
      <c r="F51" s="84">
        <v>0.3333333333333333</v>
      </c>
      <c r="G51" s="83"/>
      <c r="H51" s="87"/>
      <c r="I51" s="87"/>
      <c r="J51" s="80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2"/>
      <c r="V51" s="2"/>
      <c r="W51" s="2"/>
      <c r="X51" s="2"/>
      <c r="Y51" s="2"/>
      <c r="Z51" s="2"/>
    </row>
    <row r="52" ht="20.25" customHeight="1">
      <c r="A52" s="88"/>
      <c r="B52" s="89"/>
      <c r="C52" s="90"/>
      <c r="D52" s="91" t="s">
        <v>52</v>
      </c>
      <c r="E52" s="92">
        <v>0.0</v>
      </c>
      <c r="F52" s="90">
        <v>0.3333</v>
      </c>
      <c r="G52" s="89"/>
      <c r="H52" s="93"/>
      <c r="I52" s="93"/>
      <c r="J52" s="80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2"/>
      <c r="V52" s="2"/>
      <c r="W52" s="2"/>
      <c r="X52" s="2"/>
      <c r="Y52" s="2"/>
      <c r="Z52" s="2"/>
    </row>
    <row r="53" ht="20.25" customHeight="1">
      <c r="A53" s="74" t="s">
        <v>53</v>
      </c>
      <c r="B53" s="75">
        <v>0.2727272727272727</v>
      </c>
      <c r="C53" s="76">
        <v>0.7272727272727273</v>
      </c>
      <c r="D53" s="77" t="s">
        <v>49</v>
      </c>
      <c r="E53" s="78">
        <v>0.0</v>
      </c>
      <c r="F53" s="76">
        <v>0.25</v>
      </c>
      <c r="G53" s="75">
        <f>(2*B53*C53)</f>
        <v>0.3966942149</v>
      </c>
      <c r="H53" s="79">
        <f>ABS(E53-F53)+ABS(E54-F54)+ABS(E55-F55)+ABS(E56-F56)</f>
        <v>0.5833333333</v>
      </c>
      <c r="I53" s="79">
        <f>(G53*H53)</f>
        <v>0.2314049587</v>
      </c>
      <c r="J53" s="80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2"/>
      <c r="V53" s="2"/>
      <c r="W53" s="2"/>
      <c r="X53" s="2"/>
      <c r="Y53" s="2"/>
      <c r="Z53" s="2"/>
    </row>
    <row r="54" ht="19.5" customHeight="1">
      <c r="A54" s="20"/>
      <c r="B54" s="83"/>
      <c r="C54" s="84"/>
      <c r="D54" s="85" t="s">
        <v>50</v>
      </c>
      <c r="E54" s="86">
        <v>0.3333333333333333</v>
      </c>
      <c r="F54" s="84">
        <v>0.25</v>
      </c>
      <c r="G54" s="83"/>
      <c r="H54" s="87"/>
      <c r="I54" s="87"/>
      <c r="J54" s="80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2"/>
      <c r="V54" s="2"/>
      <c r="W54" s="2"/>
      <c r="X54" s="2"/>
      <c r="Y54" s="2"/>
      <c r="Z54" s="2"/>
    </row>
    <row r="55" ht="20.25" customHeight="1">
      <c r="A55" s="82"/>
      <c r="B55" s="83"/>
      <c r="C55" s="84"/>
      <c r="D55" s="85" t="s">
        <v>51</v>
      </c>
      <c r="E55" s="86">
        <v>0.3333333333333333</v>
      </c>
      <c r="F55" s="84">
        <v>0.375</v>
      </c>
      <c r="G55" s="83"/>
      <c r="H55" s="87"/>
      <c r="I55" s="87"/>
      <c r="J55" s="80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2"/>
      <c r="V55" s="2"/>
      <c r="W55" s="2"/>
      <c r="X55" s="2"/>
      <c r="Y55" s="2"/>
      <c r="Z55" s="2"/>
    </row>
    <row r="56" ht="20.25" customHeight="1">
      <c r="A56" s="88"/>
      <c r="B56" s="89"/>
      <c r="C56" s="90"/>
      <c r="D56" s="91" t="s">
        <v>52</v>
      </c>
      <c r="E56" s="92">
        <v>0.3333333333333333</v>
      </c>
      <c r="F56" s="90">
        <v>0.125</v>
      </c>
      <c r="G56" s="89"/>
      <c r="H56" s="93"/>
      <c r="I56" s="93"/>
      <c r="J56" s="80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2"/>
      <c r="V56" s="2"/>
      <c r="W56" s="2"/>
      <c r="X56" s="2"/>
      <c r="Y56" s="2"/>
      <c r="Z56" s="2"/>
    </row>
    <row r="57" ht="20.25" customHeight="1">
      <c r="A57" s="74" t="s">
        <v>38</v>
      </c>
      <c r="B57" s="75">
        <v>0.2727272727272727</v>
      </c>
      <c r="C57" s="76">
        <v>0.7272727272727273</v>
      </c>
      <c r="D57" s="77" t="s">
        <v>49</v>
      </c>
      <c r="E57" s="78">
        <v>0.0</v>
      </c>
      <c r="F57" s="76">
        <v>0.25</v>
      </c>
      <c r="G57" s="75">
        <f>(2*B57*C57)</f>
        <v>0.3966942149</v>
      </c>
      <c r="H57" s="79">
        <f>ABS(E57-F57)+ABS(E58-F58)+ABS(E59-F59)+ABS(E60-F60)</f>
        <v>0.5833333333</v>
      </c>
      <c r="I57" s="79">
        <f>(G57*H57)</f>
        <v>0.2314049587</v>
      </c>
      <c r="J57" s="80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2"/>
      <c r="V57" s="2"/>
      <c r="W57" s="2"/>
      <c r="X57" s="2"/>
      <c r="Y57" s="2"/>
      <c r="Z57" s="2"/>
    </row>
    <row r="58" ht="20.25" customHeight="1">
      <c r="A58" s="82"/>
      <c r="B58" s="83"/>
      <c r="C58" s="84"/>
      <c r="D58" s="85" t="s">
        <v>50</v>
      </c>
      <c r="E58" s="86">
        <v>0.3333333333333333</v>
      </c>
      <c r="F58" s="84">
        <v>0.25</v>
      </c>
      <c r="G58" s="83"/>
      <c r="H58" s="87"/>
      <c r="I58" s="87"/>
      <c r="J58" s="80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2"/>
      <c r="V58" s="2"/>
      <c r="W58" s="2"/>
      <c r="X58" s="2"/>
      <c r="Y58" s="2"/>
      <c r="Z58" s="2"/>
    </row>
    <row r="59" ht="20.25" customHeight="1">
      <c r="A59" s="82"/>
      <c r="B59" s="83"/>
      <c r="C59" s="84"/>
      <c r="D59" s="85" t="s">
        <v>51</v>
      </c>
      <c r="E59" s="86">
        <v>0.3333333333333333</v>
      </c>
      <c r="F59" s="84">
        <v>0.375</v>
      </c>
      <c r="G59" s="83"/>
      <c r="H59" s="87"/>
      <c r="I59" s="87"/>
      <c r="J59" s="80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2"/>
      <c r="V59" s="2"/>
      <c r="W59" s="2"/>
      <c r="X59" s="2"/>
      <c r="Y59" s="2"/>
      <c r="Z59" s="2"/>
    </row>
    <row r="60" ht="20.25" customHeight="1">
      <c r="A60" s="88"/>
      <c r="B60" s="89"/>
      <c r="C60" s="90"/>
      <c r="D60" s="91" t="s">
        <v>52</v>
      </c>
      <c r="E60" s="92">
        <v>0.3333333333333333</v>
      </c>
      <c r="F60" s="90">
        <v>0.125</v>
      </c>
      <c r="G60" s="89"/>
      <c r="H60" s="93"/>
      <c r="I60" s="93"/>
      <c r="J60" s="80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2"/>
      <c r="V60" s="2"/>
      <c r="W60" s="2"/>
      <c r="X60" s="2"/>
      <c r="Y60" s="2"/>
      <c r="Z60" s="2"/>
    </row>
    <row r="61" ht="21.0" customHeight="1">
      <c r="A61" s="100"/>
      <c r="B61" s="101"/>
      <c r="C61" s="102"/>
      <c r="D61" s="103"/>
      <c r="E61" s="104"/>
      <c r="F61" s="104"/>
      <c r="G61" s="105"/>
      <c r="H61" s="104"/>
      <c r="I61" s="106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107"/>
      <c r="U61" s="2"/>
      <c r="V61" s="2"/>
      <c r="W61" s="2"/>
      <c r="X61" s="2"/>
      <c r="Y61" s="2"/>
      <c r="Z61" s="2"/>
    </row>
    <row r="62" ht="21.0" customHeight="1">
      <c r="A62" s="108"/>
      <c r="B62" s="109"/>
      <c r="C62" s="110"/>
      <c r="D62" s="111"/>
      <c r="E62" s="112"/>
      <c r="F62" s="112"/>
      <c r="G62" s="113"/>
      <c r="H62" s="112"/>
      <c r="I62" s="114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2"/>
      <c r="V62" s="2"/>
      <c r="W62" s="2"/>
      <c r="X62" s="2"/>
      <c r="Y62" s="2"/>
      <c r="Z62" s="2"/>
    </row>
    <row r="63" ht="21.0" customHeight="1">
      <c r="A63" s="8" t="s">
        <v>54</v>
      </c>
      <c r="B63" s="115"/>
      <c r="C63" s="116"/>
      <c r="D63" s="117"/>
      <c r="E63" s="118"/>
      <c r="F63" s="119"/>
      <c r="G63" s="118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2"/>
      <c r="V63" s="2"/>
      <c r="W63" s="2"/>
      <c r="X63" s="2"/>
      <c r="Y63" s="2"/>
      <c r="Z63" s="2"/>
    </row>
    <row r="64" ht="21.0" customHeight="1">
      <c r="A64" s="8" t="s">
        <v>6</v>
      </c>
      <c r="B64" s="120" t="s">
        <v>55</v>
      </c>
      <c r="C64" s="120" t="s">
        <v>56</v>
      </c>
      <c r="D64" s="121" t="s">
        <v>57</v>
      </c>
      <c r="E64" s="80"/>
      <c r="F64" s="81"/>
      <c r="G64" s="81"/>
      <c r="H64" s="81"/>
      <c r="I64" s="81"/>
      <c r="J64" s="80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2"/>
      <c r="V64" s="2"/>
      <c r="W64" s="2"/>
      <c r="X64" s="2"/>
      <c r="Y64" s="2"/>
      <c r="Z64" s="2"/>
    </row>
    <row r="65" ht="20.25" customHeight="1">
      <c r="A65" s="13" t="s">
        <v>13</v>
      </c>
      <c r="B65" s="15">
        <v>2.0</v>
      </c>
      <c r="C65" s="122">
        <v>0.1818181818181818</v>
      </c>
      <c r="D65" s="123">
        <f t="shared" ref="D65:D68" si="1">-LOG(C65,2)*C65</f>
        <v>0.4471693852</v>
      </c>
      <c r="E65" s="80"/>
      <c r="F65" s="81"/>
      <c r="G65" s="81"/>
      <c r="H65" s="81"/>
      <c r="I65" s="81"/>
      <c r="J65" s="80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2"/>
      <c r="V65" s="2"/>
      <c r="W65" s="2"/>
      <c r="X65" s="2"/>
      <c r="Y65" s="2"/>
      <c r="Z65" s="2"/>
    </row>
    <row r="66" ht="20.25" customHeight="1">
      <c r="A66" s="124" t="s">
        <v>15</v>
      </c>
      <c r="B66" s="22">
        <v>3.0</v>
      </c>
      <c r="C66" s="125">
        <v>0.2727272727272727</v>
      </c>
      <c r="D66" s="126">
        <f t="shared" si="1"/>
        <v>0.5112188503</v>
      </c>
      <c r="E66" s="80"/>
      <c r="F66" s="81"/>
      <c r="G66" s="81"/>
      <c r="H66" s="81"/>
      <c r="I66" s="81"/>
      <c r="J66" s="80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2"/>
      <c r="V66" s="2"/>
      <c r="W66" s="2"/>
      <c r="X66" s="2"/>
      <c r="Y66" s="2"/>
      <c r="Z66" s="2"/>
    </row>
    <row r="67" ht="20.25" customHeight="1">
      <c r="A67" s="124" t="s">
        <v>10</v>
      </c>
      <c r="B67" s="22">
        <v>4.0</v>
      </c>
      <c r="C67" s="125">
        <v>0.3636363636363636</v>
      </c>
      <c r="D67" s="126">
        <f t="shared" si="1"/>
        <v>0.5307024068</v>
      </c>
      <c r="E67" s="80"/>
      <c r="F67" s="81"/>
      <c r="G67" s="81"/>
      <c r="H67" s="81"/>
      <c r="I67" s="81"/>
      <c r="J67" s="80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2"/>
      <c r="V67" s="2"/>
      <c r="W67" s="2"/>
      <c r="X67" s="2"/>
      <c r="Y67" s="2"/>
      <c r="Z67" s="2"/>
    </row>
    <row r="68" ht="20.25" customHeight="1">
      <c r="A68" s="127" t="s">
        <v>18</v>
      </c>
      <c r="B68" s="27">
        <v>2.0</v>
      </c>
      <c r="C68" s="128">
        <v>0.1818181818181818</v>
      </c>
      <c r="D68" s="129">
        <f t="shared" si="1"/>
        <v>0.4471693852</v>
      </c>
      <c r="E68" s="80"/>
      <c r="F68" s="81"/>
      <c r="G68" s="81"/>
      <c r="H68" s="81"/>
      <c r="I68" s="81"/>
      <c r="J68" s="80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2"/>
      <c r="V68" s="2"/>
      <c r="W68" s="2"/>
      <c r="X68" s="2"/>
      <c r="Y68" s="2"/>
      <c r="Z68" s="2"/>
    </row>
    <row r="69" ht="21.0" customHeight="1">
      <c r="A69" s="130" t="s">
        <v>58</v>
      </c>
      <c r="B69" s="131"/>
      <c r="C69" s="132"/>
      <c r="D69" s="133">
        <f>SUM(D65:D68)</f>
        <v>1.936260028</v>
      </c>
      <c r="E69" s="134"/>
      <c r="F69" s="135"/>
      <c r="G69" s="134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2"/>
      <c r="V69" s="2"/>
      <c r="W69" s="2"/>
      <c r="X69" s="2"/>
      <c r="Y69" s="2"/>
      <c r="Z69" s="2"/>
    </row>
    <row r="70" ht="15.0" customHeight="1">
      <c r="A70" s="136"/>
      <c r="B70" s="137"/>
      <c r="C70" s="31"/>
      <c r="D70" s="31"/>
      <c r="E70" s="81"/>
      <c r="F70" s="81"/>
      <c r="G70" s="80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2"/>
      <c r="V70" s="2"/>
      <c r="W70" s="2"/>
      <c r="X70" s="2"/>
      <c r="Y70" s="2"/>
      <c r="Z70" s="2"/>
    </row>
    <row r="71" ht="21.0" customHeight="1">
      <c r="A71" s="138"/>
      <c r="B71" s="139"/>
      <c r="C71" s="19"/>
      <c r="D71" s="19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2"/>
      <c r="V71" s="2"/>
      <c r="W71" s="2"/>
      <c r="X71" s="2"/>
      <c r="Y71" s="2"/>
      <c r="Z71" s="2"/>
    </row>
    <row r="72" ht="21.0" customHeight="1">
      <c r="A72" s="140"/>
      <c r="B72" s="141"/>
      <c r="C72" s="35"/>
      <c r="D72" s="35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2"/>
      <c r="V72" s="2"/>
      <c r="W72" s="2"/>
      <c r="X72" s="2"/>
      <c r="Y72" s="2"/>
      <c r="Z72" s="2"/>
    </row>
    <row r="73" ht="21.0" customHeight="1">
      <c r="A73" s="143" t="s">
        <v>54</v>
      </c>
      <c r="B73" s="144"/>
      <c r="C73" s="145" t="s">
        <v>59</v>
      </c>
      <c r="D73" s="146"/>
      <c r="E73" s="146"/>
      <c r="F73" s="146"/>
      <c r="G73" s="147"/>
      <c r="H73" s="148">
        <v>1.0</v>
      </c>
      <c r="I73" s="147"/>
      <c r="J73" s="148">
        <v>2.0</v>
      </c>
      <c r="K73" s="147"/>
      <c r="L73" s="148">
        <v>3.0</v>
      </c>
      <c r="M73" s="147"/>
      <c r="N73" s="148">
        <v>4.0</v>
      </c>
      <c r="O73" s="147"/>
      <c r="P73" s="145" t="s">
        <v>60</v>
      </c>
      <c r="Q73" s="146"/>
      <c r="R73" s="146"/>
      <c r="S73" s="146"/>
      <c r="T73" s="41"/>
      <c r="U73" s="2"/>
      <c r="V73" s="2"/>
      <c r="W73" s="2"/>
      <c r="X73" s="2"/>
      <c r="Y73" s="2"/>
      <c r="Z73" s="2"/>
    </row>
    <row r="74" ht="21.0" customHeight="1">
      <c r="A74" s="37"/>
      <c r="B74" s="8" t="s">
        <v>61</v>
      </c>
      <c r="C74" s="69" t="s">
        <v>49</v>
      </c>
      <c r="D74" s="73" t="s">
        <v>50</v>
      </c>
      <c r="E74" s="73" t="s">
        <v>51</v>
      </c>
      <c r="F74" s="73" t="s">
        <v>52</v>
      </c>
      <c r="G74" s="73" t="s">
        <v>62</v>
      </c>
      <c r="H74" s="73" t="s">
        <v>63</v>
      </c>
      <c r="I74" s="73" t="s">
        <v>64</v>
      </c>
      <c r="J74" s="73" t="s">
        <v>63</v>
      </c>
      <c r="K74" s="73" t="s">
        <v>64</v>
      </c>
      <c r="L74" s="73" t="s">
        <v>63</v>
      </c>
      <c r="M74" s="73" t="s">
        <v>64</v>
      </c>
      <c r="N74" s="73" t="s">
        <v>63</v>
      </c>
      <c r="O74" s="73" t="s">
        <v>64</v>
      </c>
      <c r="P74" s="73" t="s">
        <v>65</v>
      </c>
      <c r="Q74" s="73" t="s">
        <v>66</v>
      </c>
      <c r="R74" s="73" t="s">
        <v>67</v>
      </c>
      <c r="S74" s="73" t="s">
        <v>68</v>
      </c>
      <c r="T74" s="149" t="s">
        <v>69</v>
      </c>
      <c r="U74" s="2"/>
      <c r="V74" s="2"/>
      <c r="W74" s="2"/>
      <c r="X74" s="2"/>
      <c r="Y74" s="2"/>
      <c r="Z74" s="2"/>
    </row>
    <row r="75" ht="21.0" customHeight="1">
      <c r="A75" s="74" t="s">
        <v>2</v>
      </c>
      <c r="B75" s="14" t="s">
        <v>8</v>
      </c>
      <c r="C75" s="150">
        <v>1.0</v>
      </c>
      <c r="D75" s="151">
        <v>1.0</v>
      </c>
      <c r="E75" s="151">
        <v>1.0</v>
      </c>
      <c r="F75" s="151">
        <v>0.0</v>
      </c>
      <c r="G75" s="151">
        <f t="shared" ref="G75:G83" si="2">SUM(C75:F75)</f>
        <v>3</v>
      </c>
      <c r="H75" s="79">
        <f t="shared" ref="H75:H83" si="3">(C75/G75)</f>
        <v>0.3333333333</v>
      </c>
      <c r="I75" s="79">
        <f>-(H75*LOG(H75,2))</f>
        <v>0.5283208336</v>
      </c>
      <c r="J75" s="79">
        <f t="shared" ref="J75:J83" si="4">(D75/G75)</f>
        <v>0.3333333333</v>
      </c>
      <c r="K75" s="79">
        <f>-(J75*LOG(J75,2))</f>
        <v>0.5283208336</v>
      </c>
      <c r="L75" s="79">
        <f t="shared" ref="L75:L83" si="5">(E75/G75)</f>
        <v>0.3333333333</v>
      </c>
      <c r="M75" s="79">
        <f t="shared" ref="M75:M77" si="6">-(L75*LOG(L75,2))</f>
        <v>0.5283208336</v>
      </c>
      <c r="N75" s="79">
        <f t="shared" ref="N75:N83" si="7">(F75/G75)</f>
        <v>0</v>
      </c>
      <c r="O75" s="79">
        <v>0.0</v>
      </c>
      <c r="P75" s="79">
        <f t="shared" ref="P75:P83" si="8">SUM(I75,K75,M75,O75)</f>
        <v>1.584962501</v>
      </c>
      <c r="Q75" s="79">
        <f t="shared" ref="Q75:Q83" si="9">(G75/11)</f>
        <v>0.2727272727</v>
      </c>
      <c r="R75" s="79">
        <f t="shared" ref="R75:R83" si="10">(Q75*P75)</f>
        <v>0.4322625002</v>
      </c>
      <c r="S75" s="79">
        <f>SUM(R75:R78)</f>
        <v>1.159535227</v>
      </c>
      <c r="T75" s="152">
        <f>(D69-S75)</f>
        <v>0.7767248001</v>
      </c>
      <c r="U75" s="2"/>
      <c r="V75" s="2"/>
      <c r="W75" s="2"/>
      <c r="X75" s="2"/>
      <c r="Y75" s="2"/>
      <c r="Z75" s="2"/>
    </row>
    <row r="76" ht="20.25" customHeight="1">
      <c r="A76" s="82"/>
      <c r="B76" s="21" t="s">
        <v>17</v>
      </c>
      <c r="C76" s="153">
        <v>0.0</v>
      </c>
      <c r="D76" s="154">
        <v>0.0</v>
      </c>
      <c r="E76" s="154">
        <v>2.0</v>
      </c>
      <c r="F76" s="154">
        <v>2.0</v>
      </c>
      <c r="G76" s="154">
        <f t="shared" si="2"/>
        <v>4</v>
      </c>
      <c r="H76" s="87">
        <f t="shared" si="3"/>
        <v>0</v>
      </c>
      <c r="I76" s="87">
        <v>0.0</v>
      </c>
      <c r="J76" s="87">
        <f t="shared" si="4"/>
        <v>0</v>
      </c>
      <c r="K76" s="87">
        <v>0.0</v>
      </c>
      <c r="L76" s="87">
        <f t="shared" si="5"/>
        <v>0.5</v>
      </c>
      <c r="M76" s="87">
        <f t="shared" si="6"/>
        <v>0.5</v>
      </c>
      <c r="N76" s="87">
        <f t="shared" si="7"/>
        <v>0.5</v>
      </c>
      <c r="O76" s="87">
        <f>-(N76*LOG(N76,2))</f>
        <v>0.5</v>
      </c>
      <c r="P76" s="87">
        <f t="shared" si="8"/>
        <v>1</v>
      </c>
      <c r="Q76" s="87">
        <f t="shared" si="9"/>
        <v>0.3636363636</v>
      </c>
      <c r="R76" s="87">
        <f t="shared" si="10"/>
        <v>0.3636363636</v>
      </c>
      <c r="S76" s="87"/>
      <c r="T76" s="155"/>
      <c r="U76" s="2"/>
      <c r="V76" s="2"/>
      <c r="W76" s="2"/>
      <c r="X76" s="2"/>
      <c r="Y76" s="2"/>
      <c r="Z76" s="2"/>
    </row>
    <row r="77" ht="20.25" customHeight="1">
      <c r="A77" s="82"/>
      <c r="B77" s="21" t="s">
        <v>19</v>
      </c>
      <c r="C77" s="153">
        <v>0.0</v>
      </c>
      <c r="D77" s="154">
        <v>1.0</v>
      </c>
      <c r="E77" s="154">
        <v>1.0</v>
      </c>
      <c r="F77" s="154">
        <v>0.0</v>
      </c>
      <c r="G77" s="154">
        <f t="shared" si="2"/>
        <v>2</v>
      </c>
      <c r="H77" s="87">
        <f t="shared" si="3"/>
        <v>0</v>
      </c>
      <c r="I77" s="87">
        <v>0.0</v>
      </c>
      <c r="J77" s="87">
        <f t="shared" si="4"/>
        <v>0.5</v>
      </c>
      <c r="K77" s="87">
        <f t="shared" ref="K77:K83" si="11">-(J77*LOG(J77,2))</f>
        <v>0.5</v>
      </c>
      <c r="L77" s="87">
        <f t="shared" si="5"/>
        <v>0.5</v>
      </c>
      <c r="M77" s="87">
        <f t="shared" si="6"/>
        <v>0.5</v>
      </c>
      <c r="N77" s="87">
        <f t="shared" si="7"/>
        <v>0</v>
      </c>
      <c r="O77" s="87">
        <v>0.0</v>
      </c>
      <c r="P77" s="87">
        <f t="shared" si="8"/>
        <v>1</v>
      </c>
      <c r="Q77" s="87">
        <f t="shared" si="9"/>
        <v>0.1818181818</v>
      </c>
      <c r="R77" s="87">
        <f t="shared" si="10"/>
        <v>0.1818181818</v>
      </c>
      <c r="S77" s="87"/>
      <c r="T77" s="156"/>
      <c r="U77" s="2"/>
      <c r="V77" s="2"/>
      <c r="W77" s="2"/>
      <c r="X77" s="2"/>
      <c r="Y77" s="2"/>
      <c r="Z77" s="2"/>
    </row>
    <row r="78" ht="20.25" customHeight="1">
      <c r="A78" s="88"/>
      <c r="B78" s="26" t="s">
        <v>20</v>
      </c>
      <c r="C78" s="157">
        <v>1.0</v>
      </c>
      <c r="D78" s="158">
        <v>1.0</v>
      </c>
      <c r="E78" s="158">
        <v>0.0</v>
      </c>
      <c r="F78" s="158">
        <v>0.0</v>
      </c>
      <c r="G78" s="158">
        <f t="shared" si="2"/>
        <v>2</v>
      </c>
      <c r="H78" s="93">
        <f t="shared" si="3"/>
        <v>0.5</v>
      </c>
      <c r="I78" s="93">
        <f>-(H78*LOG(H78,2))</f>
        <v>0.5</v>
      </c>
      <c r="J78" s="93">
        <f t="shared" si="4"/>
        <v>0.5</v>
      </c>
      <c r="K78" s="93">
        <f t="shared" si="11"/>
        <v>0.5</v>
      </c>
      <c r="L78" s="93">
        <f t="shared" si="5"/>
        <v>0</v>
      </c>
      <c r="M78" s="93">
        <v>0.0</v>
      </c>
      <c r="N78" s="93">
        <f t="shared" si="7"/>
        <v>0</v>
      </c>
      <c r="O78" s="93">
        <v>0.0</v>
      </c>
      <c r="P78" s="93">
        <f t="shared" si="8"/>
        <v>1</v>
      </c>
      <c r="Q78" s="93">
        <f t="shared" si="9"/>
        <v>0.1818181818</v>
      </c>
      <c r="R78" s="93">
        <f t="shared" si="10"/>
        <v>0.1818181818</v>
      </c>
      <c r="S78" s="93"/>
      <c r="T78" s="90"/>
      <c r="U78" s="2"/>
      <c r="V78" s="2"/>
      <c r="W78" s="2"/>
      <c r="X78" s="2"/>
      <c r="Y78" s="2"/>
      <c r="Z78" s="2"/>
    </row>
    <row r="79" ht="20.25" customHeight="1">
      <c r="A79" s="74" t="s">
        <v>3</v>
      </c>
      <c r="B79" s="14" t="s">
        <v>9</v>
      </c>
      <c r="C79" s="150">
        <v>0.0</v>
      </c>
      <c r="D79" s="151">
        <v>1.0</v>
      </c>
      <c r="E79" s="151">
        <v>2.0</v>
      </c>
      <c r="F79" s="151">
        <v>2.0</v>
      </c>
      <c r="G79" s="151">
        <f t="shared" si="2"/>
        <v>5</v>
      </c>
      <c r="H79" s="79">
        <f t="shared" si="3"/>
        <v>0</v>
      </c>
      <c r="I79" s="79">
        <v>0.0</v>
      </c>
      <c r="J79" s="79">
        <f t="shared" si="4"/>
        <v>0.2</v>
      </c>
      <c r="K79" s="79">
        <f t="shared" si="11"/>
        <v>0.464385619</v>
      </c>
      <c r="L79" s="79">
        <f t="shared" si="5"/>
        <v>0.4</v>
      </c>
      <c r="M79" s="79">
        <f t="shared" ref="M79:M83" si="12">-(L79*LOG(L79,2))</f>
        <v>0.528771238</v>
      </c>
      <c r="N79" s="79">
        <f t="shared" si="7"/>
        <v>0.4</v>
      </c>
      <c r="O79" s="79">
        <f>-(N79*LOG(N79,2))</f>
        <v>0.528771238</v>
      </c>
      <c r="P79" s="79">
        <f t="shared" si="8"/>
        <v>1.521928095</v>
      </c>
      <c r="Q79" s="79">
        <f t="shared" si="9"/>
        <v>0.4545454545</v>
      </c>
      <c r="R79" s="79">
        <f t="shared" si="10"/>
        <v>0.6917854977</v>
      </c>
      <c r="S79" s="79">
        <f>SUM(R79:R80)</f>
        <v>1.556310498</v>
      </c>
      <c r="T79" s="159">
        <v>0.3799</v>
      </c>
      <c r="U79" s="2"/>
      <c r="V79" s="2"/>
      <c r="W79" s="2"/>
      <c r="X79" s="2"/>
      <c r="Y79" s="2"/>
      <c r="Z79" s="2"/>
    </row>
    <row r="80" ht="20.25" customHeight="1">
      <c r="A80" s="88"/>
      <c r="B80" s="26" t="s">
        <v>12</v>
      </c>
      <c r="C80" s="157">
        <v>2.0</v>
      </c>
      <c r="D80" s="158">
        <v>2.0</v>
      </c>
      <c r="E80" s="158">
        <v>2.0</v>
      </c>
      <c r="F80" s="158">
        <v>0.0</v>
      </c>
      <c r="G80" s="158">
        <f t="shared" si="2"/>
        <v>6</v>
      </c>
      <c r="H80" s="93">
        <f t="shared" si="3"/>
        <v>0.3333333333</v>
      </c>
      <c r="I80" s="93">
        <f t="shared" ref="I80:I81" si="13">-(H80*LOG(H80,2))</f>
        <v>0.5283208336</v>
      </c>
      <c r="J80" s="93">
        <f t="shared" si="4"/>
        <v>0.3333333333</v>
      </c>
      <c r="K80" s="93">
        <f t="shared" si="11"/>
        <v>0.5283208336</v>
      </c>
      <c r="L80" s="93">
        <f t="shared" si="5"/>
        <v>0.3333333333</v>
      </c>
      <c r="M80" s="93">
        <f t="shared" si="12"/>
        <v>0.5283208336</v>
      </c>
      <c r="N80" s="93">
        <f t="shared" si="7"/>
        <v>0</v>
      </c>
      <c r="O80" s="93">
        <v>0.0</v>
      </c>
      <c r="P80" s="93">
        <f t="shared" si="8"/>
        <v>1.584962501</v>
      </c>
      <c r="Q80" s="93">
        <f t="shared" si="9"/>
        <v>0.5454545455</v>
      </c>
      <c r="R80" s="93">
        <f t="shared" si="10"/>
        <v>0.8645250004</v>
      </c>
      <c r="S80" s="93"/>
      <c r="T80" s="90"/>
      <c r="U80" s="2"/>
      <c r="V80" s="2"/>
      <c r="W80" s="2"/>
      <c r="X80" s="2"/>
      <c r="Y80" s="2"/>
      <c r="Z80" s="2"/>
    </row>
    <row r="81" ht="20.25" customHeight="1">
      <c r="A81" s="74" t="s">
        <v>4</v>
      </c>
      <c r="B81" s="14" t="s">
        <v>14</v>
      </c>
      <c r="C81" s="150">
        <v>2.0</v>
      </c>
      <c r="D81" s="151">
        <v>1.0</v>
      </c>
      <c r="E81" s="151">
        <v>2.0</v>
      </c>
      <c r="F81" s="151">
        <v>0.0</v>
      </c>
      <c r="G81" s="151">
        <f t="shared" si="2"/>
        <v>5</v>
      </c>
      <c r="H81" s="79">
        <f t="shared" si="3"/>
        <v>0.4</v>
      </c>
      <c r="I81" s="79">
        <f t="shared" si="13"/>
        <v>0.528771238</v>
      </c>
      <c r="J81" s="79">
        <f t="shared" si="4"/>
        <v>0.2</v>
      </c>
      <c r="K81" s="79">
        <f t="shared" si="11"/>
        <v>0.464385619</v>
      </c>
      <c r="L81" s="79">
        <f t="shared" si="5"/>
        <v>0.4</v>
      </c>
      <c r="M81" s="79">
        <f t="shared" si="12"/>
        <v>0.528771238</v>
      </c>
      <c r="N81" s="79">
        <f t="shared" si="7"/>
        <v>0</v>
      </c>
      <c r="O81" s="79">
        <v>0.0</v>
      </c>
      <c r="P81" s="79">
        <f t="shared" si="8"/>
        <v>1.521928095</v>
      </c>
      <c r="Q81" s="79">
        <f t="shared" si="9"/>
        <v>0.4545454545</v>
      </c>
      <c r="R81" s="79">
        <f t="shared" si="10"/>
        <v>0.6917854977</v>
      </c>
      <c r="S81" s="79">
        <f>SUM(R81:R83)</f>
        <v>1.556310498</v>
      </c>
      <c r="T81" s="159">
        <v>0.3799</v>
      </c>
      <c r="U81" s="2"/>
      <c r="V81" s="2"/>
      <c r="W81" s="2"/>
      <c r="X81" s="2"/>
      <c r="Y81" s="2"/>
      <c r="Z81" s="2"/>
    </row>
    <row r="82" ht="20.25" customHeight="1">
      <c r="A82" s="82"/>
      <c r="B82" s="21" t="s">
        <v>70</v>
      </c>
      <c r="C82" s="153">
        <v>0.0</v>
      </c>
      <c r="D82" s="154">
        <v>1.0</v>
      </c>
      <c r="E82" s="154">
        <v>1.0</v>
      </c>
      <c r="F82" s="154">
        <v>1.0</v>
      </c>
      <c r="G82" s="154">
        <f t="shared" si="2"/>
        <v>3</v>
      </c>
      <c r="H82" s="87">
        <f t="shared" si="3"/>
        <v>0</v>
      </c>
      <c r="I82" s="87">
        <v>0.0</v>
      </c>
      <c r="J82" s="87">
        <f t="shared" si="4"/>
        <v>0.3333333333</v>
      </c>
      <c r="K82" s="87">
        <f t="shared" si="11"/>
        <v>0.5283208336</v>
      </c>
      <c r="L82" s="87">
        <f t="shared" si="5"/>
        <v>0.3333333333</v>
      </c>
      <c r="M82" s="87">
        <f t="shared" si="12"/>
        <v>0.5283208336</v>
      </c>
      <c r="N82" s="87">
        <f t="shared" si="7"/>
        <v>0.3333333333</v>
      </c>
      <c r="O82" s="87">
        <f t="shared" ref="O82:O83" si="14">-(N82*LOG(N82,2))</f>
        <v>0.5283208336</v>
      </c>
      <c r="P82" s="87">
        <f t="shared" si="8"/>
        <v>1.584962501</v>
      </c>
      <c r="Q82" s="87">
        <f t="shared" si="9"/>
        <v>0.2727272727</v>
      </c>
      <c r="R82" s="87">
        <f t="shared" si="10"/>
        <v>0.4322625002</v>
      </c>
      <c r="S82" s="87"/>
      <c r="T82" s="84"/>
      <c r="U82" s="2"/>
      <c r="V82" s="2"/>
      <c r="W82" s="2"/>
      <c r="X82" s="2"/>
      <c r="Y82" s="2"/>
      <c r="Z82" s="2"/>
    </row>
    <row r="83" ht="20.25" customHeight="1">
      <c r="A83" s="160"/>
      <c r="B83" s="161" t="s">
        <v>71</v>
      </c>
      <c r="C83" s="162">
        <v>0.0</v>
      </c>
      <c r="D83" s="163">
        <v>1.0</v>
      </c>
      <c r="E83" s="163">
        <v>1.0</v>
      </c>
      <c r="F83" s="163">
        <v>1.0</v>
      </c>
      <c r="G83" s="163">
        <f t="shared" si="2"/>
        <v>3</v>
      </c>
      <c r="H83" s="164">
        <f t="shared" si="3"/>
        <v>0</v>
      </c>
      <c r="I83" s="164">
        <v>0.0</v>
      </c>
      <c r="J83" s="164">
        <f t="shared" si="4"/>
        <v>0.3333333333</v>
      </c>
      <c r="K83" s="164">
        <f t="shared" si="11"/>
        <v>0.5283208336</v>
      </c>
      <c r="L83" s="164">
        <f t="shared" si="5"/>
        <v>0.3333333333</v>
      </c>
      <c r="M83" s="164">
        <f t="shared" si="12"/>
        <v>0.5283208336</v>
      </c>
      <c r="N83" s="164">
        <f t="shared" si="7"/>
        <v>0.3333333333</v>
      </c>
      <c r="O83" s="164">
        <f t="shared" si="14"/>
        <v>0.5283208336</v>
      </c>
      <c r="P83" s="164">
        <f t="shared" si="8"/>
        <v>1.584962501</v>
      </c>
      <c r="Q83" s="164">
        <f t="shared" si="9"/>
        <v>0.2727272727</v>
      </c>
      <c r="R83" s="164">
        <f t="shared" si="10"/>
        <v>0.4322625002</v>
      </c>
      <c r="S83" s="164"/>
      <c r="T83" s="164"/>
      <c r="U83" s="2"/>
      <c r="V83" s="2"/>
      <c r="W83" s="2"/>
      <c r="X83" s="2"/>
      <c r="Y83" s="2"/>
      <c r="Z83" s="2"/>
    </row>
    <row r="84" ht="21.0" customHeight="1">
      <c r="A84" s="165" t="s">
        <v>72</v>
      </c>
      <c r="B84" s="138"/>
      <c r="C84" s="18"/>
      <c r="D84" s="18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2"/>
      <c r="V84" s="2"/>
      <c r="W84" s="2"/>
      <c r="X84" s="2"/>
      <c r="Y84" s="2"/>
      <c r="Z84" s="2"/>
    </row>
    <row r="85" ht="21.0" customHeight="1">
      <c r="A85" s="166"/>
      <c r="B85" s="167"/>
      <c r="C85" s="168"/>
      <c r="D85" s="168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9">
    <mergeCell ref="A1:T1"/>
    <mergeCell ref="B17:C17"/>
    <mergeCell ref="D17:E17"/>
    <mergeCell ref="B18:C18"/>
    <mergeCell ref="D18:E18"/>
    <mergeCell ref="B19:C19"/>
    <mergeCell ref="D19:E19"/>
    <mergeCell ref="B23:C23"/>
    <mergeCell ref="B24:C24"/>
    <mergeCell ref="B25:C25"/>
    <mergeCell ref="B26:C26"/>
    <mergeCell ref="B27:C27"/>
    <mergeCell ref="B20:C20"/>
    <mergeCell ref="D20:E20"/>
    <mergeCell ref="B21:C21"/>
    <mergeCell ref="D21:E21"/>
    <mergeCell ref="B22:C22"/>
    <mergeCell ref="D22:E22"/>
    <mergeCell ref="D23:E23"/>
    <mergeCell ref="L73:M73"/>
    <mergeCell ref="N73:O73"/>
    <mergeCell ref="P73:T73"/>
    <mergeCell ref="D24:E24"/>
    <mergeCell ref="D25:E25"/>
    <mergeCell ref="D26:E26"/>
    <mergeCell ref="D27:E27"/>
    <mergeCell ref="C73:G73"/>
    <mergeCell ref="H73:I73"/>
    <mergeCell ref="J73:K73"/>
  </mergeCells>
  <conditionalFormatting sqref="D4:E14">
    <cfRule type="cellIs" dxfId="0" priority="1" stopIfTrue="1" operator="lessThan">
      <formula>0</formula>
    </cfRule>
  </conditionalFormatting>
  <printOptions/>
  <pageMargins bottom="0.75" footer="0.0" header="0.0" left="0.5" right="0.5" top="0.75"/>
  <pageSetup orientation="portrait"/>
  <headerFooter>
    <oddFooter>&amp;C000000&amp;P</oddFooter>
  </headerFooter>
  <drawing r:id="rId1"/>
</worksheet>
</file>