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rainings\statistics\"/>
    </mc:Choice>
  </mc:AlternateContent>
  <bookViews>
    <workbookView xWindow="0" yWindow="0" windowWidth="15120" windowHeight="6870" activeTab="6"/>
  </bookViews>
  <sheets>
    <sheet name="Basic" sheetId="1" r:id="rId1"/>
    <sheet name="Z" sheetId="10" state="hidden" r:id="rId2"/>
    <sheet name="t" sheetId="2" r:id="rId3"/>
    <sheet name="Chi-square" sheetId="3" r:id="rId4"/>
    <sheet name="ANOVA" sheetId="5" r:id="rId5"/>
    <sheet name="Scatter" sheetId="6" r:id="rId6"/>
    <sheet name="Correlation" sheetId="7" r:id="rId7"/>
    <sheet name="Box Plots" sheetId="8" r:id="rId8"/>
    <sheet name="Miscellaneous" sheetId="9" r:id="rId9"/>
  </sheets>
  <definedNames>
    <definedName name="_xlchart.v1.0" hidden="1">'Box Plots'!$A$1</definedName>
    <definedName name="_xlchart.v1.1" hidden="1">'Box Plots'!$A$2:$A$151</definedName>
    <definedName name="_xlchart.v1.2" hidden="1">'Box Plots'!$B$1</definedName>
    <definedName name="_xlchart.v1.3" hidden="1">'Box Plots'!$B$2:$B$151</definedName>
    <definedName name="_xlchart.v1.4" hidden="1">'Box Plots'!$C$1</definedName>
    <definedName name="_xlchart.v1.5" hidden="1">'Box Plots'!$C$2:$C$151</definedName>
    <definedName name="_xlchart.v1.6" hidden="1">'Box Plots'!$D$1</definedName>
    <definedName name="_xlchart.v1.7" hidden="1">'Box Plots'!$D$2:$D$151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2" l="1"/>
  <c r="D13" i="9" l="1"/>
  <c r="D12" i="9"/>
  <c r="D11" i="9"/>
  <c r="D10" i="9"/>
  <c r="D9" i="9"/>
  <c r="D8" i="9"/>
  <c r="D7" i="9"/>
  <c r="D6" i="9"/>
  <c r="F5" i="10" l="1"/>
  <c r="B5" i="10"/>
  <c r="H7" i="1" l="1"/>
  <c r="C62" i="3" l="1"/>
  <c r="C69" i="3" s="1"/>
  <c r="B62" i="3"/>
  <c r="B69" i="3" s="1"/>
  <c r="C61" i="3"/>
  <c r="C68" i="3" s="1"/>
  <c r="B61" i="3"/>
  <c r="B68" i="3" s="1"/>
  <c r="G46" i="3"/>
  <c r="F46" i="3"/>
  <c r="F45" i="3"/>
  <c r="F44" i="3"/>
  <c r="E45" i="3"/>
  <c r="D45" i="3"/>
  <c r="C45" i="3"/>
  <c r="B45" i="3"/>
  <c r="E44" i="3"/>
  <c r="D44" i="3"/>
  <c r="C44" i="3"/>
  <c r="B44" i="3"/>
  <c r="E39" i="3"/>
  <c r="D39" i="3"/>
  <c r="C39" i="3"/>
  <c r="B39" i="3"/>
  <c r="E38" i="3"/>
  <c r="D38" i="3"/>
  <c r="C38" i="3"/>
  <c r="B38" i="3"/>
  <c r="F16" i="3"/>
  <c r="F24" i="3"/>
  <c r="D23" i="3"/>
  <c r="E23" i="3" s="1"/>
  <c r="D22" i="3"/>
  <c r="E22" i="3" s="1"/>
  <c r="D69" i="3" l="1"/>
  <c r="D68" i="3"/>
  <c r="D70" i="3"/>
  <c r="E24" i="3"/>
  <c r="C15" i="3"/>
  <c r="D15" i="3" s="1"/>
  <c r="E15" i="3" s="1"/>
  <c r="C14" i="3"/>
  <c r="D14" i="3" s="1"/>
  <c r="E14" i="3" s="1"/>
  <c r="C13" i="3"/>
  <c r="D13" i="3" s="1"/>
  <c r="E13" i="3" s="1"/>
  <c r="C12" i="3"/>
  <c r="D12" i="3" s="1"/>
  <c r="E12" i="3" s="1"/>
  <c r="C11" i="3"/>
  <c r="D11" i="3" s="1"/>
  <c r="E11" i="3" s="1"/>
  <c r="C10" i="3"/>
  <c r="D10" i="3" s="1"/>
  <c r="E10" i="3" s="1"/>
  <c r="C9" i="3"/>
  <c r="D9" i="3" s="1"/>
  <c r="E9" i="3" s="1"/>
  <c r="C8" i="3"/>
  <c r="D8" i="3" s="1"/>
  <c r="E8" i="3" s="1"/>
  <c r="C7" i="3"/>
  <c r="D7" i="3" s="1"/>
  <c r="E7" i="3" s="1"/>
  <c r="C6" i="3"/>
  <c r="D6" i="3" s="1"/>
  <c r="E6" i="3" s="1"/>
  <c r="C5" i="3"/>
  <c r="D5" i="3" s="1"/>
  <c r="E5" i="3" s="1"/>
  <c r="C4" i="3"/>
  <c r="D4" i="3" s="1"/>
  <c r="E4" i="3" s="1"/>
  <c r="G32" i="2"/>
  <c r="G31" i="2"/>
  <c r="G30" i="2"/>
  <c r="G29" i="2"/>
  <c r="G28" i="2"/>
  <c r="G27" i="2"/>
  <c r="G26" i="2"/>
  <c r="G25" i="2"/>
  <c r="G24" i="2"/>
  <c r="G23" i="2"/>
  <c r="G22" i="2"/>
  <c r="G34" i="2" s="1"/>
  <c r="G21" i="2"/>
  <c r="G33" i="2" s="1"/>
  <c r="G35" i="2" s="1"/>
  <c r="G14" i="2"/>
  <c r="G13" i="2"/>
  <c r="G12" i="2"/>
  <c r="G11" i="2"/>
  <c r="G10" i="2"/>
  <c r="G9" i="2"/>
  <c r="G8" i="2"/>
  <c r="G7" i="2"/>
  <c r="G6" i="2"/>
  <c r="G5" i="2"/>
  <c r="G4" i="2"/>
  <c r="G3" i="2"/>
  <c r="G15" i="2" s="1"/>
  <c r="H5" i="1"/>
  <c r="L5" i="1"/>
  <c r="K5" i="1"/>
  <c r="J5" i="1"/>
  <c r="I5" i="1"/>
  <c r="R2" i="1"/>
  <c r="N2" i="1"/>
  <c r="P2" i="1"/>
  <c r="L2" i="1"/>
  <c r="J2" i="1"/>
  <c r="H2" i="1"/>
  <c r="E16" i="3" l="1"/>
  <c r="G16" i="2"/>
</calcChain>
</file>

<file path=xl/sharedStrings.xml><?xml version="1.0" encoding="utf-8"?>
<sst xmlns="http://schemas.openxmlformats.org/spreadsheetml/2006/main" count="493" uniqueCount="166">
  <si>
    <t>Sepal.Length</t>
  </si>
  <si>
    <t>Sepal.Width</t>
  </si>
  <si>
    <t>Petal.Length</t>
  </si>
  <si>
    <t>Petal.Width</t>
  </si>
  <si>
    <t>Species</t>
  </si>
  <si>
    <t>setosa</t>
  </si>
  <si>
    <t>versicolor</t>
  </si>
  <si>
    <t>virginica</t>
  </si>
  <si>
    <t>Mean</t>
  </si>
  <si>
    <t>Median</t>
  </si>
  <si>
    <t>Mode</t>
  </si>
  <si>
    <t>Range</t>
  </si>
  <si>
    <t>Min</t>
  </si>
  <si>
    <t>Max</t>
  </si>
  <si>
    <t>Quartile</t>
  </si>
  <si>
    <t>std</t>
  </si>
  <si>
    <t>HW</t>
  </si>
  <si>
    <t>Calculate outliers based on quartile</t>
  </si>
  <si>
    <t>Calculate outliers based on Mean and Std</t>
  </si>
  <si>
    <t>Before</t>
  </si>
  <si>
    <t>After</t>
  </si>
  <si>
    <t>t-Test: Paired Two Sample for Means</t>
  </si>
  <si>
    <t>Variance</t>
  </si>
  <si>
    <t>Observations</t>
  </si>
  <si>
    <t>Pearson Correlation</t>
  </si>
  <si>
    <t>Hypothesized Mean Difference</t>
  </si>
  <si>
    <t>df</t>
  </si>
  <si>
    <t>t Stat</t>
  </si>
  <si>
    <t>P(T&lt;=t) one-tail</t>
  </si>
  <si>
    <t>t Critical one-tail</t>
  </si>
  <si>
    <t>P(T&lt;=t) two-tail</t>
  </si>
  <si>
    <t>t Critical two-tail</t>
  </si>
  <si>
    <t>Accept H0</t>
  </si>
  <si>
    <t>Diff</t>
  </si>
  <si>
    <t>t</t>
  </si>
  <si>
    <t>Std</t>
  </si>
  <si>
    <t>Variable 1</t>
  </si>
  <si>
    <t>Variable 2</t>
  </si>
  <si>
    <t>Assuming equal variances</t>
  </si>
  <si>
    <t>With unequal (or unknown) variances</t>
  </si>
  <si>
    <t>Category</t>
  </si>
  <si>
    <t>Observed</t>
  </si>
  <si>
    <t>Expected</t>
  </si>
  <si>
    <t>(O-E)^2</t>
  </si>
  <si>
    <t>(O-E)^2/E</t>
  </si>
  <si>
    <t>Pisces</t>
  </si>
  <si>
    <t>Aries</t>
  </si>
  <si>
    <t>Taurus</t>
  </si>
  <si>
    <t>Gemini</t>
  </si>
  <si>
    <t>Cancer</t>
  </si>
  <si>
    <t>Leo</t>
  </si>
  <si>
    <t>Virgo</t>
  </si>
  <si>
    <t>Libra</t>
  </si>
  <si>
    <t>Scorpio</t>
  </si>
  <si>
    <t>Sagittarius</t>
  </si>
  <si>
    <t>Capricorn</t>
  </si>
  <si>
    <t>Aquarius</t>
  </si>
  <si>
    <t>Residents</t>
  </si>
  <si>
    <t>Non Residents</t>
  </si>
  <si>
    <t>High School</t>
  </si>
  <si>
    <t> Bachelors</t>
  </si>
  <si>
    <t>Masters</t>
  </si>
  <si>
    <t>Ph.d.</t>
  </si>
  <si>
    <t>Total</t>
  </si>
  <si>
    <t>Female</t>
  </si>
  <si>
    <t>Male</t>
  </si>
  <si>
    <r>
      <rPr>
        <b/>
        <sz val="11"/>
        <color rgb="FF00B050"/>
        <rFont val="Calibri"/>
        <family val="2"/>
        <scheme val="minor"/>
      </rPr>
      <t>Sample question</t>
    </r>
    <r>
      <rPr>
        <sz val="11"/>
        <color theme="1"/>
        <rFont val="Calibri"/>
        <family val="2"/>
        <scheme val="minor"/>
      </rPr>
      <t>: 256 visual artists were surveyed to find out their zodiac sign. The results were: Aries (29), Taurus (24), Gemini (22), Cancer (19), Leo (21), Virgo (18), Libra (19), Scorpio (20), Sagittarius (23), Capricorn (18), Aquarius (20), Pisces (23). Test the hypothesis that zodiac signs are evenly distributed across visual artists.</t>
    </r>
  </si>
  <si>
    <t>Solution</t>
  </si>
  <si>
    <r>
      <rPr>
        <sz val="11"/>
        <color rgb="FF00B050"/>
        <rFont val="Calibri"/>
        <family val="2"/>
        <scheme val="minor"/>
      </rPr>
      <t>Is gender independent of education level</t>
    </r>
    <r>
      <rPr>
        <sz val="11"/>
        <color theme="1"/>
        <rFont val="Calibri"/>
        <family val="2"/>
        <scheme val="minor"/>
      </rPr>
      <t>? A random sample of 395 people were surveyed and each person was asked to report the highest education level they obtained. The data that resulted from the survey is summarized in the following table:</t>
    </r>
  </si>
  <si>
    <t>Calculation of E</t>
  </si>
  <si>
    <t>Calculation of Test statistics</t>
  </si>
  <si>
    <t>Reject H0</t>
  </si>
  <si>
    <t> Heart Rate</t>
  </si>
  <si>
    <t> Increased</t>
  </si>
  <si>
    <t> No Heart Rate</t>
  </si>
  <si>
    <t> Increase</t>
  </si>
  <si>
    <t> Treated</t>
  </si>
  <si>
    <t> Not treated</t>
  </si>
  <si>
    <t> Total</t>
  </si>
  <si>
    <t>Is heart rate increased independent of drug treatment</t>
  </si>
  <si>
    <t>"&lt;3.841"</t>
  </si>
  <si>
    <t>ANOVA</t>
  </si>
  <si>
    <t>TestA</t>
  </si>
  <si>
    <t>TestB</t>
  </si>
  <si>
    <t>Anova: Single Factor</t>
  </si>
  <si>
    <t>SUMMARY</t>
  </si>
  <si>
    <t>Groups</t>
  </si>
  <si>
    <t>Count</t>
  </si>
  <si>
    <t>Sum</t>
  </si>
  <si>
    <t>Average</t>
  </si>
  <si>
    <t>Source of Variation</t>
  </si>
  <si>
    <t>SS</t>
  </si>
  <si>
    <t>MS</t>
  </si>
  <si>
    <t>F</t>
  </si>
  <si>
    <t>P-value</t>
  </si>
  <si>
    <t>F crit</t>
  </si>
  <si>
    <t>Between Groups</t>
  </si>
  <si>
    <t>Within Groups</t>
  </si>
  <si>
    <t>TestC</t>
  </si>
  <si>
    <t>One way ANOVA Example</t>
  </si>
  <si>
    <t>Do not reject H0</t>
  </si>
  <si>
    <t>https://www.mathsisfun.com/data/quincunx.html</t>
  </si>
  <si>
    <t>http://onlinestatbook.com/2/calculators/normal_dist.html</t>
  </si>
  <si>
    <t>Live demo of Normal distribution</t>
  </si>
  <si>
    <t>Live demo of Sample size calculator</t>
  </si>
  <si>
    <t>Population</t>
  </si>
  <si>
    <t>Sample</t>
  </si>
  <si>
    <t>Drug X</t>
  </si>
  <si>
    <t>Drug Y</t>
  </si>
  <si>
    <t>Drug Z</t>
  </si>
  <si>
    <t>Anova: Two-Factor Without Replication</t>
  </si>
  <si>
    <t>You are a Drill Sergeant for Phase Two of basic training for the Marines on the East Coast.</t>
  </si>
  <si>
    <t>You've trained the new recruits and they are now being tested in three events.</t>
  </si>
  <si>
    <t>Swim Qualification (SQ), Rifle Qualification (RQ), and Team Qualification (TQ).</t>
  </si>
  <si>
    <t>Each recruit is tested in all three events, and all events were scored out of 35.</t>
  </si>
  <si>
    <t>What can you conclude from the results?</t>
  </si>
  <si>
    <t>Recruit</t>
  </si>
  <si>
    <t>SQ</t>
  </si>
  <si>
    <t>RQ</t>
  </si>
  <si>
    <t>TQ</t>
  </si>
  <si>
    <t>Rows</t>
  </si>
  <si>
    <t>Columns</t>
  </si>
  <si>
    <t>Error</t>
  </si>
  <si>
    <t>Recruit 4 was the best performing recruit within the group.</t>
  </si>
  <si>
    <t>However, there is no statistically significant difference between the recruits (as indicated by the data for Rows)</t>
  </si>
  <si>
    <t>There is however, a statistically significant difference between the scores of the three tests.</t>
  </si>
  <si>
    <t>Looking at the test means, we can see that the Rifle Qualification's scores is much lower than the other two.</t>
  </si>
  <si>
    <t>Thus, either the Rifle Qualification is too hard, or the recruits are better suited to be Life Guards rather than Marines.</t>
  </si>
  <si>
    <t>Anova: Two-Factor With Replication</t>
  </si>
  <si>
    <t>You are the Guy who bosses the Drill Sergeant around.</t>
  </si>
  <si>
    <t>You are comparing the East Coast basic training program, and the West Coast basic training program for the Marines.</t>
  </si>
  <si>
    <t>You're looking at Phase Two of the basic training program scores for Swimming Qualification (SQ), Rifle Qualification (RQ) and Team Qualification (TQ).</t>
  </si>
  <si>
    <t>Group</t>
  </si>
  <si>
    <t>East</t>
  </si>
  <si>
    <t>West</t>
  </si>
  <si>
    <t>Interaction</t>
  </si>
  <si>
    <t>Within</t>
  </si>
  <si>
    <t>East or West by itself does not affect the test scores, in other words…</t>
  </si>
  <si>
    <t>There is no significant difference when only considering East or West by itself (as shown by the results from the Sample)</t>
  </si>
  <si>
    <t>There is no significant difference when only considering the different test types (as shown by the results from the Column)</t>
  </si>
  <si>
    <t>There is however a significant difference when considering East and West and its relationship to the test types (as shown by the results from the Interaction)</t>
  </si>
  <si>
    <t>We can conclude that West Coast basic training will produce better Marines, also based on the last test (ANOVA w/o Rep)…</t>
  </si>
  <si>
    <t>We can now conclude that the Rifle Qualification test wasn't too hard, and that the East Coast recruits need to improve their skills or become Life Guards.</t>
  </si>
  <si>
    <t>Manual calculation steps</t>
  </si>
  <si>
    <t>http://www.statisticshowto.com/find-sample-size-statistics/</t>
  </si>
  <si>
    <t>Outliers</t>
  </si>
  <si>
    <t>Yes</t>
  </si>
  <si>
    <t>No</t>
  </si>
  <si>
    <t>Q1 – 1.5×IQR or above Q3 + 1.5×IQR,</t>
  </si>
  <si>
    <t>Mean-3*Sigma OR Mean+3*Sigma for 99 percentile</t>
  </si>
  <si>
    <r>
      <rPr>
        <b/>
        <sz val="11"/>
        <color rgb="FF00B050"/>
        <rFont val="Calibri"/>
        <family val="2"/>
        <scheme val="minor"/>
      </rPr>
      <t>What Does “Replication” Mean?</t>
    </r>
    <r>
      <rPr>
        <sz val="11"/>
        <color theme="1"/>
        <rFont val="Calibri"/>
        <family val="2"/>
        <scheme val="minor"/>
      </rPr>
      <t xml:space="preserve">
It’s whether you are replicating your test(s) with multiple groups. With a two way ANOVA with replication , you have two groups and individuals within that group are doing more than one thing (i.e. two groups of students from two colleges taking two tests). If you only have one group taking two tests, you would use without replication.</t>
    </r>
  </si>
  <si>
    <t>CW</t>
  </si>
  <si>
    <t>Mu</t>
  </si>
  <si>
    <t>sigma</t>
  </si>
  <si>
    <t>n</t>
  </si>
  <si>
    <t>x</t>
  </si>
  <si>
    <t>z</t>
  </si>
  <si>
    <t>See te z table</t>
  </si>
  <si>
    <t>Manual calculations</t>
  </si>
  <si>
    <r>
      <rPr>
        <b/>
        <sz val="11"/>
        <color rgb="FF00B050"/>
        <rFont val="Calibri"/>
        <family val="2"/>
        <scheme val="minor"/>
      </rPr>
      <t>CW</t>
    </r>
    <r>
      <rPr>
        <sz val="11"/>
        <color theme="1"/>
        <rFont val="Calibri"/>
        <family val="2"/>
        <scheme val="minor"/>
      </rPr>
      <t>: Suppose the student population is 20% resident and 80% non-resident. Then, if a sample of 100 students yields 16 resident and 84 non resident, how 'good' do the data 'fit' the assumed probability model of 20% resident and 80% non-resident?</t>
    </r>
  </si>
  <si>
    <r>
      <rPr>
        <b/>
        <sz val="11"/>
        <color rgb="FF00B050"/>
        <rFont val="Calibri"/>
        <family val="2"/>
        <scheme val="minor"/>
      </rPr>
      <t>CW</t>
    </r>
    <r>
      <rPr>
        <sz val="11"/>
        <color theme="1"/>
        <rFont val="Calibri"/>
        <family val="2"/>
        <scheme val="minor"/>
      </rPr>
      <t>: A trial was conducted on a group and you hypothesized that the groups receiving the drug would show increased heart rates compared to those that did not receive the drug. You conduct the study and collect the following data</t>
    </r>
  </si>
  <si>
    <t>Manual</t>
  </si>
  <si>
    <t>surveymonkey</t>
  </si>
  <si>
    <t>https://www.surveymonkey.com/mp/sample-size-calculator/</t>
  </si>
  <si>
    <t>http://abs.gov.au/websitedbs/D3310114.nsf/home/Sample+Size+Calculator</t>
  </si>
  <si>
    <t>IQR = Q3 −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</si>
</sst>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i/>
      <sz val="11"/>
      <color theme="1"/>
      <name val="Calibri"/>
      <family val="2"/>
      <scheme val="minor"/>
    </font>
    <font>
      <b/>
      <sz val="11"/>
      <color rgb="FF00B050"/>
      <name val="Calibri"/>
      <family val="2"/>
      <scheme val="minor"/>
    </font>
    <font>
      <sz val="11"/>
      <color rgb="FF00B050"/>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i/>
      <sz val="10"/>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tint="0.79998168889431442"/>
        <bgColor indexed="64"/>
      </patternFill>
    </fill>
  </fills>
  <borders count="8">
    <border>
      <left/>
      <right/>
      <top/>
      <bottom/>
      <diagonal/>
    </border>
    <border>
      <left/>
      <right/>
      <top/>
      <bottom style="medium">
        <color indexed="64"/>
      </bottom>
      <diagonal/>
    </border>
    <border>
      <left/>
      <right/>
      <top style="medium">
        <color indexed="64"/>
      </top>
      <bottom style="thin">
        <color indexed="64"/>
      </bottom>
      <diagonal/>
    </border>
    <border>
      <left style="medium">
        <color rgb="FF666666"/>
      </left>
      <right style="medium">
        <color rgb="FF666666"/>
      </right>
      <top style="medium">
        <color rgb="FF666666"/>
      </top>
      <bottom style="medium">
        <color rgb="FF666666"/>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bottom style="medium">
        <color indexed="18"/>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0" fillId="2"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0" xfId="0" applyFont="1" applyAlignment="1">
      <alignment horizontal="left" vertical="top"/>
    </xf>
    <xf numFmtId="0" fontId="0" fillId="3" borderId="0" xfId="0" applyFont="1" applyFill="1"/>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0" fontId="3" fillId="0" borderId="0" xfId="0" applyFont="1" applyAlignment="1">
      <alignment horizontal="left" vertical="top"/>
    </xf>
    <xf numFmtId="2" fontId="4" fillId="4" borderId="3" xfId="0" applyNumberFormat="1" applyFont="1" applyFill="1" applyBorder="1" applyAlignment="1">
      <alignment horizontal="center" vertical="center" wrapText="1"/>
    </xf>
    <xf numFmtId="0" fontId="0" fillId="3" borderId="0" xfId="0" applyFont="1" applyFill="1" applyAlignment="1">
      <alignment horizontal="left" vertical="top"/>
    </xf>
    <xf numFmtId="0" fontId="0" fillId="4" borderId="0" xfId="0" applyFont="1" applyFill="1" applyAlignment="1">
      <alignment horizontal="left" vertical="top"/>
    </xf>
    <xf numFmtId="2" fontId="0" fillId="0" borderId="0" xfId="0" applyNumberFormat="1" applyFont="1" applyAlignment="1">
      <alignment horizontal="left" vertical="top"/>
    </xf>
    <xf numFmtId="0" fontId="0" fillId="3" borderId="0" xfId="0" applyFill="1" applyBorder="1" applyAlignment="1"/>
    <xf numFmtId="0" fontId="3" fillId="0" borderId="0" xfId="0" applyFont="1"/>
    <xf numFmtId="0" fontId="2" fillId="0" borderId="0" xfId="0" applyFont="1"/>
    <xf numFmtId="0" fontId="0" fillId="3" borderId="1" xfId="0" applyFill="1" applyBorder="1" applyAlignment="1"/>
    <xf numFmtId="0" fontId="0" fillId="5" borderId="0" xfId="0" applyFill="1"/>
    <xf numFmtId="0" fontId="6" fillId="0" borderId="0" xfId="1"/>
    <xf numFmtId="0" fontId="5" fillId="0" borderId="4" xfId="0" applyFont="1" applyBorder="1"/>
    <xf numFmtId="0" fontId="5" fillId="0" borderId="5" xfId="0" applyFont="1" applyBorder="1"/>
    <xf numFmtId="0" fontId="0" fillId="0" borderId="6" xfId="0" applyBorder="1"/>
    <xf numFmtId="0" fontId="5" fillId="0" borderId="0" xfId="0" applyFont="1"/>
    <xf numFmtId="0" fontId="0" fillId="0" borderId="0" xfId="0" applyBorder="1"/>
    <xf numFmtId="0" fontId="0" fillId="6" borderId="0" xfId="0" applyFill="1" applyBorder="1" applyAlignment="1"/>
    <xf numFmtId="0" fontId="7" fillId="0" borderId="7" xfId="0" applyFont="1" applyFill="1" applyBorder="1" applyAlignment="1">
      <alignment horizontal="right"/>
    </xf>
    <xf numFmtId="0" fontId="0" fillId="7" borderId="0" xfId="0" applyFill="1"/>
    <xf numFmtId="0" fontId="0" fillId="8" borderId="0" xfId="0" applyFill="1"/>
    <xf numFmtId="0" fontId="5" fillId="8" borderId="0" xfId="0" applyFont="1" applyFill="1"/>
    <xf numFmtId="1" fontId="0" fillId="0" borderId="0" xfId="0" applyNumberFormat="1"/>
    <xf numFmtId="0" fontId="0" fillId="9" borderId="0" xfId="0" applyFill="1"/>
    <xf numFmtId="0" fontId="0" fillId="0" borderId="0" xfId="0" applyFont="1" applyAlignment="1">
      <alignment horizontal="left" vertical="top"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Scatter!$A$1</c:f>
              <c:strCache>
                <c:ptCount val="1"/>
                <c:pt idx="0">
                  <c:v>Sepal.Length</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yVal>
            <c:numRef>
              <c:f>Scatter!$A$2:$A$151</c:f>
              <c:numCache>
                <c:formatCode>General</c:formatCode>
                <c:ptCount val="150"/>
                <c:pt idx="0">
                  <c:v>5.0999999999999996</c:v>
                </c:pt>
                <c:pt idx="1">
                  <c:v>4.9000000000000004</c:v>
                </c:pt>
                <c:pt idx="2">
                  <c:v>4.7</c:v>
                </c:pt>
                <c:pt idx="3">
                  <c:v>4.5999999999999996</c:v>
                </c:pt>
                <c:pt idx="4">
                  <c:v>5</c:v>
                </c:pt>
                <c:pt idx="5">
                  <c:v>5.4</c:v>
                </c:pt>
                <c:pt idx="6">
                  <c:v>4.5999999999999996</c:v>
                </c:pt>
                <c:pt idx="7">
                  <c:v>5</c:v>
                </c:pt>
                <c:pt idx="8">
                  <c:v>4.4000000000000004</c:v>
                </c:pt>
                <c:pt idx="9">
                  <c:v>4.9000000000000004</c:v>
                </c:pt>
                <c:pt idx="10">
                  <c:v>5.4</c:v>
                </c:pt>
                <c:pt idx="11">
                  <c:v>4.8</c:v>
                </c:pt>
                <c:pt idx="12">
                  <c:v>4.8</c:v>
                </c:pt>
                <c:pt idx="13">
                  <c:v>4.3</c:v>
                </c:pt>
                <c:pt idx="14">
                  <c:v>5.8</c:v>
                </c:pt>
                <c:pt idx="15">
                  <c:v>5.7</c:v>
                </c:pt>
                <c:pt idx="16">
                  <c:v>5.4</c:v>
                </c:pt>
                <c:pt idx="17">
                  <c:v>5.0999999999999996</c:v>
                </c:pt>
                <c:pt idx="18">
                  <c:v>5.7</c:v>
                </c:pt>
                <c:pt idx="19">
                  <c:v>5.0999999999999996</c:v>
                </c:pt>
                <c:pt idx="20">
                  <c:v>5.4</c:v>
                </c:pt>
                <c:pt idx="21">
                  <c:v>5.0999999999999996</c:v>
                </c:pt>
                <c:pt idx="22">
                  <c:v>4.5999999999999996</c:v>
                </c:pt>
                <c:pt idx="23">
                  <c:v>5.0999999999999996</c:v>
                </c:pt>
                <c:pt idx="24">
                  <c:v>4.8</c:v>
                </c:pt>
                <c:pt idx="25">
                  <c:v>5</c:v>
                </c:pt>
                <c:pt idx="26">
                  <c:v>5</c:v>
                </c:pt>
                <c:pt idx="27">
                  <c:v>5.2</c:v>
                </c:pt>
                <c:pt idx="28">
                  <c:v>5.2</c:v>
                </c:pt>
                <c:pt idx="29">
                  <c:v>4.7</c:v>
                </c:pt>
                <c:pt idx="30">
                  <c:v>4.8</c:v>
                </c:pt>
                <c:pt idx="31">
                  <c:v>5.4</c:v>
                </c:pt>
                <c:pt idx="32">
                  <c:v>5.2</c:v>
                </c:pt>
                <c:pt idx="33">
                  <c:v>5.5</c:v>
                </c:pt>
                <c:pt idx="34">
                  <c:v>4.9000000000000004</c:v>
                </c:pt>
                <c:pt idx="35">
                  <c:v>5</c:v>
                </c:pt>
                <c:pt idx="36">
                  <c:v>5.5</c:v>
                </c:pt>
                <c:pt idx="37">
                  <c:v>4.9000000000000004</c:v>
                </c:pt>
                <c:pt idx="38">
                  <c:v>4.4000000000000004</c:v>
                </c:pt>
                <c:pt idx="39">
                  <c:v>5.0999999999999996</c:v>
                </c:pt>
                <c:pt idx="40">
                  <c:v>5</c:v>
                </c:pt>
                <c:pt idx="41">
                  <c:v>4.5</c:v>
                </c:pt>
                <c:pt idx="42">
                  <c:v>4.4000000000000004</c:v>
                </c:pt>
                <c:pt idx="43">
                  <c:v>5</c:v>
                </c:pt>
                <c:pt idx="44">
                  <c:v>5.0999999999999996</c:v>
                </c:pt>
                <c:pt idx="45">
                  <c:v>4.8</c:v>
                </c:pt>
                <c:pt idx="46">
                  <c:v>5.0999999999999996</c:v>
                </c:pt>
                <c:pt idx="47">
                  <c:v>4.5999999999999996</c:v>
                </c:pt>
                <c:pt idx="48">
                  <c:v>5.3</c:v>
                </c:pt>
                <c:pt idx="49">
                  <c:v>5</c:v>
                </c:pt>
                <c:pt idx="50">
                  <c:v>7</c:v>
                </c:pt>
                <c:pt idx="51">
                  <c:v>6.4</c:v>
                </c:pt>
                <c:pt idx="52">
                  <c:v>6.9</c:v>
                </c:pt>
                <c:pt idx="53">
                  <c:v>5.5</c:v>
                </c:pt>
                <c:pt idx="54">
                  <c:v>6.5</c:v>
                </c:pt>
                <c:pt idx="55">
                  <c:v>5.7</c:v>
                </c:pt>
                <c:pt idx="56">
                  <c:v>6.3</c:v>
                </c:pt>
                <c:pt idx="57">
                  <c:v>4.9000000000000004</c:v>
                </c:pt>
                <c:pt idx="58">
                  <c:v>6.6</c:v>
                </c:pt>
                <c:pt idx="59">
                  <c:v>5.2</c:v>
                </c:pt>
                <c:pt idx="60">
                  <c:v>5</c:v>
                </c:pt>
                <c:pt idx="61">
                  <c:v>5.9</c:v>
                </c:pt>
                <c:pt idx="62">
                  <c:v>6</c:v>
                </c:pt>
                <c:pt idx="63">
                  <c:v>6.1</c:v>
                </c:pt>
                <c:pt idx="64">
                  <c:v>5.6</c:v>
                </c:pt>
                <c:pt idx="65">
                  <c:v>6.7</c:v>
                </c:pt>
                <c:pt idx="66">
                  <c:v>5.6</c:v>
                </c:pt>
                <c:pt idx="67">
                  <c:v>5.8</c:v>
                </c:pt>
                <c:pt idx="68">
                  <c:v>6.2</c:v>
                </c:pt>
                <c:pt idx="69">
                  <c:v>5.6</c:v>
                </c:pt>
                <c:pt idx="70">
                  <c:v>5.9</c:v>
                </c:pt>
                <c:pt idx="71">
                  <c:v>6.1</c:v>
                </c:pt>
                <c:pt idx="72">
                  <c:v>6.3</c:v>
                </c:pt>
                <c:pt idx="73">
                  <c:v>6.1</c:v>
                </c:pt>
                <c:pt idx="74">
                  <c:v>6.4</c:v>
                </c:pt>
                <c:pt idx="75">
                  <c:v>6.6</c:v>
                </c:pt>
                <c:pt idx="76">
                  <c:v>6.8</c:v>
                </c:pt>
                <c:pt idx="77">
                  <c:v>6.7</c:v>
                </c:pt>
                <c:pt idx="78">
                  <c:v>6</c:v>
                </c:pt>
                <c:pt idx="79">
                  <c:v>5.7</c:v>
                </c:pt>
                <c:pt idx="80">
                  <c:v>5.5</c:v>
                </c:pt>
                <c:pt idx="81">
                  <c:v>5.5</c:v>
                </c:pt>
                <c:pt idx="82">
                  <c:v>5.8</c:v>
                </c:pt>
                <c:pt idx="83">
                  <c:v>6</c:v>
                </c:pt>
                <c:pt idx="84">
                  <c:v>5.4</c:v>
                </c:pt>
                <c:pt idx="85">
                  <c:v>6</c:v>
                </c:pt>
                <c:pt idx="86">
                  <c:v>6.7</c:v>
                </c:pt>
                <c:pt idx="87">
                  <c:v>6.3</c:v>
                </c:pt>
                <c:pt idx="88">
                  <c:v>5.6</c:v>
                </c:pt>
                <c:pt idx="89">
                  <c:v>5.5</c:v>
                </c:pt>
                <c:pt idx="90">
                  <c:v>5.5</c:v>
                </c:pt>
                <c:pt idx="91">
                  <c:v>6.1</c:v>
                </c:pt>
                <c:pt idx="92">
                  <c:v>5.8</c:v>
                </c:pt>
                <c:pt idx="93">
                  <c:v>5</c:v>
                </c:pt>
                <c:pt idx="94">
                  <c:v>5.6</c:v>
                </c:pt>
                <c:pt idx="95">
                  <c:v>5.7</c:v>
                </c:pt>
                <c:pt idx="96">
                  <c:v>5.7</c:v>
                </c:pt>
                <c:pt idx="97">
                  <c:v>6.2</c:v>
                </c:pt>
                <c:pt idx="98">
                  <c:v>5.0999999999999996</c:v>
                </c:pt>
                <c:pt idx="99">
                  <c:v>5.7</c:v>
                </c:pt>
                <c:pt idx="100">
                  <c:v>6.3</c:v>
                </c:pt>
                <c:pt idx="101">
                  <c:v>5.8</c:v>
                </c:pt>
                <c:pt idx="102">
                  <c:v>7.1</c:v>
                </c:pt>
                <c:pt idx="103">
                  <c:v>6.3</c:v>
                </c:pt>
                <c:pt idx="104">
                  <c:v>6.5</c:v>
                </c:pt>
                <c:pt idx="105">
                  <c:v>7.6</c:v>
                </c:pt>
                <c:pt idx="106">
                  <c:v>4.9000000000000004</c:v>
                </c:pt>
                <c:pt idx="107">
                  <c:v>7.3</c:v>
                </c:pt>
                <c:pt idx="108">
                  <c:v>6.7</c:v>
                </c:pt>
                <c:pt idx="109">
                  <c:v>7.2</c:v>
                </c:pt>
                <c:pt idx="110">
                  <c:v>6.5</c:v>
                </c:pt>
                <c:pt idx="111">
                  <c:v>6.4</c:v>
                </c:pt>
                <c:pt idx="112">
                  <c:v>6.8</c:v>
                </c:pt>
                <c:pt idx="113">
                  <c:v>5.7</c:v>
                </c:pt>
                <c:pt idx="114">
                  <c:v>5.8</c:v>
                </c:pt>
                <c:pt idx="115">
                  <c:v>6.4</c:v>
                </c:pt>
                <c:pt idx="116">
                  <c:v>6.5</c:v>
                </c:pt>
                <c:pt idx="117">
                  <c:v>7.7</c:v>
                </c:pt>
                <c:pt idx="118">
                  <c:v>7.7</c:v>
                </c:pt>
                <c:pt idx="119">
                  <c:v>6</c:v>
                </c:pt>
                <c:pt idx="120">
                  <c:v>6.9</c:v>
                </c:pt>
                <c:pt idx="121">
                  <c:v>5.6</c:v>
                </c:pt>
                <c:pt idx="122">
                  <c:v>7.7</c:v>
                </c:pt>
                <c:pt idx="123">
                  <c:v>6.3</c:v>
                </c:pt>
                <c:pt idx="124">
                  <c:v>6.7</c:v>
                </c:pt>
                <c:pt idx="125">
                  <c:v>7.2</c:v>
                </c:pt>
                <c:pt idx="126">
                  <c:v>6.2</c:v>
                </c:pt>
                <c:pt idx="127">
                  <c:v>6.1</c:v>
                </c:pt>
                <c:pt idx="128">
                  <c:v>6.4</c:v>
                </c:pt>
                <c:pt idx="129">
                  <c:v>7.2</c:v>
                </c:pt>
                <c:pt idx="130">
                  <c:v>7.4</c:v>
                </c:pt>
                <c:pt idx="131">
                  <c:v>7.9</c:v>
                </c:pt>
                <c:pt idx="132">
                  <c:v>6.4</c:v>
                </c:pt>
                <c:pt idx="133">
                  <c:v>6.3</c:v>
                </c:pt>
                <c:pt idx="134">
                  <c:v>6.1</c:v>
                </c:pt>
                <c:pt idx="135">
                  <c:v>7.7</c:v>
                </c:pt>
                <c:pt idx="136">
                  <c:v>6.3</c:v>
                </c:pt>
                <c:pt idx="137">
                  <c:v>6.4</c:v>
                </c:pt>
                <c:pt idx="138">
                  <c:v>6</c:v>
                </c:pt>
                <c:pt idx="139">
                  <c:v>6.9</c:v>
                </c:pt>
                <c:pt idx="140">
                  <c:v>6.7</c:v>
                </c:pt>
                <c:pt idx="141">
                  <c:v>6.9</c:v>
                </c:pt>
                <c:pt idx="142">
                  <c:v>5.8</c:v>
                </c:pt>
                <c:pt idx="143">
                  <c:v>6.8</c:v>
                </c:pt>
                <c:pt idx="144">
                  <c:v>6.7</c:v>
                </c:pt>
                <c:pt idx="145">
                  <c:v>6.7</c:v>
                </c:pt>
                <c:pt idx="146">
                  <c:v>6.3</c:v>
                </c:pt>
                <c:pt idx="147">
                  <c:v>6.5</c:v>
                </c:pt>
                <c:pt idx="148">
                  <c:v>6.2</c:v>
                </c:pt>
                <c:pt idx="149">
                  <c:v>5.9</c:v>
                </c:pt>
              </c:numCache>
            </c:numRef>
          </c:yVal>
          <c:smooth val="0"/>
          <c:extLst>
            <c:ext xmlns:c16="http://schemas.microsoft.com/office/drawing/2014/chart" uri="{C3380CC4-5D6E-409C-BE32-E72D297353CC}">
              <c16:uniqueId val="{00000000-5878-4F82-8FE5-A40860A67D89}"/>
            </c:ext>
          </c:extLst>
        </c:ser>
        <c:ser>
          <c:idx val="1"/>
          <c:order val="1"/>
          <c:tx>
            <c:strRef>
              <c:f>Scatter!$B$1</c:f>
              <c:strCache>
                <c:ptCount val="1"/>
                <c:pt idx="0">
                  <c:v>Sepal.Width</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rgbClr val="7030A0"/>
                </a:solidFill>
                <a:prstDash val="sysDot"/>
              </a:ln>
              <a:effectLst/>
            </c:spPr>
            <c:trendlineType val="linear"/>
            <c:dispRSqr val="0"/>
            <c:dispEq val="0"/>
          </c:trendline>
          <c:yVal>
            <c:numRef>
              <c:f>Scatter!$B$2:$B$151</c:f>
              <c:numCache>
                <c:formatCode>General</c:formatCode>
                <c:ptCount val="150"/>
                <c:pt idx="0">
                  <c:v>3.5</c:v>
                </c:pt>
                <c:pt idx="1">
                  <c:v>3</c:v>
                </c:pt>
                <c:pt idx="2">
                  <c:v>3.2</c:v>
                </c:pt>
                <c:pt idx="3">
                  <c:v>3.1</c:v>
                </c:pt>
                <c:pt idx="4">
                  <c:v>3.6</c:v>
                </c:pt>
                <c:pt idx="5">
                  <c:v>3.9</c:v>
                </c:pt>
                <c:pt idx="6">
                  <c:v>3.4</c:v>
                </c:pt>
                <c:pt idx="7">
                  <c:v>3.4</c:v>
                </c:pt>
                <c:pt idx="8">
                  <c:v>2.9</c:v>
                </c:pt>
                <c:pt idx="9">
                  <c:v>3.1</c:v>
                </c:pt>
                <c:pt idx="10">
                  <c:v>3.7</c:v>
                </c:pt>
                <c:pt idx="11">
                  <c:v>3.4</c:v>
                </c:pt>
                <c:pt idx="12">
                  <c:v>3</c:v>
                </c:pt>
                <c:pt idx="13">
                  <c:v>3</c:v>
                </c:pt>
                <c:pt idx="14">
                  <c:v>4</c:v>
                </c:pt>
                <c:pt idx="15">
                  <c:v>4.4000000000000004</c:v>
                </c:pt>
                <c:pt idx="16">
                  <c:v>3.9</c:v>
                </c:pt>
                <c:pt idx="17">
                  <c:v>3.5</c:v>
                </c:pt>
                <c:pt idx="18">
                  <c:v>3.8</c:v>
                </c:pt>
                <c:pt idx="19">
                  <c:v>3.8</c:v>
                </c:pt>
                <c:pt idx="20">
                  <c:v>3.4</c:v>
                </c:pt>
                <c:pt idx="21">
                  <c:v>3.7</c:v>
                </c:pt>
                <c:pt idx="22">
                  <c:v>3.6</c:v>
                </c:pt>
                <c:pt idx="23">
                  <c:v>3.3</c:v>
                </c:pt>
                <c:pt idx="24">
                  <c:v>3.4</c:v>
                </c:pt>
                <c:pt idx="25">
                  <c:v>3</c:v>
                </c:pt>
                <c:pt idx="26">
                  <c:v>3.4</c:v>
                </c:pt>
                <c:pt idx="27">
                  <c:v>3.5</c:v>
                </c:pt>
                <c:pt idx="28">
                  <c:v>3.4</c:v>
                </c:pt>
                <c:pt idx="29">
                  <c:v>3.2</c:v>
                </c:pt>
                <c:pt idx="30">
                  <c:v>3.1</c:v>
                </c:pt>
                <c:pt idx="31">
                  <c:v>3.4</c:v>
                </c:pt>
                <c:pt idx="32">
                  <c:v>4.0999999999999996</c:v>
                </c:pt>
                <c:pt idx="33">
                  <c:v>4.2</c:v>
                </c:pt>
                <c:pt idx="34">
                  <c:v>3.1</c:v>
                </c:pt>
                <c:pt idx="35">
                  <c:v>3.2</c:v>
                </c:pt>
                <c:pt idx="36">
                  <c:v>3.5</c:v>
                </c:pt>
                <c:pt idx="37">
                  <c:v>3.6</c:v>
                </c:pt>
                <c:pt idx="38">
                  <c:v>3</c:v>
                </c:pt>
                <c:pt idx="39">
                  <c:v>3.4</c:v>
                </c:pt>
                <c:pt idx="40">
                  <c:v>3.5</c:v>
                </c:pt>
                <c:pt idx="41">
                  <c:v>2.2999999999999998</c:v>
                </c:pt>
                <c:pt idx="42">
                  <c:v>3.2</c:v>
                </c:pt>
                <c:pt idx="43">
                  <c:v>3.5</c:v>
                </c:pt>
                <c:pt idx="44">
                  <c:v>3.8</c:v>
                </c:pt>
                <c:pt idx="45">
                  <c:v>3</c:v>
                </c:pt>
                <c:pt idx="46">
                  <c:v>3.8</c:v>
                </c:pt>
                <c:pt idx="47">
                  <c:v>3.2</c:v>
                </c:pt>
                <c:pt idx="48">
                  <c:v>3.7</c:v>
                </c:pt>
                <c:pt idx="49">
                  <c:v>3.3</c:v>
                </c:pt>
                <c:pt idx="50">
                  <c:v>3.2</c:v>
                </c:pt>
                <c:pt idx="51">
                  <c:v>3.2</c:v>
                </c:pt>
                <c:pt idx="52">
                  <c:v>3.1</c:v>
                </c:pt>
                <c:pt idx="53">
                  <c:v>2.2999999999999998</c:v>
                </c:pt>
                <c:pt idx="54">
                  <c:v>2.8</c:v>
                </c:pt>
                <c:pt idx="55">
                  <c:v>2.8</c:v>
                </c:pt>
                <c:pt idx="56">
                  <c:v>3.3</c:v>
                </c:pt>
                <c:pt idx="57">
                  <c:v>2.4</c:v>
                </c:pt>
                <c:pt idx="58">
                  <c:v>2.9</c:v>
                </c:pt>
                <c:pt idx="59">
                  <c:v>2.7</c:v>
                </c:pt>
                <c:pt idx="60">
                  <c:v>2</c:v>
                </c:pt>
                <c:pt idx="61">
                  <c:v>3</c:v>
                </c:pt>
                <c:pt idx="62">
                  <c:v>2.2000000000000002</c:v>
                </c:pt>
                <c:pt idx="63">
                  <c:v>2.9</c:v>
                </c:pt>
                <c:pt idx="64">
                  <c:v>2.9</c:v>
                </c:pt>
                <c:pt idx="65">
                  <c:v>3.1</c:v>
                </c:pt>
                <c:pt idx="66">
                  <c:v>3</c:v>
                </c:pt>
                <c:pt idx="67">
                  <c:v>2.7</c:v>
                </c:pt>
                <c:pt idx="68">
                  <c:v>2.2000000000000002</c:v>
                </c:pt>
                <c:pt idx="69">
                  <c:v>2.5</c:v>
                </c:pt>
                <c:pt idx="70">
                  <c:v>3.2</c:v>
                </c:pt>
                <c:pt idx="71">
                  <c:v>2.8</c:v>
                </c:pt>
                <c:pt idx="72">
                  <c:v>2.5</c:v>
                </c:pt>
                <c:pt idx="73">
                  <c:v>2.8</c:v>
                </c:pt>
                <c:pt idx="74">
                  <c:v>2.9</c:v>
                </c:pt>
                <c:pt idx="75">
                  <c:v>3</c:v>
                </c:pt>
                <c:pt idx="76">
                  <c:v>2.8</c:v>
                </c:pt>
                <c:pt idx="77">
                  <c:v>3</c:v>
                </c:pt>
                <c:pt idx="78">
                  <c:v>2.9</c:v>
                </c:pt>
                <c:pt idx="79">
                  <c:v>2.6</c:v>
                </c:pt>
                <c:pt idx="80">
                  <c:v>2.4</c:v>
                </c:pt>
                <c:pt idx="81">
                  <c:v>2.4</c:v>
                </c:pt>
                <c:pt idx="82">
                  <c:v>2.7</c:v>
                </c:pt>
                <c:pt idx="83">
                  <c:v>2.7</c:v>
                </c:pt>
                <c:pt idx="84">
                  <c:v>3</c:v>
                </c:pt>
                <c:pt idx="85">
                  <c:v>3.4</c:v>
                </c:pt>
                <c:pt idx="86">
                  <c:v>3.1</c:v>
                </c:pt>
                <c:pt idx="87">
                  <c:v>2.2999999999999998</c:v>
                </c:pt>
                <c:pt idx="88">
                  <c:v>3</c:v>
                </c:pt>
                <c:pt idx="89">
                  <c:v>2.5</c:v>
                </c:pt>
                <c:pt idx="90">
                  <c:v>2.6</c:v>
                </c:pt>
                <c:pt idx="91">
                  <c:v>3</c:v>
                </c:pt>
                <c:pt idx="92">
                  <c:v>2.6</c:v>
                </c:pt>
                <c:pt idx="93">
                  <c:v>2.2999999999999998</c:v>
                </c:pt>
                <c:pt idx="94">
                  <c:v>2.7</c:v>
                </c:pt>
                <c:pt idx="95">
                  <c:v>3</c:v>
                </c:pt>
                <c:pt idx="96">
                  <c:v>2.9</c:v>
                </c:pt>
                <c:pt idx="97">
                  <c:v>2.9</c:v>
                </c:pt>
                <c:pt idx="98">
                  <c:v>2.5</c:v>
                </c:pt>
                <c:pt idx="99">
                  <c:v>2.8</c:v>
                </c:pt>
                <c:pt idx="100">
                  <c:v>3.3</c:v>
                </c:pt>
                <c:pt idx="101">
                  <c:v>2.7</c:v>
                </c:pt>
                <c:pt idx="102">
                  <c:v>3</c:v>
                </c:pt>
                <c:pt idx="103">
                  <c:v>2.9</c:v>
                </c:pt>
                <c:pt idx="104">
                  <c:v>3</c:v>
                </c:pt>
                <c:pt idx="105">
                  <c:v>3</c:v>
                </c:pt>
                <c:pt idx="106">
                  <c:v>2.5</c:v>
                </c:pt>
                <c:pt idx="107">
                  <c:v>2.9</c:v>
                </c:pt>
                <c:pt idx="108">
                  <c:v>2.5</c:v>
                </c:pt>
                <c:pt idx="109">
                  <c:v>3.6</c:v>
                </c:pt>
                <c:pt idx="110">
                  <c:v>3.2</c:v>
                </c:pt>
                <c:pt idx="111">
                  <c:v>2.7</c:v>
                </c:pt>
                <c:pt idx="112">
                  <c:v>3</c:v>
                </c:pt>
                <c:pt idx="113">
                  <c:v>2.5</c:v>
                </c:pt>
                <c:pt idx="114">
                  <c:v>2.8</c:v>
                </c:pt>
                <c:pt idx="115">
                  <c:v>3.2</c:v>
                </c:pt>
                <c:pt idx="116">
                  <c:v>3</c:v>
                </c:pt>
                <c:pt idx="117">
                  <c:v>3.8</c:v>
                </c:pt>
                <c:pt idx="118">
                  <c:v>2.6</c:v>
                </c:pt>
                <c:pt idx="119">
                  <c:v>2.2000000000000002</c:v>
                </c:pt>
                <c:pt idx="120">
                  <c:v>3.2</c:v>
                </c:pt>
                <c:pt idx="121">
                  <c:v>2.8</c:v>
                </c:pt>
                <c:pt idx="122">
                  <c:v>2.8</c:v>
                </c:pt>
                <c:pt idx="123">
                  <c:v>2.7</c:v>
                </c:pt>
                <c:pt idx="124">
                  <c:v>3.3</c:v>
                </c:pt>
                <c:pt idx="125">
                  <c:v>3.2</c:v>
                </c:pt>
                <c:pt idx="126">
                  <c:v>2.8</c:v>
                </c:pt>
                <c:pt idx="127">
                  <c:v>3</c:v>
                </c:pt>
                <c:pt idx="128">
                  <c:v>2.8</c:v>
                </c:pt>
                <c:pt idx="129">
                  <c:v>3</c:v>
                </c:pt>
                <c:pt idx="130">
                  <c:v>2.8</c:v>
                </c:pt>
                <c:pt idx="131">
                  <c:v>3.8</c:v>
                </c:pt>
                <c:pt idx="132">
                  <c:v>2.8</c:v>
                </c:pt>
                <c:pt idx="133">
                  <c:v>2.8</c:v>
                </c:pt>
                <c:pt idx="134">
                  <c:v>2.6</c:v>
                </c:pt>
                <c:pt idx="135">
                  <c:v>3</c:v>
                </c:pt>
                <c:pt idx="136">
                  <c:v>3.4</c:v>
                </c:pt>
                <c:pt idx="137">
                  <c:v>3.1</c:v>
                </c:pt>
                <c:pt idx="138">
                  <c:v>3</c:v>
                </c:pt>
                <c:pt idx="139">
                  <c:v>3.1</c:v>
                </c:pt>
                <c:pt idx="140">
                  <c:v>3.1</c:v>
                </c:pt>
                <c:pt idx="141">
                  <c:v>3.1</c:v>
                </c:pt>
                <c:pt idx="142">
                  <c:v>2.7</c:v>
                </c:pt>
                <c:pt idx="143">
                  <c:v>3.2</c:v>
                </c:pt>
                <c:pt idx="144">
                  <c:v>3.3</c:v>
                </c:pt>
                <c:pt idx="145">
                  <c:v>3</c:v>
                </c:pt>
                <c:pt idx="146">
                  <c:v>2.5</c:v>
                </c:pt>
                <c:pt idx="147">
                  <c:v>3</c:v>
                </c:pt>
                <c:pt idx="148">
                  <c:v>3.4</c:v>
                </c:pt>
                <c:pt idx="149">
                  <c:v>3</c:v>
                </c:pt>
              </c:numCache>
            </c:numRef>
          </c:yVal>
          <c:smooth val="0"/>
          <c:extLst>
            <c:ext xmlns:c16="http://schemas.microsoft.com/office/drawing/2014/chart" uri="{C3380CC4-5D6E-409C-BE32-E72D297353CC}">
              <c16:uniqueId val="{00000001-5878-4F82-8FE5-A40860A67D89}"/>
            </c:ext>
          </c:extLst>
        </c:ser>
        <c:dLbls>
          <c:showLegendKey val="0"/>
          <c:showVal val="0"/>
          <c:showCatName val="0"/>
          <c:showSerName val="0"/>
          <c:showPercent val="0"/>
          <c:showBubbleSize val="0"/>
        </c:dLbls>
        <c:axId val="500272767"/>
        <c:axId val="500269439"/>
      </c:scatterChart>
      <c:valAx>
        <c:axId val="50027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69439"/>
        <c:crosses val="autoZero"/>
        <c:crossBetween val="midCat"/>
      </c:valAx>
      <c:valAx>
        <c:axId val="50026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72767"/>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Scatter!$A$1</c:f>
              <c:strCache>
                <c:ptCount val="1"/>
                <c:pt idx="0">
                  <c:v>Sepal.Length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yVal>
            <c:numRef>
              <c:f>Scatter!$A$2:$A$151</c:f>
              <c:numCache>
                <c:formatCode>General</c:formatCode>
                <c:ptCount val="150"/>
                <c:pt idx="0">
                  <c:v>5.0999999999999996</c:v>
                </c:pt>
                <c:pt idx="1">
                  <c:v>4.9000000000000004</c:v>
                </c:pt>
                <c:pt idx="2">
                  <c:v>4.7</c:v>
                </c:pt>
                <c:pt idx="3">
                  <c:v>4.5999999999999996</c:v>
                </c:pt>
                <c:pt idx="4">
                  <c:v>5</c:v>
                </c:pt>
                <c:pt idx="5">
                  <c:v>5.4</c:v>
                </c:pt>
                <c:pt idx="6">
                  <c:v>4.5999999999999996</c:v>
                </c:pt>
                <c:pt idx="7">
                  <c:v>5</c:v>
                </c:pt>
                <c:pt idx="8">
                  <c:v>4.4000000000000004</c:v>
                </c:pt>
                <c:pt idx="9">
                  <c:v>4.9000000000000004</c:v>
                </c:pt>
                <c:pt idx="10">
                  <c:v>5.4</c:v>
                </c:pt>
                <c:pt idx="11">
                  <c:v>4.8</c:v>
                </c:pt>
                <c:pt idx="12">
                  <c:v>4.8</c:v>
                </c:pt>
                <c:pt idx="13">
                  <c:v>4.3</c:v>
                </c:pt>
                <c:pt idx="14">
                  <c:v>5.8</c:v>
                </c:pt>
                <c:pt idx="15">
                  <c:v>5.7</c:v>
                </c:pt>
                <c:pt idx="16">
                  <c:v>5.4</c:v>
                </c:pt>
                <c:pt idx="17">
                  <c:v>5.0999999999999996</c:v>
                </c:pt>
                <c:pt idx="18">
                  <c:v>5.7</c:v>
                </c:pt>
                <c:pt idx="19">
                  <c:v>5.0999999999999996</c:v>
                </c:pt>
                <c:pt idx="20">
                  <c:v>5.4</c:v>
                </c:pt>
                <c:pt idx="21">
                  <c:v>5.0999999999999996</c:v>
                </c:pt>
                <c:pt idx="22">
                  <c:v>4.5999999999999996</c:v>
                </c:pt>
                <c:pt idx="23">
                  <c:v>5.0999999999999996</c:v>
                </c:pt>
                <c:pt idx="24">
                  <c:v>4.8</c:v>
                </c:pt>
                <c:pt idx="25">
                  <c:v>5</c:v>
                </c:pt>
                <c:pt idx="26">
                  <c:v>5</c:v>
                </c:pt>
                <c:pt idx="27">
                  <c:v>5.2</c:v>
                </c:pt>
                <c:pt idx="28">
                  <c:v>5.2</c:v>
                </c:pt>
                <c:pt idx="29">
                  <c:v>4.7</c:v>
                </c:pt>
                <c:pt idx="30">
                  <c:v>4.8</c:v>
                </c:pt>
                <c:pt idx="31">
                  <c:v>5.4</c:v>
                </c:pt>
                <c:pt idx="32">
                  <c:v>5.2</c:v>
                </c:pt>
                <c:pt idx="33">
                  <c:v>5.5</c:v>
                </c:pt>
                <c:pt idx="34">
                  <c:v>4.9000000000000004</c:v>
                </c:pt>
                <c:pt idx="35">
                  <c:v>5</c:v>
                </c:pt>
                <c:pt idx="36">
                  <c:v>5.5</c:v>
                </c:pt>
                <c:pt idx="37">
                  <c:v>4.9000000000000004</c:v>
                </c:pt>
                <c:pt idx="38">
                  <c:v>4.4000000000000004</c:v>
                </c:pt>
                <c:pt idx="39">
                  <c:v>5.0999999999999996</c:v>
                </c:pt>
                <c:pt idx="40">
                  <c:v>5</c:v>
                </c:pt>
                <c:pt idx="41">
                  <c:v>4.5</c:v>
                </c:pt>
                <c:pt idx="42">
                  <c:v>4.4000000000000004</c:v>
                </c:pt>
                <c:pt idx="43">
                  <c:v>5</c:v>
                </c:pt>
                <c:pt idx="44">
                  <c:v>5.0999999999999996</c:v>
                </c:pt>
                <c:pt idx="45">
                  <c:v>4.8</c:v>
                </c:pt>
                <c:pt idx="46">
                  <c:v>5.0999999999999996</c:v>
                </c:pt>
                <c:pt idx="47">
                  <c:v>4.5999999999999996</c:v>
                </c:pt>
                <c:pt idx="48">
                  <c:v>5.3</c:v>
                </c:pt>
                <c:pt idx="49">
                  <c:v>5</c:v>
                </c:pt>
                <c:pt idx="50">
                  <c:v>7</c:v>
                </c:pt>
                <c:pt idx="51">
                  <c:v>6.4</c:v>
                </c:pt>
                <c:pt idx="52">
                  <c:v>6.9</c:v>
                </c:pt>
                <c:pt idx="53">
                  <c:v>5.5</c:v>
                </c:pt>
                <c:pt idx="54">
                  <c:v>6.5</c:v>
                </c:pt>
                <c:pt idx="55">
                  <c:v>5.7</c:v>
                </c:pt>
                <c:pt idx="56">
                  <c:v>6.3</c:v>
                </c:pt>
                <c:pt idx="57">
                  <c:v>4.9000000000000004</c:v>
                </c:pt>
                <c:pt idx="58">
                  <c:v>6.6</c:v>
                </c:pt>
                <c:pt idx="59">
                  <c:v>5.2</c:v>
                </c:pt>
                <c:pt idx="60">
                  <c:v>5</c:v>
                </c:pt>
                <c:pt idx="61">
                  <c:v>5.9</c:v>
                </c:pt>
                <c:pt idx="62">
                  <c:v>6</c:v>
                </c:pt>
                <c:pt idx="63">
                  <c:v>6.1</c:v>
                </c:pt>
                <c:pt idx="64">
                  <c:v>5.6</c:v>
                </c:pt>
                <c:pt idx="65">
                  <c:v>6.7</c:v>
                </c:pt>
                <c:pt idx="66">
                  <c:v>5.6</c:v>
                </c:pt>
                <c:pt idx="67">
                  <c:v>5.8</c:v>
                </c:pt>
                <c:pt idx="68">
                  <c:v>6.2</c:v>
                </c:pt>
                <c:pt idx="69">
                  <c:v>5.6</c:v>
                </c:pt>
                <c:pt idx="70">
                  <c:v>5.9</c:v>
                </c:pt>
                <c:pt idx="71">
                  <c:v>6.1</c:v>
                </c:pt>
                <c:pt idx="72">
                  <c:v>6.3</c:v>
                </c:pt>
                <c:pt idx="73">
                  <c:v>6.1</c:v>
                </c:pt>
                <c:pt idx="74">
                  <c:v>6.4</c:v>
                </c:pt>
                <c:pt idx="75">
                  <c:v>6.6</c:v>
                </c:pt>
                <c:pt idx="76">
                  <c:v>6.8</c:v>
                </c:pt>
                <c:pt idx="77">
                  <c:v>6.7</c:v>
                </c:pt>
                <c:pt idx="78">
                  <c:v>6</c:v>
                </c:pt>
                <c:pt idx="79">
                  <c:v>5.7</c:v>
                </c:pt>
                <c:pt idx="80">
                  <c:v>5.5</c:v>
                </c:pt>
                <c:pt idx="81">
                  <c:v>5.5</c:v>
                </c:pt>
                <c:pt idx="82">
                  <c:v>5.8</c:v>
                </c:pt>
                <c:pt idx="83">
                  <c:v>6</c:v>
                </c:pt>
                <c:pt idx="84">
                  <c:v>5.4</c:v>
                </c:pt>
                <c:pt idx="85">
                  <c:v>6</c:v>
                </c:pt>
                <c:pt idx="86">
                  <c:v>6.7</c:v>
                </c:pt>
                <c:pt idx="87">
                  <c:v>6.3</c:v>
                </c:pt>
                <c:pt idx="88">
                  <c:v>5.6</c:v>
                </c:pt>
                <c:pt idx="89">
                  <c:v>5.5</c:v>
                </c:pt>
                <c:pt idx="90">
                  <c:v>5.5</c:v>
                </c:pt>
                <c:pt idx="91">
                  <c:v>6.1</c:v>
                </c:pt>
                <c:pt idx="92">
                  <c:v>5.8</c:v>
                </c:pt>
                <c:pt idx="93">
                  <c:v>5</c:v>
                </c:pt>
                <c:pt idx="94">
                  <c:v>5.6</c:v>
                </c:pt>
                <c:pt idx="95">
                  <c:v>5.7</c:v>
                </c:pt>
                <c:pt idx="96">
                  <c:v>5.7</c:v>
                </c:pt>
                <c:pt idx="97">
                  <c:v>6.2</c:v>
                </c:pt>
                <c:pt idx="98">
                  <c:v>5.0999999999999996</c:v>
                </c:pt>
                <c:pt idx="99">
                  <c:v>5.7</c:v>
                </c:pt>
                <c:pt idx="100">
                  <c:v>6.3</c:v>
                </c:pt>
                <c:pt idx="101">
                  <c:v>5.8</c:v>
                </c:pt>
                <c:pt idx="102">
                  <c:v>7.1</c:v>
                </c:pt>
                <c:pt idx="103">
                  <c:v>6.3</c:v>
                </c:pt>
                <c:pt idx="104">
                  <c:v>6.5</c:v>
                </c:pt>
                <c:pt idx="105">
                  <c:v>7.6</c:v>
                </c:pt>
                <c:pt idx="106">
                  <c:v>4.9000000000000004</c:v>
                </c:pt>
                <c:pt idx="107">
                  <c:v>7.3</c:v>
                </c:pt>
                <c:pt idx="108">
                  <c:v>6.7</c:v>
                </c:pt>
                <c:pt idx="109">
                  <c:v>7.2</c:v>
                </c:pt>
                <c:pt idx="110">
                  <c:v>6.5</c:v>
                </c:pt>
                <c:pt idx="111">
                  <c:v>6.4</c:v>
                </c:pt>
                <c:pt idx="112">
                  <c:v>6.8</c:v>
                </c:pt>
                <c:pt idx="113">
                  <c:v>5.7</c:v>
                </c:pt>
                <c:pt idx="114">
                  <c:v>5.8</c:v>
                </c:pt>
                <c:pt idx="115">
                  <c:v>6.4</c:v>
                </c:pt>
                <c:pt idx="116">
                  <c:v>6.5</c:v>
                </c:pt>
                <c:pt idx="117">
                  <c:v>7.7</c:v>
                </c:pt>
                <c:pt idx="118">
                  <c:v>7.7</c:v>
                </c:pt>
                <c:pt idx="119">
                  <c:v>6</c:v>
                </c:pt>
                <c:pt idx="120">
                  <c:v>6.9</c:v>
                </c:pt>
                <c:pt idx="121">
                  <c:v>5.6</c:v>
                </c:pt>
                <c:pt idx="122">
                  <c:v>7.7</c:v>
                </c:pt>
                <c:pt idx="123">
                  <c:v>6.3</c:v>
                </c:pt>
                <c:pt idx="124">
                  <c:v>6.7</c:v>
                </c:pt>
                <c:pt idx="125">
                  <c:v>7.2</c:v>
                </c:pt>
                <c:pt idx="126">
                  <c:v>6.2</c:v>
                </c:pt>
                <c:pt idx="127">
                  <c:v>6.1</c:v>
                </c:pt>
                <c:pt idx="128">
                  <c:v>6.4</c:v>
                </c:pt>
                <c:pt idx="129">
                  <c:v>7.2</c:v>
                </c:pt>
                <c:pt idx="130">
                  <c:v>7.4</c:v>
                </c:pt>
                <c:pt idx="131">
                  <c:v>7.9</c:v>
                </c:pt>
                <c:pt idx="132">
                  <c:v>6.4</c:v>
                </c:pt>
                <c:pt idx="133">
                  <c:v>6.3</c:v>
                </c:pt>
                <c:pt idx="134">
                  <c:v>6.1</c:v>
                </c:pt>
                <c:pt idx="135">
                  <c:v>7.7</c:v>
                </c:pt>
                <c:pt idx="136">
                  <c:v>6.3</c:v>
                </c:pt>
                <c:pt idx="137">
                  <c:v>6.4</c:v>
                </c:pt>
                <c:pt idx="138">
                  <c:v>6</c:v>
                </c:pt>
                <c:pt idx="139">
                  <c:v>6.9</c:v>
                </c:pt>
                <c:pt idx="140">
                  <c:v>6.7</c:v>
                </c:pt>
                <c:pt idx="141">
                  <c:v>6.9</c:v>
                </c:pt>
                <c:pt idx="142">
                  <c:v>5.8</c:v>
                </c:pt>
                <c:pt idx="143">
                  <c:v>6.8</c:v>
                </c:pt>
                <c:pt idx="144">
                  <c:v>6.7</c:v>
                </c:pt>
                <c:pt idx="145">
                  <c:v>6.7</c:v>
                </c:pt>
                <c:pt idx="146">
                  <c:v>6.3</c:v>
                </c:pt>
                <c:pt idx="147">
                  <c:v>6.5</c:v>
                </c:pt>
                <c:pt idx="148">
                  <c:v>6.2</c:v>
                </c:pt>
                <c:pt idx="149">
                  <c:v>5.9</c:v>
                </c:pt>
              </c:numCache>
            </c:numRef>
          </c:yVal>
          <c:smooth val="0"/>
          <c:extLst>
            <c:ext xmlns:c16="http://schemas.microsoft.com/office/drawing/2014/chart" uri="{C3380CC4-5D6E-409C-BE32-E72D297353CC}">
              <c16:uniqueId val="{00000000-8926-4C61-8BA6-D9CC6A7C2D63}"/>
            </c:ext>
          </c:extLst>
        </c:ser>
        <c:dLbls>
          <c:showLegendKey val="0"/>
          <c:showVal val="0"/>
          <c:showCatName val="0"/>
          <c:showSerName val="0"/>
          <c:showPercent val="0"/>
          <c:showBubbleSize val="0"/>
        </c:dLbls>
        <c:axId val="551881583"/>
        <c:axId val="551886575"/>
      </c:scatterChart>
      <c:valAx>
        <c:axId val="5518815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86575"/>
        <c:crosses val="autoZero"/>
        <c:crossBetween val="midCat"/>
      </c:valAx>
      <c:valAx>
        <c:axId val="55188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815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Scatter!$B$1</c:f>
              <c:strCache>
                <c:ptCount val="1"/>
                <c:pt idx="0">
                  <c:v>Sepal.Width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ysDot"/>
              </a:ln>
              <a:effectLst/>
            </c:spPr>
            <c:trendlineType val="linear"/>
            <c:dispRSqr val="0"/>
            <c:dispEq val="0"/>
          </c:trendline>
          <c:yVal>
            <c:numRef>
              <c:f>Scatter!$B$2:$B$151</c:f>
              <c:numCache>
                <c:formatCode>General</c:formatCode>
                <c:ptCount val="150"/>
                <c:pt idx="0">
                  <c:v>3.5</c:v>
                </c:pt>
                <c:pt idx="1">
                  <c:v>3</c:v>
                </c:pt>
                <c:pt idx="2">
                  <c:v>3.2</c:v>
                </c:pt>
                <c:pt idx="3">
                  <c:v>3.1</c:v>
                </c:pt>
                <c:pt idx="4">
                  <c:v>3.6</c:v>
                </c:pt>
                <c:pt idx="5">
                  <c:v>3.9</c:v>
                </c:pt>
                <c:pt idx="6">
                  <c:v>3.4</c:v>
                </c:pt>
                <c:pt idx="7">
                  <c:v>3.4</c:v>
                </c:pt>
                <c:pt idx="8">
                  <c:v>2.9</c:v>
                </c:pt>
                <c:pt idx="9">
                  <c:v>3.1</c:v>
                </c:pt>
                <c:pt idx="10">
                  <c:v>3.7</c:v>
                </c:pt>
                <c:pt idx="11">
                  <c:v>3.4</c:v>
                </c:pt>
                <c:pt idx="12">
                  <c:v>3</c:v>
                </c:pt>
                <c:pt idx="13">
                  <c:v>3</c:v>
                </c:pt>
                <c:pt idx="14">
                  <c:v>4</c:v>
                </c:pt>
                <c:pt idx="15">
                  <c:v>4.4000000000000004</c:v>
                </c:pt>
                <c:pt idx="16">
                  <c:v>3.9</c:v>
                </c:pt>
                <c:pt idx="17">
                  <c:v>3.5</c:v>
                </c:pt>
                <c:pt idx="18">
                  <c:v>3.8</c:v>
                </c:pt>
                <c:pt idx="19">
                  <c:v>3.8</c:v>
                </c:pt>
                <c:pt idx="20">
                  <c:v>3.4</c:v>
                </c:pt>
                <c:pt idx="21">
                  <c:v>3.7</c:v>
                </c:pt>
                <c:pt idx="22">
                  <c:v>3.6</c:v>
                </c:pt>
                <c:pt idx="23">
                  <c:v>3.3</c:v>
                </c:pt>
                <c:pt idx="24">
                  <c:v>3.4</c:v>
                </c:pt>
                <c:pt idx="25">
                  <c:v>3</c:v>
                </c:pt>
                <c:pt idx="26">
                  <c:v>3.4</c:v>
                </c:pt>
                <c:pt idx="27">
                  <c:v>3.5</c:v>
                </c:pt>
                <c:pt idx="28">
                  <c:v>3.4</c:v>
                </c:pt>
                <c:pt idx="29">
                  <c:v>3.2</c:v>
                </c:pt>
                <c:pt idx="30">
                  <c:v>3.1</c:v>
                </c:pt>
                <c:pt idx="31">
                  <c:v>3.4</c:v>
                </c:pt>
                <c:pt idx="32">
                  <c:v>4.0999999999999996</c:v>
                </c:pt>
                <c:pt idx="33">
                  <c:v>4.2</c:v>
                </c:pt>
                <c:pt idx="34">
                  <c:v>3.1</c:v>
                </c:pt>
                <c:pt idx="35">
                  <c:v>3.2</c:v>
                </c:pt>
                <c:pt idx="36">
                  <c:v>3.5</c:v>
                </c:pt>
                <c:pt idx="37">
                  <c:v>3.6</c:v>
                </c:pt>
                <c:pt idx="38">
                  <c:v>3</c:v>
                </c:pt>
                <c:pt idx="39">
                  <c:v>3.4</c:v>
                </c:pt>
                <c:pt idx="40">
                  <c:v>3.5</c:v>
                </c:pt>
                <c:pt idx="41">
                  <c:v>2.2999999999999998</c:v>
                </c:pt>
                <c:pt idx="42">
                  <c:v>3.2</c:v>
                </c:pt>
                <c:pt idx="43">
                  <c:v>3.5</c:v>
                </c:pt>
                <c:pt idx="44">
                  <c:v>3.8</c:v>
                </c:pt>
                <c:pt idx="45">
                  <c:v>3</c:v>
                </c:pt>
                <c:pt idx="46">
                  <c:v>3.8</c:v>
                </c:pt>
                <c:pt idx="47">
                  <c:v>3.2</c:v>
                </c:pt>
                <c:pt idx="48">
                  <c:v>3.7</c:v>
                </c:pt>
                <c:pt idx="49">
                  <c:v>3.3</c:v>
                </c:pt>
                <c:pt idx="50">
                  <c:v>3.2</c:v>
                </c:pt>
                <c:pt idx="51">
                  <c:v>3.2</c:v>
                </c:pt>
                <c:pt idx="52">
                  <c:v>3.1</c:v>
                </c:pt>
                <c:pt idx="53">
                  <c:v>2.2999999999999998</c:v>
                </c:pt>
                <c:pt idx="54">
                  <c:v>2.8</c:v>
                </c:pt>
                <c:pt idx="55">
                  <c:v>2.8</c:v>
                </c:pt>
                <c:pt idx="56">
                  <c:v>3.3</c:v>
                </c:pt>
                <c:pt idx="57">
                  <c:v>2.4</c:v>
                </c:pt>
                <c:pt idx="58">
                  <c:v>2.9</c:v>
                </c:pt>
                <c:pt idx="59">
                  <c:v>2.7</c:v>
                </c:pt>
                <c:pt idx="60">
                  <c:v>2</c:v>
                </c:pt>
                <c:pt idx="61">
                  <c:v>3</c:v>
                </c:pt>
                <c:pt idx="62">
                  <c:v>2.2000000000000002</c:v>
                </c:pt>
                <c:pt idx="63">
                  <c:v>2.9</c:v>
                </c:pt>
                <c:pt idx="64">
                  <c:v>2.9</c:v>
                </c:pt>
                <c:pt idx="65">
                  <c:v>3.1</c:v>
                </c:pt>
                <c:pt idx="66">
                  <c:v>3</c:v>
                </c:pt>
                <c:pt idx="67">
                  <c:v>2.7</c:v>
                </c:pt>
                <c:pt idx="68">
                  <c:v>2.2000000000000002</c:v>
                </c:pt>
                <c:pt idx="69">
                  <c:v>2.5</c:v>
                </c:pt>
                <c:pt idx="70">
                  <c:v>3.2</c:v>
                </c:pt>
                <c:pt idx="71">
                  <c:v>2.8</c:v>
                </c:pt>
                <c:pt idx="72">
                  <c:v>2.5</c:v>
                </c:pt>
                <c:pt idx="73">
                  <c:v>2.8</c:v>
                </c:pt>
                <c:pt idx="74">
                  <c:v>2.9</c:v>
                </c:pt>
                <c:pt idx="75">
                  <c:v>3</c:v>
                </c:pt>
                <c:pt idx="76">
                  <c:v>2.8</c:v>
                </c:pt>
                <c:pt idx="77">
                  <c:v>3</c:v>
                </c:pt>
                <c:pt idx="78">
                  <c:v>2.9</c:v>
                </c:pt>
                <c:pt idx="79">
                  <c:v>2.6</c:v>
                </c:pt>
                <c:pt idx="80">
                  <c:v>2.4</c:v>
                </c:pt>
                <c:pt idx="81">
                  <c:v>2.4</c:v>
                </c:pt>
                <c:pt idx="82">
                  <c:v>2.7</c:v>
                </c:pt>
                <c:pt idx="83">
                  <c:v>2.7</c:v>
                </c:pt>
                <c:pt idx="84">
                  <c:v>3</c:v>
                </c:pt>
                <c:pt idx="85">
                  <c:v>3.4</c:v>
                </c:pt>
                <c:pt idx="86">
                  <c:v>3.1</c:v>
                </c:pt>
                <c:pt idx="87">
                  <c:v>2.2999999999999998</c:v>
                </c:pt>
                <c:pt idx="88">
                  <c:v>3</c:v>
                </c:pt>
                <c:pt idx="89">
                  <c:v>2.5</c:v>
                </c:pt>
                <c:pt idx="90">
                  <c:v>2.6</c:v>
                </c:pt>
                <c:pt idx="91">
                  <c:v>3</c:v>
                </c:pt>
                <c:pt idx="92">
                  <c:v>2.6</c:v>
                </c:pt>
                <c:pt idx="93">
                  <c:v>2.2999999999999998</c:v>
                </c:pt>
                <c:pt idx="94">
                  <c:v>2.7</c:v>
                </c:pt>
                <c:pt idx="95">
                  <c:v>3</c:v>
                </c:pt>
                <c:pt idx="96">
                  <c:v>2.9</c:v>
                </c:pt>
                <c:pt idx="97">
                  <c:v>2.9</c:v>
                </c:pt>
                <c:pt idx="98">
                  <c:v>2.5</c:v>
                </c:pt>
                <c:pt idx="99">
                  <c:v>2.8</c:v>
                </c:pt>
                <c:pt idx="100">
                  <c:v>3.3</c:v>
                </c:pt>
                <c:pt idx="101">
                  <c:v>2.7</c:v>
                </c:pt>
                <c:pt idx="102">
                  <c:v>3</c:v>
                </c:pt>
                <c:pt idx="103">
                  <c:v>2.9</c:v>
                </c:pt>
                <c:pt idx="104">
                  <c:v>3</c:v>
                </c:pt>
                <c:pt idx="105">
                  <c:v>3</c:v>
                </c:pt>
                <c:pt idx="106">
                  <c:v>2.5</c:v>
                </c:pt>
                <c:pt idx="107">
                  <c:v>2.9</c:v>
                </c:pt>
                <c:pt idx="108">
                  <c:v>2.5</c:v>
                </c:pt>
                <c:pt idx="109">
                  <c:v>3.6</c:v>
                </c:pt>
                <c:pt idx="110">
                  <c:v>3.2</c:v>
                </c:pt>
                <c:pt idx="111">
                  <c:v>2.7</c:v>
                </c:pt>
                <c:pt idx="112">
                  <c:v>3</c:v>
                </c:pt>
                <c:pt idx="113">
                  <c:v>2.5</c:v>
                </c:pt>
                <c:pt idx="114">
                  <c:v>2.8</c:v>
                </c:pt>
                <c:pt idx="115">
                  <c:v>3.2</c:v>
                </c:pt>
                <c:pt idx="116">
                  <c:v>3</c:v>
                </c:pt>
                <c:pt idx="117">
                  <c:v>3.8</c:v>
                </c:pt>
                <c:pt idx="118">
                  <c:v>2.6</c:v>
                </c:pt>
                <c:pt idx="119">
                  <c:v>2.2000000000000002</c:v>
                </c:pt>
                <c:pt idx="120">
                  <c:v>3.2</c:v>
                </c:pt>
                <c:pt idx="121">
                  <c:v>2.8</c:v>
                </c:pt>
                <c:pt idx="122">
                  <c:v>2.8</c:v>
                </c:pt>
                <c:pt idx="123">
                  <c:v>2.7</c:v>
                </c:pt>
                <c:pt idx="124">
                  <c:v>3.3</c:v>
                </c:pt>
                <c:pt idx="125">
                  <c:v>3.2</c:v>
                </c:pt>
                <c:pt idx="126">
                  <c:v>2.8</c:v>
                </c:pt>
                <c:pt idx="127">
                  <c:v>3</c:v>
                </c:pt>
                <c:pt idx="128">
                  <c:v>2.8</c:v>
                </c:pt>
                <c:pt idx="129">
                  <c:v>3</c:v>
                </c:pt>
                <c:pt idx="130">
                  <c:v>2.8</c:v>
                </c:pt>
                <c:pt idx="131">
                  <c:v>3.8</c:v>
                </c:pt>
                <c:pt idx="132">
                  <c:v>2.8</c:v>
                </c:pt>
                <c:pt idx="133">
                  <c:v>2.8</c:v>
                </c:pt>
                <c:pt idx="134">
                  <c:v>2.6</c:v>
                </c:pt>
                <c:pt idx="135">
                  <c:v>3</c:v>
                </c:pt>
                <c:pt idx="136">
                  <c:v>3.4</c:v>
                </c:pt>
                <c:pt idx="137">
                  <c:v>3.1</c:v>
                </c:pt>
                <c:pt idx="138">
                  <c:v>3</c:v>
                </c:pt>
                <c:pt idx="139">
                  <c:v>3.1</c:v>
                </c:pt>
                <c:pt idx="140">
                  <c:v>3.1</c:v>
                </c:pt>
                <c:pt idx="141">
                  <c:v>3.1</c:v>
                </c:pt>
                <c:pt idx="142">
                  <c:v>2.7</c:v>
                </c:pt>
                <c:pt idx="143">
                  <c:v>3.2</c:v>
                </c:pt>
                <c:pt idx="144">
                  <c:v>3.3</c:v>
                </c:pt>
                <c:pt idx="145">
                  <c:v>3</c:v>
                </c:pt>
                <c:pt idx="146">
                  <c:v>2.5</c:v>
                </c:pt>
                <c:pt idx="147">
                  <c:v>3</c:v>
                </c:pt>
                <c:pt idx="148">
                  <c:v>3.4</c:v>
                </c:pt>
                <c:pt idx="149">
                  <c:v>3</c:v>
                </c:pt>
              </c:numCache>
            </c:numRef>
          </c:yVal>
          <c:smooth val="0"/>
          <c:extLst>
            <c:ext xmlns:c16="http://schemas.microsoft.com/office/drawing/2014/chart" uri="{C3380CC4-5D6E-409C-BE32-E72D297353CC}">
              <c16:uniqueId val="{00000000-882B-4956-8842-8E66183A4AD1}"/>
            </c:ext>
          </c:extLst>
        </c:ser>
        <c:dLbls>
          <c:showLegendKey val="0"/>
          <c:showVal val="0"/>
          <c:showCatName val="0"/>
          <c:showSerName val="0"/>
          <c:showPercent val="0"/>
          <c:showBubbleSize val="0"/>
        </c:dLbls>
        <c:axId val="500256959"/>
        <c:axId val="500260703"/>
      </c:scatterChart>
      <c:valAx>
        <c:axId val="50025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60703"/>
        <c:crosses val="autoZero"/>
        <c:crossBetween val="midCat"/>
      </c:valAx>
      <c:valAx>
        <c:axId val="50026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569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Correlation!$A$1</c:f>
              <c:strCache>
                <c:ptCount val="1"/>
                <c:pt idx="0">
                  <c:v>Sepal.Length</c:v>
                </c:pt>
              </c:strCache>
            </c:strRef>
          </c:tx>
          <c:spPr>
            <a:ln w="28575" cap="rnd">
              <a:solidFill>
                <a:schemeClr val="accent1"/>
              </a:solidFill>
              <a:round/>
            </a:ln>
            <a:effectLst/>
          </c:spPr>
          <c:marker>
            <c:symbol val="none"/>
          </c:marker>
          <c:val>
            <c:numRef>
              <c:f>Correlation!$A$2:$A$151</c:f>
              <c:numCache>
                <c:formatCode>General</c:formatCode>
                <c:ptCount val="150"/>
                <c:pt idx="0">
                  <c:v>5.0999999999999996</c:v>
                </c:pt>
                <c:pt idx="1">
                  <c:v>4.9000000000000004</c:v>
                </c:pt>
                <c:pt idx="2">
                  <c:v>4.7</c:v>
                </c:pt>
                <c:pt idx="3">
                  <c:v>4.5999999999999996</c:v>
                </c:pt>
                <c:pt idx="4">
                  <c:v>5</c:v>
                </c:pt>
                <c:pt idx="5">
                  <c:v>5.4</c:v>
                </c:pt>
                <c:pt idx="6">
                  <c:v>4.5999999999999996</c:v>
                </c:pt>
                <c:pt idx="7">
                  <c:v>5</c:v>
                </c:pt>
                <c:pt idx="8">
                  <c:v>4.4000000000000004</c:v>
                </c:pt>
                <c:pt idx="9">
                  <c:v>4.9000000000000004</c:v>
                </c:pt>
                <c:pt idx="10">
                  <c:v>5.4</c:v>
                </c:pt>
                <c:pt idx="11">
                  <c:v>4.8</c:v>
                </c:pt>
                <c:pt idx="12">
                  <c:v>4.8</c:v>
                </c:pt>
                <c:pt idx="13">
                  <c:v>4.3</c:v>
                </c:pt>
                <c:pt idx="14">
                  <c:v>5.8</c:v>
                </c:pt>
                <c:pt idx="15">
                  <c:v>5.7</c:v>
                </c:pt>
                <c:pt idx="16">
                  <c:v>5.4</c:v>
                </c:pt>
                <c:pt idx="17">
                  <c:v>5.0999999999999996</c:v>
                </c:pt>
                <c:pt idx="18">
                  <c:v>5.7</c:v>
                </c:pt>
                <c:pt idx="19">
                  <c:v>5.0999999999999996</c:v>
                </c:pt>
                <c:pt idx="20">
                  <c:v>5.4</c:v>
                </c:pt>
                <c:pt idx="21">
                  <c:v>5.0999999999999996</c:v>
                </c:pt>
                <c:pt idx="22">
                  <c:v>4.5999999999999996</c:v>
                </c:pt>
                <c:pt idx="23">
                  <c:v>5.0999999999999996</c:v>
                </c:pt>
                <c:pt idx="24">
                  <c:v>4.8</c:v>
                </c:pt>
                <c:pt idx="25">
                  <c:v>5</c:v>
                </c:pt>
                <c:pt idx="26">
                  <c:v>5</c:v>
                </c:pt>
                <c:pt idx="27">
                  <c:v>5.2</c:v>
                </c:pt>
                <c:pt idx="28">
                  <c:v>5.2</c:v>
                </c:pt>
                <c:pt idx="29">
                  <c:v>4.7</c:v>
                </c:pt>
                <c:pt idx="30">
                  <c:v>4.8</c:v>
                </c:pt>
                <c:pt idx="31">
                  <c:v>5.4</c:v>
                </c:pt>
                <c:pt idx="32">
                  <c:v>5.2</c:v>
                </c:pt>
                <c:pt idx="33">
                  <c:v>5.5</c:v>
                </c:pt>
                <c:pt idx="34">
                  <c:v>4.9000000000000004</c:v>
                </c:pt>
                <c:pt idx="35">
                  <c:v>5</c:v>
                </c:pt>
                <c:pt idx="36">
                  <c:v>5.5</c:v>
                </c:pt>
                <c:pt idx="37">
                  <c:v>4.9000000000000004</c:v>
                </c:pt>
                <c:pt idx="38">
                  <c:v>4.4000000000000004</c:v>
                </c:pt>
                <c:pt idx="39">
                  <c:v>5.0999999999999996</c:v>
                </c:pt>
                <c:pt idx="40">
                  <c:v>5</c:v>
                </c:pt>
                <c:pt idx="41">
                  <c:v>4.5</c:v>
                </c:pt>
                <c:pt idx="42">
                  <c:v>4.4000000000000004</c:v>
                </c:pt>
                <c:pt idx="43">
                  <c:v>5</c:v>
                </c:pt>
                <c:pt idx="44">
                  <c:v>5.0999999999999996</c:v>
                </c:pt>
                <c:pt idx="45">
                  <c:v>4.8</c:v>
                </c:pt>
                <c:pt idx="46">
                  <c:v>5.0999999999999996</c:v>
                </c:pt>
                <c:pt idx="47">
                  <c:v>4.5999999999999996</c:v>
                </c:pt>
                <c:pt idx="48">
                  <c:v>5.3</c:v>
                </c:pt>
                <c:pt idx="49">
                  <c:v>5</c:v>
                </c:pt>
                <c:pt idx="50">
                  <c:v>7</c:v>
                </c:pt>
                <c:pt idx="51">
                  <c:v>6.4</c:v>
                </c:pt>
                <c:pt idx="52">
                  <c:v>6.9</c:v>
                </c:pt>
                <c:pt idx="53">
                  <c:v>5.5</c:v>
                </c:pt>
                <c:pt idx="54">
                  <c:v>6.5</c:v>
                </c:pt>
                <c:pt idx="55">
                  <c:v>5.7</c:v>
                </c:pt>
                <c:pt idx="56">
                  <c:v>6.3</c:v>
                </c:pt>
                <c:pt idx="57">
                  <c:v>4.9000000000000004</c:v>
                </c:pt>
                <c:pt idx="58">
                  <c:v>6.6</c:v>
                </c:pt>
                <c:pt idx="59">
                  <c:v>5.2</c:v>
                </c:pt>
                <c:pt idx="60">
                  <c:v>5</c:v>
                </c:pt>
                <c:pt idx="61">
                  <c:v>5.9</c:v>
                </c:pt>
                <c:pt idx="62">
                  <c:v>6</c:v>
                </c:pt>
                <c:pt idx="63">
                  <c:v>6.1</c:v>
                </c:pt>
                <c:pt idx="64">
                  <c:v>5.6</c:v>
                </c:pt>
                <c:pt idx="65">
                  <c:v>6.7</c:v>
                </c:pt>
                <c:pt idx="66">
                  <c:v>5.6</c:v>
                </c:pt>
                <c:pt idx="67">
                  <c:v>5.8</c:v>
                </c:pt>
                <c:pt idx="68">
                  <c:v>6.2</c:v>
                </c:pt>
                <c:pt idx="69">
                  <c:v>5.6</c:v>
                </c:pt>
                <c:pt idx="70">
                  <c:v>5.9</c:v>
                </c:pt>
                <c:pt idx="71">
                  <c:v>6.1</c:v>
                </c:pt>
                <c:pt idx="72">
                  <c:v>6.3</c:v>
                </c:pt>
                <c:pt idx="73">
                  <c:v>6.1</c:v>
                </c:pt>
                <c:pt idx="74">
                  <c:v>6.4</c:v>
                </c:pt>
                <c:pt idx="75">
                  <c:v>6.6</c:v>
                </c:pt>
                <c:pt idx="76">
                  <c:v>6.8</c:v>
                </c:pt>
                <c:pt idx="77">
                  <c:v>6.7</c:v>
                </c:pt>
                <c:pt idx="78">
                  <c:v>6</c:v>
                </c:pt>
                <c:pt idx="79">
                  <c:v>5.7</c:v>
                </c:pt>
                <c:pt idx="80">
                  <c:v>5.5</c:v>
                </c:pt>
                <c:pt idx="81">
                  <c:v>5.5</c:v>
                </c:pt>
                <c:pt idx="82">
                  <c:v>5.8</c:v>
                </c:pt>
                <c:pt idx="83">
                  <c:v>6</c:v>
                </c:pt>
                <c:pt idx="84">
                  <c:v>5.4</c:v>
                </c:pt>
                <c:pt idx="85">
                  <c:v>6</c:v>
                </c:pt>
                <c:pt idx="86">
                  <c:v>6.7</c:v>
                </c:pt>
                <c:pt idx="87">
                  <c:v>6.3</c:v>
                </c:pt>
                <c:pt idx="88">
                  <c:v>5.6</c:v>
                </c:pt>
                <c:pt idx="89">
                  <c:v>5.5</c:v>
                </c:pt>
                <c:pt idx="90">
                  <c:v>5.5</c:v>
                </c:pt>
                <c:pt idx="91">
                  <c:v>6.1</c:v>
                </c:pt>
                <c:pt idx="92">
                  <c:v>5.8</c:v>
                </c:pt>
                <c:pt idx="93">
                  <c:v>5</c:v>
                </c:pt>
                <c:pt idx="94">
                  <c:v>5.6</c:v>
                </c:pt>
                <c:pt idx="95">
                  <c:v>5.7</c:v>
                </c:pt>
                <c:pt idx="96">
                  <c:v>5.7</c:v>
                </c:pt>
                <c:pt idx="97">
                  <c:v>6.2</c:v>
                </c:pt>
                <c:pt idx="98">
                  <c:v>5.0999999999999996</c:v>
                </c:pt>
                <c:pt idx="99">
                  <c:v>5.7</c:v>
                </c:pt>
                <c:pt idx="100">
                  <c:v>6.3</c:v>
                </c:pt>
                <c:pt idx="101">
                  <c:v>5.8</c:v>
                </c:pt>
                <c:pt idx="102">
                  <c:v>7.1</c:v>
                </c:pt>
                <c:pt idx="103">
                  <c:v>6.3</c:v>
                </c:pt>
                <c:pt idx="104">
                  <c:v>6.5</c:v>
                </c:pt>
                <c:pt idx="105">
                  <c:v>7.6</c:v>
                </c:pt>
                <c:pt idx="106">
                  <c:v>4.9000000000000004</c:v>
                </c:pt>
                <c:pt idx="107">
                  <c:v>7.3</c:v>
                </c:pt>
                <c:pt idx="108">
                  <c:v>6.7</c:v>
                </c:pt>
                <c:pt idx="109">
                  <c:v>7.2</c:v>
                </c:pt>
                <c:pt idx="110">
                  <c:v>6.5</c:v>
                </c:pt>
                <c:pt idx="111">
                  <c:v>6.4</c:v>
                </c:pt>
                <c:pt idx="112">
                  <c:v>6.8</c:v>
                </c:pt>
                <c:pt idx="113">
                  <c:v>5.7</c:v>
                </c:pt>
                <c:pt idx="114">
                  <c:v>5.8</c:v>
                </c:pt>
                <c:pt idx="115">
                  <c:v>6.4</c:v>
                </c:pt>
                <c:pt idx="116">
                  <c:v>6.5</c:v>
                </c:pt>
                <c:pt idx="117">
                  <c:v>7.7</c:v>
                </c:pt>
                <c:pt idx="118">
                  <c:v>7.7</c:v>
                </c:pt>
                <c:pt idx="119">
                  <c:v>6</c:v>
                </c:pt>
                <c:pt idx="120">
                  <c:v>6.9</c:v>
                </c:pt>
                <c:pt idx="121">
                  <c:v>5.6</c:v>
                </c:pt>
                <c:pt idx="122">
                  <c:v>7.7</c:v>
                </c:pt>
                <c:pt idx="123">
                  <c:v>6.3</c:v>
                </c:pt>
                <c:pt idx="124">
                  <c:v>6.7</c:v>
                </c:pt>
                <c:pt idx="125">
                  <c:v>7.2</c:v>
                </c:pt>
                <c:pt idx="126">
                  <c:v>6.2</c:v>
                </c:pt>
                <c:pt idx="127">
                  <c:v>6.1</c:v>
                </c:pt>
                <c:pt idx="128">
                  <c:v>6.4</c:v>
                </c:pt>
                <c:pt idx="129">
                  <c:v>7.2</c:v>
                </c:pt>
                <c:pt idx="130">
                  <c:v>7.4</c:v>
                </c:pt>
                <c:pt idx="131">
                  <c:v>7.9</c:v>
                </c:pt>
                <c:pt idx="132">
                  <c:v>6.4</c:v>
                </c:pt>
                <c:pt idx="133">
                  <c:v>6.3</c:v>
                </c:pt>
                <c:pt idx="134">
                  <c:v>6.1</c:v>
                </c:pt>
                <c:pt idx="135">
                  <c:v>7.7</c:v>
                </c:pt>
                <c:pt idx="136">
                  <c:v>6.3</c:v>
                </c:pt>
                <c:pt idx="137">
                  <c:v>6.4</c:v>
                </c:pt>
                <c:pt idx="138">
                  <c:v>6</c:v>
                </c:pt>
                <c:pt idx="139">
                  <c:v>6.9</c:v>
                </c:pt>
                <c:pt idx="140">
                  <c:v>6.7</c:v>
                </c:pt>
                <c:pt idx="141">
                  <c:v>6.9</c:v>
                </c:pt>
                <c:pt idx="142">
                  <c:v>5.8</c:v>
                </c:pt>
                <c:pt idx="143">
                  <c:v>6.8</c:v>
                </c:pt>
                <c:pt idx="144">
                  <c:v>6.7</c:v>
                </c:pt>
                <c:pt idx="145">
                  <c:v>6.7</c:v>
                </c:pt>
                <c:pt idx="146">
                  <c:v>6.3</c:v>
                </c:pt>
                <c:pt idx="147">
                  <c:v>6.5</c:v>
                </c:pt>
                <c:pt idx="148">
                  <c:v>6.2</c:v>
                </c:pt>
                <c:pt idx="149">
                  <c:v>5.9</c:v>
                </c:pt>
              </c:numCache>
            </c:numRef>
          </c:val>
          <c:smooth val="0"/>
          <c:extLst>
            <c:ext xmlns:c16="http://schemas.microsoft.com/office/drawing/2014/chart" uri="{C3380CC4-5D6E-409C-BE32-E72D297353CC}">
              <c16:uniqueId val="{00000000-089F-4A6E-A1F8-2433A787B146}"/>
            </c:ext>
          </c:extLst>
        </c:ser>
        <c:ser>
          <c:idx val="1"/>
          <c:order val="1"/>
          <c:tx>
            <c:strRef>
              <c:f>Correlation!$B$1</c:f>
              <c:strCache>
                <c:ptCount val="1"/>
                <c:pt idx="0">
                  <c:v>Sepal.Width</c:v>
                </c:pt>
              </c:strCache>
            </c:strRef>
          </c:tx>
          <c:spPr>
            <a:ln w="28575" cap="rnd">
              <a:solidFill>
                <a:schemeClr val="accent2"/>
              </a:solidFill>
              <a:round/>
            </a:ln>
            <a:effectLst/>
          </c:spPr>
          <c:marker>
            <c:symbol val="none"/>
          </c:marker>
          <c:val>
            <c:numRef>
              <c:f>Correlation!$B$2:$B$151</c:f>
              <c:numCache>
                <c:formatCode>General</c:formatCode>
                <c:ptCount val="150"/>
                <c:pt idx="0">
                  <c:v>3.5</c:v>
                </c:pt>
                <c:pt idx="1">
                  <c:v>3</c:v>
                </c:pt>
                <c:pt idx="2">
                  <c:v>3.2</c:v>
                </c:pt>
                <c:pt idx="3">
                  <c:v>3.1</c:v>
                </c:pt>
                <c:pt idx="4">
                  <c:v>3.6</c:v>
                </c:pt>
                <c:pt idx="5">
                  <c:v>3.9</c:v>
                </c:pt>
                <c:pt idx="6">
                  <c:v>3.4</c:v>
                </c:pt>
                <c:pt idx="7">
                  <c:v>3.4</c:v>
                </c:pt>
                <c:pt idx="8">
                  <c:v>2.9</c:v>
                </c:pt>
                <c:pt idx="9">
                  <c:v>3.1</c:v>
                </c:pt>
                <c:pt idx="10">
                  <c:v>3.7</c:v>
                </c:pt>
                <c:pt idx="11">
                  <c:v>3.4</c:v>
                </c:pt>
                <c:pt idx="12">
                  <c:v>3</c:v>
                </c:pt>
                <c:pt idx="13">
                  <c:v>3</c:v>
                </c:pt>
                <c:pt idx="14">
                  <c:v>4</c:v>
                </c:pt>
                <c:pt idx="15">
                  <c:v>4.4000000000000004</c:v>
                </c:pt>
                <c:pt idx="16">
                  <c:v>3.9</c:v>
                </c:pt>
                <c:pt idx="17">
                  <c:v>3.5</c:v>
                </c:pt>
                <c:pt idx="18">
                  <c:v>3.8</c:v>
                </c:pt>
                <c:pt idx="19">
                  <c:v>3.8</c:v>
                </c:pt>
                <c:pt idx="20">
                  <c:v>3.4</c:v>
                </c:pt>
                <c:pt idx="21">
                  <c:v>3.7</c:v>
                </c:pt>
                <c:pt idx="22">
                  <c:v>3.6</c:v>
                </c:pt>
                <c:pt idx="23">
                  <c:v>3.3</c:v>
                </c:pt>
                <c:pt idx="24">
                  <c:v>3.4</c:v>
                </c:pt>
                <c:pt idx="25">
                  <c:v>3</c:v>
                </c:pt>
                <c:pt idx="26">
                  <c:v>3.4</c:v>
                </c:pt>
                <c:pt idx="27">
                  <c:v>3.5</c:v>
                </c:pt>
                <c:pt idx="28">
                  <c:v>3.4</c:v>
                </c:pt>
                <c:pt idx="29">
                  <c:v>3.2</c:v>
                </c:pt>
                <c:pt idx="30">
                  <c:v>3.1</c:v>
                </c:pt>
                <c:pt idx="31">
                  <c:v>3.4</c:v>
                </c:pt>
                <c:pt idx="32">
                  <c:v>4.0999999999999996</c:v>
                </c:pt>
                <c:pt idx="33">
                  <c:v>4.2</c:v>
                </c:pt>
                <c:pt idx="34">
                  <c:v>3.1</c:v>
                </c:pt>
                <c:pt idx="35">
                  <c:v>3.2</c:v>
                </c:pt>
                <c:pt idx="36">
                  <c:v>3.5</c:v>
                </c:pt>
                <c:pt idx="37">
                  <c:v>3.6</c:v>
                </c:pt>
                <c:pt idx="38">
                  <c:v>3</c:v>
                </c:pt>
                <c:pt idx="39">
                  <c:v>3.4</c:v>
                </c:pt>
                <c:pt idx="40">
                  <c:v>3.5</c:v>
                </c:pt>
                <c:pt idx="41">
                  <c:v>2.2999999999999998</c:v>
                </c:pt>
                <c:pt idx="42">
                  <c:v>3.2</c:v>
                </c:pt>
                <c:pt idx="43">
                  <c:v>3.5</c:v>
                </c:pt>
                <c:pt idx="44">
                  <c:v>3.8</c:v>
                </c:pt>
                <c:pt idx="45">
                  <c:v>3</c:v>
                </c:pt>
                <c:pt idx="46">
                  <c:v>3.8</c:v>
                </c:pt>
                <c:pt idx="47">
                  <c:v>3.2</c:v>
                </c:pt>
                <c:pt idx="48">
                  <c:v>3.7</c:v>
                </c:pt>
                <c:pt idx="49">
                  <c:v>3.3</c:v>
                </c:pt>
                <c:pt idx="50">
                  <c:v>3.2</c:v>
                </c:pt>
                <c:pt idx="51">
                  <c:v>3.2</c:v>
                </c:pt>
                <c:pt idx="52">
                  <c:v>3.1</c:v>
                </c:pt>
                <c:pt idx="53">
                  <c:v>2.2999999999999998</c:v>
                </c:pt>
                <c:pt idx="54">
                  <c:v>2.8</c:v>
                </c:pt>
                <c:pt idx="55">
                  <c:v>2.8</c:v>
                </c:pt>
                <c:pt idx="56">
                  <c:v>3.3</c:v>
                </c:pt>
                <c:pt idx="57">
                  <c:v>2.4</c:v>
                </c:pt>
                <c:pt idx="58">
                  <c:v>2.9</c:v>
                </c:pt>
                <c:pt idx="59">
                  <c:v>2.7</c:v>
                </c:pt>
                <c:pt idx="60">
                  <c:v>2</c:v>
                </c:pt>
                <c:pt idx="61">
                  <c:v>3</c:v>
                </c:pt>
                <c:pt idx="62">
                  <c:v>2.2000000000000002</c:v>
                </c:pt>
                <c:pt idx="63">
                  <c:v>2.9</c:v>
                </c:pt>
                <c:pt idx="64">
                  <c:v>2.9</c:v>
                </c:pt>
                <c:pt idx="65">
                  <c:v>3.1</c:v>
                </c:pt>
                <c:pt idx="66">
                  <c:v>3</c:v>
                </c:pt>
                <c:pt idx="67">
                  <c:v>2.7</c:v>
                </c:pt>
                <c:pt idx="68">
                  <c:v>2.2000000000000002</c:v>
                </c:pt>
                <c:pt idx="69">
                  <c:v>2.5</c:v>
                </c:pt>
                <c:pt idx="70">
                  <c:v>3.2</c:v>
                </c:pt>
                <c:pt idx="71">
                  <c:v>2.8</c:v>
                </c:pt>
                <c:pt idx="72">
                  <c:v>2.5</c:v>
                </c:pt>
                <c:pt idx="73">
                  <c:v>2.8</c:v>
                </c:pt>
                <c:pt idx="74">
                  <c:v>2.9</c:v>
                </c:pt>
                <c:pt idx="75">
                  <c:v>3</c:v>
                </c:pt>
                <c:pt idx="76">
                  <c:v>2.8</c:v>
                </c:pt>
                <c:pt idx="77">
                  <c:v>3</c:v>
                </c:pt>
                <c:pt idx="78">
                  <c:v>2.9</c:v>
                </c:pt>
                <c:pt idx="79">
                  <c:v>2.6</c:v>
                </c:pt>
                <c:pt idx="80">
                  <c:v>2.4</c:v>
                </c:pt>
                <c:pt idx="81">
                  <c:v>2.4</c:v>
                </c:pt>
                <c:pt idx="82">
                  <c:v>2.7</c:v>
                </c:pt>
                <c:pt idx="83">
                  <c:v>2.7</c:v>
                </c:pt>
                <c:pt idx="84">
                  <c:v>3</c:v>
                </c:pt>
                <c:pt idx="85">
                  <c:v>3.4</c:v>
                </c:pt>
                <c:pt idx="86">
                  <c:v>3.1</c:v>
                </c:pt>
                <c:pt idx="87">
                  <c:v>2.2999999999999998</c:v>
                </c:pt>
                <c:pt idx="88">
                  <c:v>3</c:v>
                </c:pt>
                <c:pt idx="89">
                  <c:v>2.5</c:v>
                </c:pt>
                <c:pt idx="90">
                  <c:v>2.6</c:v>
                </c:pt>
                <c:pt idx="91">
                  <c:v>3</c:v>
                </c:pt>
                <c:pt idx="92">
                  <c:v>2.6</c:v>
                </c:pt>
                <c:pt idx="93">
                  <c:v>2.2999999999999998</c:v>
                </c:pt>
                <c:pt idx="94">
                  <c:v>2.7</c:v>
                </c:pt>
                <c:pt idx="95">
                  <c:v>3</c:v>
                </c:pt>
                <c:pt idx="96">
                  <c:v>2.9</c:v>
                </c:pt>
                <c:pt idx="97">
                  <c:v>2.9</c:v>
                </c:pt>
                <c:pt idx="98">
                  <c:v>2.5</c:v>
                </c:pt>
                <c:pt idx="99">
                  <c:v>2.8</c:v>
                </c:pt>
                <c:pt idx="100">
                  <c:v>3.3</c:v>
                </c:pt>
                <c:pt idx="101">
                  <c:v>2.7</c:v>
                </c:pt>
                <c:pt idx="102">
                  <c:v>3</c:v>
                </c:pt>
                <c:pt idx="103">
                  <c:v>2.9</c:v>
                </c:pt>
                <c:pt idx="104">
                  <c:v>3</c:v>
                </c:pt>
                <c:pt idx="105">
                  <c:v>3</c:v>
                </c:pt>
                <c:pt idx="106">
                  <c:v>2.5</c:v>
                </c:pt>
                <c:pt idx="107">
                  <c:v>2.9</c:v>
                </c:pt>
                <c:pt idx="108">
                  <c:v>2.5</c:v>
                </c:pt>
                <c:pt idx="109">
                  <c:v>3.6</c:v>
                </c:pt>
                <c:pt idx="110">
                  <c:v>3.2</c:v>
                </c:pt>
                <c:pt idx="111">
                  <c:v>2.7</c:v>
                </c:pt>
                <c:pt idx="112">
                  <c:v>3</c:v>
                </c:pt>
                <c:pt idx="113">
                  <c:v>2.5</c:v>
                </c:pt>
                <c:pt idx="114">
                  <c:v>2.8</c:v>
                </c:pt>
                <c:pt idx="115">
                  <c:v>3.2</c:v>
                </c:pt>
                <c:pt idx="116">
                  <c:v>3</c:v>
                </c:pt>
                <c:pt idx="117">
                  <c:v>3.8</c:v>
                </c:pt>
                <c:pt idx="118">
                  <c:v>2.6</c:v>
                </c:pt>
                <c:pt idx="119">
                  <c:v>2.2000000000000002</c:v>
                </c:pt>
                <c:pt idx="120">
                  <c:v>3.2</c:v>
                </c:pt>
                <c:pt idx="121">
                  <c:v>2.8</c:v>
                </c:pt>
                <c:pt idx="122">
                  <c:v>2.8</c:v>
                </c:pt>
                <c:pt idx="123">
                  <c:v>2.7</c:v>
                </c:pt>
                <c:pt idx="124">
                  <c:v>3.3</c:v>
                </c:pt>
                <c:pt idx="125">
                  <c:v>3.2</c:v>
                </c:pt>
                <c:pt idx="126">
                  <c:v>2.8</c:v>
                </c:pt>
                <c:pt idx="127">
                  <c:v>3</c:v>
                </c:pt>
                <c:pt idx="128">
                  <c:v>2.8</c:v>
                </c:pt>
                <c:pt idx="129">
                  <c:v>3</c:v>
                </c:pt>
                <c:pt idx="130">
                  <c:v>2.8</c:v>
                </c:pt>
                <c:pt idx="131">
                  <c:v>3.8</c:v>
                </c:pt>
                <c:pt idx="132">
                  <c:v>2.8</c:v>
                </c:pt>
                <c:pt idx="133">
                  <c:v>2.8</c:v>
                </c:pt>
                <c:pt idx="134">
                  <c:v>2.6</c:v>
                </c:pt>
                <c:pt idx="135">
                  <c:v>3</c:v>
                </c:pt>
                <c:pt idx="136">
                  <c:v>3.4</c:v>
                </c:pt>
                <c:pt idx="137">
                  <c:v>3.1</c:v>
                </c:pt>
                <c:pt idx="138">
                  <c:v>3</c:v>
                </c:pt>
                <c:pt idx="139">
                  <c:v>3.1</c:v>
                </c:pt>
                <c:pt idx="140">
                  <c:v>3.1</c:v>
                </c:pt>
                <c:pt idx="141">
                  <c:v>3.1</c:v>
                </c:pt>
                <c:pt idx="142">
                  <c:v>2.7</c:v>
                </c:pt>
                <c:pt idx="143">
                  <c:v>3.2</c:v>
                </c:pt>
                <c:pt idx="144">
                  <c:v>3.3</c:v>
                </c:pt>
                <c:pt idx="145">
                  <c:v>3</c:v>
                </c:pt>
                <c:pt idx="146">
                  <c:v>2.5</c:v>
                </c:pt>
                <c:pt idx="147">
                  <c:v>3</c:v>
                </c:pt>
                <c:pt idx="148">
                  <c:v>3.4</c:v>
                </c:pt>
                <c:pt idx="149">
                  <c:v>3</c:v>
                </c:pt>
              </c:numCache>
            </c:numRef>
          </c:val>
          <c:smooth val="0"/>
          <c:extLst>
            <c:ext xmlns:c16="http://schemas.microsoft.com/office/drawing/2014/chart" uri="{C3380CC4-5D6E-409C-BE32-E72D297353CC}">
              <c16:uniqueId val="{00000001-089F-4A6E-A1F8-2433A787B146}"/>
            </c:ext>
          </c:extLst>
        </c:ser>
        <c:ser>
          <c:idx val="2"/>
          <c:order val="2"/>
          <c:tx>
            <c:strRef>
              <c:f>Correlation!$C$1</c:f>
              <c:strCache>
                <c:ptCount val="1"/>
                <c:pt idx="0">
                  <c:v>Petal.Length</c:v>
                </c:pt>
              </c:strCache>
            </c:strRef>
          </c:tx>
          <c:spPr>
            <a:ln w="28575" cap="rnd">
              <a:solidFill>
                <a:schemeClr val="accent3"/>
              </a:solidFill>
              <a:round/>
            </a:ln>
            <a:effectLst/>
          </c:spPr>
          <c:marker>
            <c:symbol val="none"/>
          </c:marker>
          <c:val>
            <c:numRef>
              <c:f>Correlation!$C$2:$C$151</c:f>
              <c:numCache>
                <c:formatCode>General</c:formatCode>
                <c:ptCount val="150"/>
                <c:pt idx="0">
                  <c:v>1.4</c:v>
                </c:pt>
                <c:pt idx="1">
                  <c:v>1.4</c:v>
                </c:pt>
                <c:pt idx="2">
                  <c:v>1.3</c:v>
                </c:pt>
                <c:pt idx="3">
                  <c:v>1.5</c:v>
                </c:pt>
                <c:pt idx="4">
                  <c:v>1.4</c:v>
                </c:pt>
                <c:pt idx="5">
                  <c:v>1.7</c:v>
                </c:pt>
                <c:pt idx="6">
                  <c:v>1.4</c:v>
                </c:pt>
                <c:pt idx="7">
                  <c:v>1.5</c:v>
                </c:pt>
                <c:pt idx="8">
                  <c:v>1.4</c:v>
                </c:pt>
                <c:pt idx="9">
                  <c:v>1.5</c:v>
                </c:pt>
                <c:pt idx="10">
                  <c:v>1.5</c:v>
                </c:pt>
                <c:pt idx="11">
                  <c:v>1.6</c:v>
                </c:pt>
                <c:pt idx="12">
                  <c:v>1.4</c:v>
                </c:pt>
                <c:pt idx="13">
                  <c:v>1.1000000000000001</c:v>
                </c:pt>
                <c:pt idx="14">
                  <c:v>1.2</c:v>
                </c:pt>
                <c:pt idx="15">
                  <c:v>1.5</c:v>
                </c:pt>
                <c:pt idx="16">
                  <c:v>1.3</c:v>
                </c:pt>
                <c:pt idx="17">
                  <c:v>1.4</c:v>
                </c:pt>
                <c:pt idx="18">
                  <c:v>1.7</c:v>
                </c:pt>
                <c:pt idx="19">
                  <c:v>1.5</c:v>
                </c:pt>
                <c:pt idx="20">
                  <c:v>1.7</c:v>
                </c:pt>
                <c:pt idx="21">
                  <c:v>1.5</c:v>
                </c:pt>
                <c:pt idx="22">
                  <c:v>1</c:v>
                </c:pt>
                <c:pt idx="23">
                  <c:v>1.7</c:v>
                </c:pt>
                <c:pt idx="24">
                  <c:v>1.9</c:v>
                </c:pt>
                <c:pt idx="25">
                  <c:v>1.6</c:v>
                </c:pt>
                <c:pt idx="26">
                  <c:v>1.6</c:v>
                </c:pt>
                <c:pt idx="27">
                  <c:v>1.5</c:v>
                </c:pt>
                <c:pt idx="28">
                  <c:v>1.4</c:v>
                </c:pt>
                <c:pt idx="29">
                  <c:v>1.6</c:v>
                </c:pt>
                <c:pt idx="30">
                  <c:v>1.6</c:v>
                </c:pt>
                <c:pt idx="31">
                  <c:v>1.5</c:v>
                </c:pt>
                <c:pt idx="32">
                  <c:v>1.5</c:v>
                </c:pt>
                <c:pt idx="33">
                  <c:v>1.4</c:v>
                </c:pt>
                <c:pt idx="34">
                  <c:v>1.5</c:v>
                </c:pt>
                <c:pt idx="35">
                  <c:v>1.2</c:v>
                </c:pt>
                <c:pt idx="36">
                  <c:v>1.3</c:v>
                </c:pt>
                <c:pt idx="37">
                  <c:v>1.4</c:v>
                </c:pt>
                <c:pt idx="38">
                  <c:v>1.3</c:v>
                </c:pt>
                <c:pt idx="39">
                  <c:v>1.5</c:v>
                </c:pt>
                <c:pt idx="40">
                  <c:v>1.3</c:v>
                </c:pt>
                <c:pt idx="41">
                  <c:v>1.3</c:v>
                </c:pt>
                <c:pt idx="42">
                  <c:v>1.3</c:v>
                </c:pt>
                <c:pt idx="43">
                  <c:v>1.6</c:v>
                </c:pt>
                <c:pt idx="44">
                  <c:v>1.9</c:v>
                </c:pt>
                <c:pt idx="45">
                  <c:v>1.4</c:v>
                </c:pt>
                <c:pt idx="46">
                  <c:v>1.6</c:v>
                </c:pt>
                <c:pt idx="47">
                  <c:v>1.4</c:v>
                </c:pt>
                <c:pt idx="48">
                  <c:v>1.5</c:v>
                </c:pt>
                <c:pt idx="49">
                  <c:v>1.4</c:v>
                </c:pt>
                <c:pt idx="50">
                  <c:v>4.7</c:v>
                </c:pt>
                <c:pt idx="51">
                  <c:v>4.5</c:v>
                </c:pt>
                <c:pt idx="52">
                  <c:v>4.9000000000000004</c:v>
                </c:pt>
                <c:pt idx="53">
                  <c:v>4</c:v>
                </c:pt>
                <c:pt idx="54">
                  <c:v>4.5999999999999996</c:v>
                </c:pt>
                <c:pt idx="55">
                  <c:v>4.5</c:v>
                </c:pt>
                <c:pt idx="56">
                  <c:v>4.7</c:v>
                </c:pt>
                <c:pt idx="57">
                  <c:v>3.3</c:v>
                </c:pt>
                <c:pt idx="58">
                  <c:v>4.5999999999999996</c:v>
                </c:pt>
                <c:pt idx="59">
                  <c:v>3.9</c:v>
                </c:pt>
                <c:pt idx="60">
                  <c:v>3.5</c:v>
                </c:pt>
                <c:pt idx="61">
                  <c:v>4.2</c:v>
                </c:pt>
                <c:pt idx="62">
                  <c:v>4</c:v>
                </c:pt>
                <c:pt idx="63">
                  <c:v>4.7</c:v>
                </c:pt>
                <c:pt idx="64">
                  <c:v>3.6</c:v>
                </c:pt>
                <c:pt idx="65">
                  <c:v>4.4000000000000004</c:v>
                </c:pt>
                <c:pt idx="66">
                  <c:v>4.5</c:v>
                </c:pt>
                <c:pt idx="67">
                  <c:v>4.0999999999999996</c:v>
                </c:pt>
                <c:pt idx="68">
                  <c:v>4.5</c:v>
                </c:pt>
                <c:pt idx="69">
                  <c:v>3.9</c:v>
                </c:pt>
                <c:pt idx="70">
                  <c:v>4.8</c:v>
                </c:pt>
                <c:pt idx="71">
                  <c:v>4</c:v>
                </c:pt>
                <c:pt idx="72">
                  <c:v>4.9000000000000004</c:v>
                </c:pt>
                <c:pt idx="73">
                  <c:v>4.7</c:v>
                </c:pt>
                <c:pt idx="74">
                  <c:v>4.3</c:v>
                </c:pt>
                <c:pt idx="75">
                  <c:v>4.4000000000000004</c:v>
                </c:pt>
                <c:pt idx="76">
                  <c:v>4.8</c:v>
                </c:pt>
                <c:pt idx="77">
                  <c:v>5</c:v>
                </c:pt>
                <c:pt idx="78">
                  <c:v>4.5</c:v>
                </c:pt>
                <c:pt idx="79">
                  <c:v>3.5</c:v>
                </c:pt>
                <c:pt idx="80">
                  <c:v>3.8</c:v>
                </c:pt>
                <c:pt idx="81">
                  <c:v>3.7</c:v>
                </c:pt>
                <c:pt idx="82">
                  <c:v>3.9</c:v>
                </c:pt>
                <c:pt idx="83">
                  <c:v>5.0999999999999996</c:v>
                </c:pt>
                <c:pt idx="84">
                  <c:v>4.5</c:v>
                </c:pt>
                <c:pt idx="85">
                  <c:v>4.5</c:v>
                </c:pt>
                <c:pt idx="86">
                  <c:v>4.7</c:v>
                </c:pt>
                <c:pt idx="87">
                  <c:v>4.4000000000000004</c:v>
                </c:pt>
                <c:pt idx="88">
                  <c:v>4.0999999999999996</c:v>
                </c:pt>
                <c:pt idx="89">
                  <c:v>4</c:v>
                </c:pt>
                <c:pt idx="90">
                  <c:v>4.4000000000000004</c:v>
                </c:pt>
                <c:pt idx="91">
                  <c:v>4.5999999999999996</c:v>
                </c:pt>
                <c:pt idx="92">
                  <c:v>4</c:v>
                </c:pt>
                <c:pt idx="93">
                  <c:v>3.3</c:v>
                </c:pt>
                <c:pt idx="94">
                  <c:v>4.2</c:v>
                </c:pt>
                <c:pt idx="95">
                  <c:v>4.2</c:v>
                </c:pt>
                <c:pt idx="96">
                  <c:v>4.2</c:v>
                </c:pt>
                <c:pt idx="97">
                  <c:v>4.3</c:v>
                </c:pt>
                <c:pt idx="98">
                  <c:v>3</c:v>
                </c:pt>
                <c:pt idx="99">
                  <c:v>4.0999999999999996</c:v>
                </c:pt>
                <c:pt idx="100">
                  <c:v>6</c:v>
                </c:pt>
                <c:pt idx="101">
                  <c:v>5.0999999999999996</c:v>
                </c:pt>
                <c:pt idx="102">
                  <c:v>5.9</c:v>
                </c:pt>
                <c:pt idx="103">
                  <c:v>5.6</c:v>
                </c:pt>
                <c:pt idx="104">
                  <c:v>5.8</c:v>
                </c:pt>
                <c:pt idx="105">
                  <c:v>6.6</c:v>
                </c:pt>
                <c:pt idx="106">
                  <c:v>4.5</c:v>
                </c:pt>
                <c:pt idx="107">
                  <c:v>6.3</c:v>
                </c:pt>
                <c:pt idx="108">
                  <c:v>5.8</c:v>
                </c:pt>
                <c:pt idx="109">
                  <c:v>6.1</c:v>
                </c:pt>
                <c:pt idx="110">
                  <c:v>5.0999999999999996</c:v>
                </c:pt>
                <c:pt idx="111">
                  <c:v>5.3</c:v>
                </c:pt>
                <c:pt idx="112">
                  <c:v>5.5</c:v>
                </c:pt>
                <c:pt idx="113">
                  <c:v>5</c:v>
                </c:pt>
                <c:pt idx="114">
                  <c:v>5.0999999999999996</c:v>
                </c:pt>
                <c:pt idx="115">
                  <c:v>5.3</c:v>
                </c:pt>
                <c:pt idx="116">
                  <c:v>5.5</c:v>
                </c:pt>
                <c:pt idx="117">
                  <c:v>6.7</c:v>
                </c:pt>
                <c:pt idx="118">
                  <c:v>6.9</c:v>
                </c:pt>
                <c:pt idx="119">
                  <c:v>5</c:v>
                </c:pt>
                <c:pt idx="120">
                  <c:v>5.7</c:v>
                </c:pt>
                <c:pt idx="121">
                  <c:v>4.9000000000000004</c:v>
                </c:pt>
                <c:pt idx="122">
                  <c:v>6.7</c:v>
                </c:pt>
                <c:pt idx="123">
                  <c:v>4.9000000000000004</c:v>
                </c:pt>
                <c:pt idx="124">
                  <c:v>5.7</c:v>
                </c:pt>
                <c:pt idx="125">
                  <c:v>6</c:v>
                </c:pt>
                <c:pt idx="126">
                  <c:v>4.8</c:v>
                </c:pt>
                <c:pt idx="127">
                  <c:v>4.9000000000000004</c:v>
                </c:pt>
                <c:pt idx="128">
                  <c:v>5.6</c:v>
                </c:pt>
                <c:pt idx="129">
                  <c:v>5.8</c:v>
                </c:pt>
                <c:pt idx="130">
                  <c:v>6.1</c:v>
                </c:pt>
                <c:pt idx="131">
                  <c:v>6.4</c:v>
                </c:pt>
                <c:pt idx="132">
                  <c:v>5.6</c:v>
                </c:pt>
                <c:pt idx="133">
                  <c:v>5.0999999999999996</c:v>
                </c:pt>
                <c:pt idx="134">
                  <c:v>5.6</c:v>
                </c:pt>
                <c:pt idx="135">
                  <c:v>6.1</c:v>
                </c:pt>
                <c:pt idx="136">
                  <c:v>5.6</c:v>
                </c:pt>
                <c:pt idx="137">
                  <c:v>5.5</c:v>
                </c:pt>
                <c:pt idx="138">
                  <c:v>4.8</c:v>
                </c:pt>
                <c:pt idx="139">
                  <c:v>5.4</c:v>
                </c:pt>
                <c:pt idx="140">
                  <c:v>5.6</c:v>
                </c:pt>
                <c:pt idx="141">
                  <c:v>5.0999999999999996</c:v>
                </c:pt>
                <c:pt idx="142">
                  <c:v>5.0999999999999996</c:v>
                </c:pt>
                <c:pt idx="143">
                  <c:v>5.9</c:v>
                </c:pt>
                <c:pt idx="144">
                  <c:v>5.7</c:v>
                </c:pt>
                <c:pt idx="145">
                  <c:v>5.2</c:v>
                </c:pt>
                <c:pt idx="146">
                  <c:v>5</c:v>
                </c:pt>
                <c:pt idx="147">
                  <c:v>5.2</c:v>
                </c:pt>
                <c:pt idx="148">
                  <c:v>5.4</c:v>
                </c:pt>
                <c:pt idx="149">
                  <c:v>5.0999999999999996</c:v>
                </c:pt>
              </c:numCache>
            </c:numRef>
          </c:val>
          <c:smooth val="0"/>
          <c:extLst>
            <c:ext xmlns:c16="http://schemas.microsoft.com/office/drawing/2014/chart" uri="{C3380CC4-5D6E-409C-BE32-E72D297353CC}">
              <c16:uniqueId val="{00000002-089F-4A6E-A1F8-2433A787B146}"/>
            </c:ext>
          </c:extLst>
        </c:ser>
        <c:ser>
          <c:idx val="3"/>
          <c:order val="3"/>
          <c:tx>
            <c:strRef>
              <c:f>Correlation!$D$1</c:f>
              <c:strCache>
                <c:ptCount val="1"/>
                <c:pt idx="0">
                  <c:v>Petal.Width</c:v>
                </c:pt>
              </c:strCache>
            </c:strRef>
          </c:tx>
          <c:spPr>
            <a:ln w="28575" cap="rnd">
              <a:solidFill>
                <a:schemeClr val="accent4"/>
              </a:solidFill>
              <a:round/>
            </a:ln>
            <a:effectLst/>
          </c:spPr>
          <c:marker>
            <c:symbol val="none"/>
          </c:marker>
          <c:val>
            <c:numRef>
              <c:f>Correlation!$D$2:$D$151</c:f>
              <c:numCache>
                <c:formatCode>General</c:formatCode>
                <c:ptCount val="150"/>
                <c:pt idx="0">
                  <c:v>0.2</c:v>
                </c:pt>
                <c:pt idx="1">
                  <c:v>0.2</c:v>
                </c:pt>
                <c:pt idx="2">
                  <c:v>0.2</c:v>
                </c:pt>
                <c:pt idx="3">
                  <c:v>0.2</c:v>
                </c:pt>
                <c:pt idx="4">
                  <c:v>0.2</c:v>
                </c:pt>
                <c:pt idx="5">
                  <c:v>0.4</c:v>
                </c:pt>
                <c:pt idx="6">
                  <c:v>0.3</c:v>
                </c:pt>
                <c:pt idx="7">
                  <c:v>0.2</c:v>
                </c:pt>
                <c:pt idx="8">
                  <c:v>0.2</c:v>
                </c:pt>
                <c:pt idx="9">
                  <c:v>0.1</c:v>
                </c:pt>
                <c:pt idx="10">
                  <c:v>0.2</c:v>
                </c:pt>
                <c:pt idx="11">
                  <c:v>0.2</c:v>
                </c:pt>
                <c:pt idx="12">
                  <c:v>0.1</c:v>
                </c:pt>
                <c:pt idx="13">
                  <c:v>0.1</c:v>
                </c:pt>
                <c:pt idx="14">
                  <c:v>0.2</c:v>
                </c:pt>
                <c:pt idx="15">
                  <c:v>0.4</c:v>
                </c:pt>
                <c:pt idx="16">
                  <c:v>0.4</c:v>
                </c:pt>
                <c:pt idx="17">
                  <c:v>0.3</c:v>
                </c:pt>
                <c:pt idx="18">
                  <c:v>0.3</c:v>
                </c:pt>
                <c:pt idx="19">
                  <c:v>0.3</c:v>
                </c:pt>
                <c:pt idx="20">
                  <c:v>0.2</c:v>
                </c:pt>
                <c:pt idx="21">
                  <c:v>0.4</c:v>
                </c:pt>
                <c:pt idx="22">
                  <c:v>0.2</c:v>
                </c:pt>
                <c:pt idx="23">
                  <c:v>0.5</c:v>
                </c:pt>
                <c:pt idx="24">
                  <c:v>0.2</c:v>
                </c:pt>
                <c:pt idx="25">
                  <c:v>0.2</c:v>
                </c:pt>
                <c:pt idx="26">
                  <c:v>0.4</c:v>
                </c:pt>
                <c:pt idx="27">
                  <c:v>0.2</c:v>
                </c:pt>
                <c:pt idx="28">
                  <c:v>0.2</c:v>
                </c:pt>
                <c:pt idx="29">
                  <c:v>0.2</c:v>
                </c:pt>
                <c:pt idx="30">
                  <c:v>0.2</c:v>
                </c:pt>
                <c:pt idx="31">
                  <c:v>0.4</c:v>
                </c:pt>
                <c:pt idx="32">
                  <c:v>0.1</c:v>
                </c:pt>
                <c:pt idx="33">
                  <c:v>0.2</c:v>
                </c:pt>
                <c:pt idx="34">
                  <c:v>0.2</c:v>
                </c:pt>
                <c:pt idx="35">
                  <c:v>0.2</c:v>
                </c:pt>
                <c:pt idx="36">
                  <c:v>0.2</c:v>
                </c:pt>
                <c:pt idx="37">
                  <c:v>0.1</c:v>
                </c:pt>
                <c:pt idx="38">
                  <c:v>0.2</c:v>
                </c:pt>
                <c:pt idx="39">
                  <c:v>0.2</c:v>
                </c:pt>
                <c:pt idx="40">
                  <c:v>0.3</c:v>
                </c:pt>
                <c:pt idx="41">
                  <c:v>0.3</c:v>
                </c:pt>
                <c:pt idx="42">
                  <c:v>0.2</c:v>
                </c:pt>
                <c:pt idx="43">
                  <c:v>0.6</c:v>
                </c:pt>
                <c:pt idx="44">
                  <c:v>0.4</c:v>
                </c:pt>
                <c:pt idx="45">
                  <c:v>0.3</c:v>
                </c:pt>
                <c:pt idx="46">
                  <c:v>0.2</c:v>
                </c:pt>
                <c:pt idx="47">
                  <c:v>0.2</c:v>
                </c:pt>
                <c:pt idx="48">
                  <c:v>0.2</c:v>
                </c:pt>
                <c:pt idx="49">
                  <c:v>0.2</c:v>
                </c:pt>
                <c:pt idx="50">
                  <c:v>1.4</c:v>
                </c:pt>
                <c:pt idx="51">
                  <c:v>1.5</c:v>
                </c:pt>
                <c:pt idx="52">
                  <c:v>1.5</c:v>
                </c:pt>
                <c:pt idx="53">
                  <c:v>1.3</c:v>
                </c:pt>
                <c:pt idx="54">
                  <c:v>1.5</c:v>
                </c:pt>
                <c:pt idx="55">
                  <c:v>1.3</c:v>
                </c:pt>
                <c:pt idx="56">
                  <c:v>1.6</c:v>
                </c:pt>
                <c:pt idx="57">
                  <c:v>1</c:v>
                </c:pt>
                <c:pt idx="58">
                  <c:v>1.3</c:v>
                </c:pt>
                <c:pt idx="59">
                  <c:v>1.4</c:v>
                </c:pt>
                <c:pt idx="60">
                  <c:v>1</c:v>
                </c:pt>
                <c:pt idx="61">
                  <c:v>1.5</c:v>
                </c:pt>
                <c:pt idx="62">
                  <c:v>1</c:v>
                </c:pt>
                <c:pt idx="63">
                  <c:v>1.4</c:v>
                </c:pt>
                <c:pt idx="64">
                  <c:v>1.3</c:v>
                </c:pt>
                <c:pt idx="65">
                  <c:v>1.4</c:v>
                </c:pt>
                <c:pt idx="66">
                  <c:v>1.5</c:v>
                </c:pt>
                <c:pt idx="67">
                  <c:v>1</c:v>
                </c:pt>
                <c:pt idx="68">
                  <c:v>1.5</c:v>
                </c:pt>
                <c:pt idx="69">
                  <c:v>1.1000000000000001</c:v>
                </c:pt>
                <c:pt idx="70">
                  <c:v>1.8</c:v>
                </c:pt>
                <c:pt idx="71">
                  <c:v>1.3</c:v>
                </c:pt>
                <c:pt idx="72">
                  <c:v>1.5</c:v>
                </c:pt>
                <c:pt idx="73">
                  <c:v>1.2</c:v>
                </c:pt>
                <c:pt idx="74">
                  <c:v>1.3</c:v>
                </c:pt>
                <c:pt idx="75">
                  <c:v>1.4</c:v>
                </c:pt>
                <c:pt idx="76">
                  <c:v>1.4</c:v>
                </c:pt>
                <c:pt idx="77">
                  <c:v>1.7</c:v>
                </c:pt>
                <c:pt idx="78">
                  <c:v>1.5</c:v>
                </c:pt>
                <c:pt idx="79">
                  <c:v>1</c:v>
                </c:pt>
                <c:pt idx="80">
                  <c:v>1.1000000000000001</c:v>
                </c:pt>
                <c:pt idx="81">
                  <c:v>1</c:v>
                </c:pt>
                <c:pt idx="82">
                  <c:v>1.2</c:v>
                </c:pt>
                <c:pt idx="83">
                  <c:v>1.6</c:v>
                </c:pt>
                <c:pt idx="84">
                  <c:v>1.5</c:v>
                </c:pt>
                <c:pt idx="85">
                  <c:v>1.6</c:v>
                </c:pt>
                <c:pt idx="86">
                  <c:v>1.5</c:v>
                </c:pt>
                <c:pt idx="87">
                  <c:v>1.3</c:v>
                </c:pt>
                <c:pt idx="88">
                  <c:v>1.3</c:v>
                </c:pt>
                <c:pt idx="89">
                  <c:v>1.3</c:v>
                </c:pt>
                <c:pt idx="90">
                  <c:v>1.2</c:v>
                </c:pt>
                <c:pt idx="91">
                  <c:v>1.4</c:v>
                </c:pt>
                <c:pt idx="92">
                  <c:v>1.2</c:v>
                </c:pt>
                <c:pt idx="93">
                  <c:v>1</c:v>
                </c:pt>
                <c:pt idx="94">
                  <c:v>1.3</c:v>
                </c:pt>
                <c:pt idx="95">
                  <c:v>1.2</c:v>
                </c:pt>
                <c:pt idx="96">
                  <c:v>1.3</c:v>
                </c:pt>
                <c:pt idx="97">
                  <c:v>1.3</c:v>
                </c:pt>
                <c:pt idx="98">
                  <c:v>1.1000000000000001</c:v>
                </c:pt>
                <c:pt idx="99">
                  <c:v>1.3</c:v>
                </c:pt>
                <c:pt idx="100">
                  <c:v>2.5</c:v>
                </c:pt>
                <c:pt idx="101">
                  <c:v>1.9</c:v>
                </c:pt>
                <c:pt idx="102">
                  <c:v>2.1</c:v>
                </c:pt>
                <c:pt idx="103">
                  <c:v>1.8</c:v>
                </c:pt>
                <c:pt idx="104">
                  <c:v>2.2000000000000002</c:v>
                </c:pt>
                <c:pt idx="105">
                  <c:v>2.1</c:v>
                </c:pt>
                <c:pt idx="106">
                  <c:v>1.7</c:v>
                </c:pt>
                <c:pt idx="107">
                  <c:v>1.8</c:v>
                </c:pt>
                <c:pt idx="108">
                  <c:v>1.8</c:v>
                </c:pt>
                <c:pt idx="109">
                  <c:v>2.5</c:v>
                </c:pt>
                <c:pt idx="110">
                  <c:v>2</c:v>
                </c:pt>
                <c:pt idx="111">
                  <c:v>1.9</c:v>
                </c:pt>
                <c:pt idx="112">
                  <c:v>2.1</c:v>
                </c:pt>
                <c:pt idx="113">
                  <c:v>2</c:v>
                </c:pt>
                <c:pt idx="114">
                  <c:v>2.4</c:v>
                </c:pt>
                <c:pt idx="115">
                  <c:v>2.2999999999999998</c:v>
                </c:pt>
                <c:pt idx="116">
                  <c:v>1.8</c:v>
                </c:pt>
                <c:pt idx="117">
                  <c:v>2.2000000000000002</c:v>
                </c:pt>
                <c:pt idx="118">
                  <c:v>2.2999999999999998</c:v>
                </c:pt>
                <c:pt idx="119">
                  <c:v>1.5</c:v>
                </c:pt>
                <c:pt idx="120">
                  <c:v>2.2999999999999998</c:v>
                </c:pt>
                <c:pt idx="121">
                  <c:v>2</c:v>
                </c:pt>
                <c:pt idx="122">
                  <c:v>2</c:v>
                </c:pt>
                <c:pt idx="123">
                  <c:v>1.8</c:v>
                </c:pt>
                <c:pt idx="124">
                  <c:v>2.1</c:v>
                </c:pt>
                <c:pt idx="125">
                  <c:v>1.8</c:v>
                </c:pt>
                <c:pt idx="126">
                  <c:v>1.8</c:v>
                </c:pt>
                <c:pt idx="127">
                  <c:v>1.8</c:v>
                </c:pt>
                <c:pt idx="128">
                  <c:v>2.1</c:v>
                </c:pt>
                <c:pt idx="129">
                  <c:v>1.6</c:v>
                </c:pt>
                <c:pt idx="130">
                  <c:v>1.9</c:v>
                </c:pt>
                <c:pt idx="131">
                  <c:v>2</c:v>
                </c:pt>
                <c:pt idx="132">
                  <c:v>2.2000000000000002</c:v>
                </c:pt>
                <c:pt idx="133">
                  <c:v>1.5</c:v>
                </c:pt>
                <c:pt idx="134">
                  <c:v>1.4</c:v>
                </c:pt>
                <c:pt idx="135">
                  <c:v>2.2999999999999998</c:v>
                </c:pt>
                <c:pt idx="136">
                  <c:v>2.4</c:v>
                </c:pt>
                <c:pt idx="137">
                  <c:v>1.8</c:v>
                </c:pt>
                <c:pt idx="138">
                  <c:v>1.8</c:v>
                </c:pt>
                <c:pt idx="139">
                  <c:v>2.1</c:v>
                </c:pt>
                <c:pt idx="140">
                  <c:v>2.4</c:v>
                </c:pt>
                <c:pt idx="141">
                  <c:v>2.2999999999999998</c:v>
                </c:pt>
                <c:pt idx="142">
                  <c:v>1.9</c:v>
                </c:pt>
                <c:pt idx="143">
                  <c:v>2.2999999999999998</c:v>
                </c:pt>
                <c:pt idx="144">
                  <c:v>2.5</c:v>
                </c:pt>
                <c:pt idx="145">
                  <c:v>2.2999999999999998</c:v>
                </c:pt>
                <c:pt idx="146">
                  <c:v>1.9</c:v>
                </c:pt>
                <c:pt idx="147">
                  <c:v>2</c:v>
                </c:pt>
                <c:pt idx="148">
                  <c:v>2.2999999999999998</c:v>
                </c:pt>
                <c:pt idx="149">
                  <c:v>1.8</c:v>
                </c:pt>
              </c:numCache>
            </c:numRef>
          </c:val>
          <c:smooth val="0"/>
          <c:extLst>
            <c:ext xmlns:c16="http://schemas.microsoft.com/office/drawing/2014/chart" uri="{C3380CC4-5D6E-409C-BE32-E72D297353CC}">
              <c16:uniqueId val="{00000003-089F-4A6E-A1F8-2433A787B146}"/>
            </c:ext>
          </c:extLst>
        </c:ser>
        <c:dLbls>
          <c:showLegendKey val="0"/>
          <c:showVal val="0"/>
          <c:showCatName val="0"/>
          <c:showSerName val="0"/>
          <c:showPercent val="0"/>
          <c:showBubbleSize val="0"/>
        </c:dLbls>
        <c:smooth val="0"/>
        <c:axId val="499228735"/>
        <c:axId val="499223327"/>
      </c:lineChart>
      <c:catAx>
        <c:axId val="49922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23327"/>
        <c:crosses val="autoZero"/>
        <c:auto val="1"/>
        <c:lblAlgn val="ctr"/>
        <c:lblOffset val="100"/>
        <c:noMultiLvlLbl val="0"/>
      </c:catAx>
      <c:valAx>
        <c:axId val="49922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2873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plotArea>
      <cx:plotAreaRegion>
        <cx:series layoutId="boxWhisker" uniqueId="{A7BF2890-10FE-48D3-BA8A-F67051672D6A}">
          <cx:tx>
            <cx:txData>
              <cx:f>_xlchart.v1.0</cx:f>
              <cx:v>Sepal.Length</cx:v>
            </cx:txData>
          </cx:tx>
          <cx:dataId val="0"/>
          <cx:layoutPr>
            <cx:visibility meanLine="0" meanMarker="1" nonoutliers="0" outliers="1"/>
            <cx:statistics quartileMethod="exclusive"/>
          </cx:layoutPr>
        </cx:series>
        <cx:series layoutId="boxWhisker" uniqueId="{A97910CB-837E-4048-8594-E1A937812030}">
          <cx:tx>
            <cx:txData>
              <cx:f>_xlchart.v1.2</cx:f>
              <cx:v>Sepal.Width</cx:v>
            </cx:txData>
          </cx:tx>
          <cx:dataId val="1"/>
          <cx:layoutPr>
            <cx:visibility meanLine="0" meanMarker="1" nonoutliers="0" outliers="1"/>
            <cx:statistics quartileMethod="exclusive"/>
          </cx:layoutPr>
        </cx:series>
        <cx:series layoutId="boxWhisker" uniqueId="{D7ECA2D0-6071-43D7-89A1-FB0525831462}">
          <cx:tx>
            <cx:txData>
              <cx:f>_xlchart.v1.4</cx:f>
              <cx:v>Petal.Length</cx:v>
            </cx:txData>
          </cx:tx>
          <cx:dataId val="2"/>
          <cx:layoutPr>
            <cx:visibility meanLine="0" meanMarker="1" nonoutliers="0" outliers="1"/>
            <cx:statistics quartileMethod="exclusive"/>
          </cx:layoutPr>
        </cx:series>
        <cx:series layoutId="boxWhisker" uniqueId="{E1F660BA-F7F8-4441-82C9-57184F8537E6}">
          <cx:tx>
            <cx:txData>
              <cx:f>_xlchart.v1.6</cx:f>
              <cx:v>Petal.Width</cx:v>
            </cx:txData>
          </cx:tx>
          <cx:dataId val="3"/>
          <cx:layoutPr>
            <cx:visibility meanLine="0" meanMarker="1" nonoutliers="0" outliers="1"/>
            <cx:statistics quartileMethod="exclusive"/>
          </cx:layoutPr>
        </cx:series>
      </cx:plotAreaRegion>
      <cx:axis id="0" hidden="1">
        <cx:catScaling gapWidth="1.5"/>
        <cx:tickLabels/>
      </cx:axis>
      <cx:axis id="1">
        <cx:valScaling/>
        <cx:majorGridlines/>
        <cx:majorTickMarks type="out"/>
        <cx:tickLabels/>
      </cx:axis>
    </cx:plotArea>
    <cx:legend pos="b"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171450</xdr:colOff>
      <xdr:row>16</xdr:row>
      <xdr:rowOff>171450</xdr:rowOff>
    </xdr:from>
    <xdr:to>
      <xdr:col>14</xdr:col>
      <xdr:colOff>476250</xdr:colOff>
      <xdr:row>31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0</xdr:row>
      <xdr:rowOff>0</xdr:rowOff>
    </xdr:from>
    <xdr:to>
      <xdr:col>10</xdr:col>
      <xdr:colOff>419100</xdr:colOff>
      <xdr:row>14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85725</xdr:colOff>
      <xdr:row>0</xdr:row>
      <xdr:rowOff>28575</xdr:rowOff>
    </xdr:from>
    <xdr:to>
      <xdr:col>18</xdr:col>
      <xdr:colOff>390525</xdr:colOff>
      <xdr:row>14</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304800</xdr:colOff>
      <xdr:row>6</xdr:row>
      <xdr:rowOff>76200</xdr:rowOff>
    </xdr:from>
    <xdr:to>
      <xdr:col>13</xdr:col>
      <xdr:colOff>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161925</xdr:colOff>
      <xdr:row>0</xdr:row>
      <xdr:rowOff>66674</xdr:rowOff>
    </xdr:from>
    <xdr:to>
      <xdr:col>14</xdr:col>
      <xdr:colOff>152400</xdr:colOff>
      <xdr:row>22</xdr:row>
      <xdr:rowOff>152399</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361950</xdr:colOff>
      <xdr:row>0</xdr:row>
      <xdr:rowOff>0</xdr:rowOff>
    </xdr:from>
    <xdr:to>
      <xdr:col>11</xdr:col>
      <xdr:colOff>75779</xdr:colOff>
      <xdr:row>25</xdr:row>
      <xdr:rowOff>8929</xdr:rowOff>
    </xdr:to>
    <xdr:pic>
      <xdr:nvPicPr>
        <xdr:cNvPr id="2" name="Picture 1"/>
        <xdr:cNvPicPr>
          <a:picLocks noChangeAspect="1"/>
        </xdr:cNvPicPr>
      </xdr:nvPicPr>
      <xdr:blipFill>
        <a:blip xmlns:r="http://schemas.openxmlformats.org/officeDocument/2006/relationships" r:embed="rId1"/>
        <a:stretch>
          <a:fillRect/>
        </a:stretch>
      </xdr:blipFill>
      <xdr:spPr>
        <a:xfrm>
          <a:off x="7058025" y="0"/>
          <a:ext cx="3371429" cy="47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surveymonkey.com/mp/sample-size-calculator/" TargetMode="External"/><Relationship Id="rId2" Type="http://schemas.openxmlformats.org/officeDocument/2006/relationships/hyperlink" Target="http://www.statisticshowto.com/find-sample-size-statistics/" TargetMode="External"/><Relationship Id="rId1" Type="http://schemas.openxmlformats.org/officeDocument/2006/relationships/hyperlink" Target="http://abs.gov.au/websitedbs/D3310114.nsf/home/Sample+Size+Calculator"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1"/>
  <sheetViews>
    <sheetView workbookViewId="0">
      <selection activeCell="K5" sqref="K5"/>
    </sheetView>
  </sheetViews>
  <sheetFormatPr defaultRowHeight="15" x14ac:dyDescent="0.25"/>
  <cols>
    <col min="6" max="6" width="15.42578125" customWidth="1"/>
    <col min="9" max="9" width="9.85546875" customWidth="1"/>
    <col min="10" max="10" width="6" customWidth="1"/>
    <col min="12" max="12" width="4" customWidth="1"/>
    <col min="14" max="14" width="4.5703125" customWidth="1"/>
    <col min="15" max="15" width="6.7109375" customWidth="1"/>
    <col min="16" max="16" width="4.7109375" customWidth="1"/>
  </cols>
  <sheetData>
    <row r="1" spans="1:19" x14ac:dyDescent="0.25">
      <c r="A1" t="s">
        <v>0</v>
      </c>
      <c r="B1" t="s">
        <v>1</v>
      </c>
      <c r="C1" t="s">
        <v>2</v>
      </c>
      <c r="D1" t="s">
        <v>3</v>
      </c>
      <c r="E1" t="s">
        <v>4</v>
      </c>
      <c r="F1" t="s">
        <v>145</v>
      </c>
    </row>
    <row r="2" spans="1:19" x14ac:dyDescent="0.25">
      <c r="A2">
        <v>5.0999999999999996</v>
      </c>
      <c r="B2">
        <v>3.5</v>
      </c>
      <c r="C2">
        <v>1.4</v>
      </c>
      <c r="D2">
        <v>0.2</v>
      </c>
      <c r="E2" t="s">
        <v>5</v>
      </c>
      <c r="F2" t="s">
        <v>146</v>
      </c>
      <c r="G2" s="1" t="s">
        <v>8</v>
      </c>
      <c r="H2">
        <f>AVERAGE(A2:A151)</f>
        <v>5.8433333333333346</v>
      </c>
      <c r="I2" s="1" t="s">
        <v>9</v>
      </c>
      <c r="J2">
        <f>MEDIAN(A2:A151)</f>
        <v>5.8</v>
      </c>
      <c r="K2" s="1" t="s">
        <v>10</v>
      </c>
      <c r="L2">
        <f>_xlfn.MODE.SNGL(A2:A151)</f>
        <v>5</v>
      </c>
      <c r="M2" s="1" t="s">
        <v>12</v>
      </c>
      <c r="N2">
        <f>MIN(A2:A151)</f>
        <v>4.3</v>
      </c>
      <c r="O2" s="1" t="s">
        <v>13</v>
      </c>
      <c r="P2">
        <f>MAX(A2:A151)</f>
        <v>7.9</v>
      </c>
      <c r="Q2" s="1" t="s">
        <v>11</v>
      </c>
      <c r="R2" t="str">
        <f>N2 &amp; " -" &amp; P2</f>
        <v>4.3 -7.9</v>
      </c>
    </row>
    <row r="3" spans="1:19" x14ac:dyDescent="0.25">
      <c r="A3">
        <v>4.9000000000000004</v>
      </c>
      <c r="B3">
        <v>3</v>
      </c>
      <c r="C3">
        <v>1.4</v>
      </c>
      <c r="D3">
        <v>0.2</v>
      </c>
      <c r="E3" t="s">
        <v>5</v>
      </c>
      <c r="F3" t="s">
        <v>147</v>
      </c>
    </row>
    <row r="4" spans="1:19" x14ac:dyDescent="0.25">
      <c r="A4">
        <v>4.7</v>
      </c>
      <c r="B4">
        <v>3.2</v>
      </c>
      <c r="C4">
        <v>1.3</v>
      </c>
      <c r="D4">
        <v>0.2</v>
      </c>
      <c r="E4" t="s">
        <v>5</v>
      </c>
      <c r="G4" s="1" t="s">
        <v>14</v>
      </c>
      <c r="H4" s="1">
        <v>0</v>
      </c>
      <c r="I4" s="1">
        <v>1</v>
      </c>
      <c r="J4" s="1">
        <v>2</v>
      </c>
      <c r="K4" s="1">
        <v>3</v>
      </c>
      <c r="L4" s="1">
        <v>4</v>
      </c>
    </row>
    <row r="5" spans="1:19" x14ac:dyDescent="0.25">
      <c r="A5">
        <v>4.5999999999999996</v>
      </c>
      <c r="B5">
        <v>3.1</v>
      </c>
      <c r="C5">
        <v>1.5</v>
      </c>
      <c r="D5">
        <v>0.2</v>
      </c>
      <c r="E5" t="s">
        <v>5</v>
      </c>
      <c r="H5">
        <f>_xlfn.QUARTILE.INC($A$2:$A$151,0)</f>
        <v>4.3</v>
      </c>
      <c r="I5">
        <f>_xlfn.QUARTILE.INC($A$2:$A$151,1)</f>
        <v>5.0999999999999996</v>
      </c>
      <c r="J5">
        <f>_xlfn.QUARTILE.INC($A$2:$A$151,2)</f>
        <v>5.8</v>
      </c>
      <c r="K5">
        <f>_xlfn.QUARTILE.INC($A$2:$A$151,3)</f>
        <v>6.4</v>
      </c>
      <c r="L5">
        <f>_xlfn.QUARTILE.INC($A$2:$A$151,4)</f>
        <v>7.9</v>
      </c>
    </row>
    <row r="6" spans="1:19" x14ac:dyDescent="0.25">
      <c r="A6">
        <v>5</v>
      </c>
      <c r="B6">
        <v>3.6</v>
      </c>
      <c r="C6">
        <v>1.4</v>
      </c>
      <c r="D6">
        <v>0.2</v>
      </c>
      <c r="E6" t="s">
        <v>5</v>
      </c>
    </row>
    <row r="7" spans="1:19" x14ac:dyDescent="0.25">
      <c r="A7">
        <v>5.4</v>
      </c>
      <c r="B7">
        <v>3.9</v>
      </c>
      <c r="C7">
        <v>1.7</v>
      </c>
      <c r="D7">
        <v>0.4</v>
      </c>
      <c r="E7" t="s">
        <v>5</v>
      </c>
      <c r="G7" s="1" t="s">
        <v>15</v>
      </c>
      <c r="H7">
        <f>STDEV($A$2:$A$151)</f>
        <v>0.82806612797784351</v>
      </c>
    </row>
    <row r="8" spans="1:19" x14ac:dyDescent="0.25">
      <c r="A8">
        <v>4.5999999999999996</v>
      </c>
      <c r="B8">
        <v>3.4</v>
      </c>
      <c r="C8">
        <v>1.4</v>
      </c>
      <c r="D8">
        <v>0.3</v>
      </c>
      <c r="E8" t="s">
        <v>5</v>
      </c>
    </row>
    <row r="9" spans="1:19" x14ac:dyDescent="0.25">
      <c r="A9">
        <v>5</v>
      </c>
      <c r="B9">
        <v>3.4</v>
      </c>
      <c r="C9">
        <v>1.5</v>
      </c>
      <c r="D9">
        <v>0.2</v>
      </c>
      <c r="E9" t="s">
        <v>5</v>
      </c>
      <c r="G9" s="27" t="s">
        <v>151</v>
      </c>
      <c r="H9" t="s">
        <v>17</v>
      </c>
      <c r="M9" t="s">
        <v>148</v>
      </c>
      <c r="R9" s="1" t="s">
        <v>165</v>
      </c>
      <c r="S9" s="1"/>
    </row>
    <row r="10" spans="1:19" x14ac:dyDescent="0.25">
      <c r="A10">
        <v>4.4000000000000004</v>
      </c>
      <c r="B10">
        <v>2.9</v>
      </c>
      <c r="C10">
        <v>1.4</v>
      </c>
      <c r="D10">
        <v>0.2</v>
      </c>
      <c r="E10" t="s">
        <v>5</v>
      </c>
      <c r="G10" s="27" t="s">
        <v>151</v>
      </c>
      <c r="H10" t="s">
        <v>18</v>
      </c>
      <c r="M10" t="s">
        <v>149</v>
      </c>
    </row>
    <row r="11" spans="1:19" x14ac:dyDescent="0.25">
      <c r="A11">
        <v>4.9000000000000004</v>
      </c>
      <c r="B11">
        <v>3.1</v>
      </c>
      <c r="C11">
        <v>1.5</v>
      </c>
      <c r="D11">
        <v>0.1</v>
      </c>
      <c r="E11" t="s">
        <v>5</v>
      </c>
    </row>
    <row r="12" spans="1:19" x14ac:dyDescent="0.25">
      <c r="A12">
        <v>5.4</v>
      </c>
      <c r="B12">
        <v>3.7</v>
      </c>
      <c r="C12">
        <v>1.5</v>
      </c>
      <c r="D12">
        <v>0.2</v>
      </c>
      <c r="E12" t="s">
        <v>5</v>
      </c>
    </row>
    <row r="13" spans="1:19" x14ac:dyDescent="0.25">
      <c r="A13">
        <v>4.8</v>
      </c>
      <c r="B13">
        <v>3.4</v>
      </c>
      <c r="C13">
        <v>1.6</v>
      </c>
      <c r="D13">
        <v>0.2</v>
      </c>
      <c r="E13" t="s">
        <v>5</v>
      </c>
    </row>
    <row r="14" spans="1:19" x14ac:dyDescent="0.25">
      <c r="A14">
        <v>4.8</v>
      </c>
      <c r="B14">
        <v>3</v>
      </c>
      <c r="C14">
        <v>1.4</v>
      </c>
      <c r="D14">
        <v>0.1</v>
      </c>
      <c r="E14" t="s">
        <v>5</v>
      </c>
    </row>
    <row r="15" spans="1:19" x14ac:dyDescent="0.25">
      <c r="A15">
        <v>4.3</v>
      </c>
      <c r="B15">
        <v>3</v>
      </c>
      <c r="C15">
        <v>1.1000000000000001</v>
      </c>
      <c r="D15">
        <v>0.1</v>
      </c>
      <c r="E15" t="s">
        <v>5</v>
      </c>
    </row>
    <row r="16" spans="1:19" x14ac:dyDescent="0.25">
      <c r="A16">
        <v>5.8</v>
      </c>
      <c r="B16">
        <v>4</v>
      </c>
      <c r="C16">
        <v>1.2</v>
      </c>
      <c r="D16">
        <v>0.2</v>
      </c>
      <c r="E16" t="s">
        <v>5</v>
      </c>
    </row>
    <row r="17" spans="1:5" x14ac:dyDescent="0.25">
      <c r="A17">
        <v>5.7</v>
      </c>
      <c r="B17">
        <v>4.4000000000000004</v>
      </c>
      <c r="C17">
        <v>1.5</v>
      </c>
      <c r="D17">
        <v>0.4</v>
      </c>
      <c r="E17" t="s">
        <v>5</v>
      </c>
    </row>
    <row r="18" spans="1:5" x14ac:dyDescent="0.25">
      <c r="A18">
        <v>5.4</v>
      </c>
      <c r="B18">
        <v>3.9</v>
      </c>
      <c r="C18">
        <v>1.3</v>
      </c>
      <c r="D18">
        <v>0.4</v>
      </c>
      <c r="E18" t="s">
        <v>5</v>
      </c>
    </row>
    <row r="19" spans="1:5" x14ac:dyDescent="0.25">
      <c r="A19">
        <v>5.0999999999999996</v>
      </c>
      <c r="B19">
        <v>3.5</v>
      </c>
      <c r="C19">
        <v>1.4</v>
      </c>
      <c r="D19">
        <v>0.3</v>
      </c>
      <c r="E19" t="s">
        <v>5</v>
      </c>
    </row>
    <row r="20" spans="1:5" x14ac:dyDescent="0.25">
      <c r="A20">
        <v>5.7</v>
      </c>
      <c r="B20">
        <v>3.8</v>
      </c>
      <c r="C20">
        <v>1.7</v>
      </c>
      <c r="D20">
        <v>0.3</v>
      </c>
      <c r="E20" t="s">
        <v>5</v>
      </c>
    </row>
    <row r="21" spans="1:5" x14ac:dyDescent="0.25">
      <c r="A21">
        <v>5.0999999999999996</v>
      </c>
      <c r="B21">
        <v>3.8</v>
      </c>
      <c r="C21">
        <v>1.5</v>
      </c>
      <c r="D21">
        <v>0.3</v>
      </c>
      <c r="E21" t="s">
        <v>5</v>
      </c>
    </row>
    <row r="22" spans="1:5" x14ac:dyDescent="0.25">
      <c r="A22">
        <v>5.4</v>
      </c>
      <c r="B22">
        <v>3.4</v>
      </c>
      <c r="C22">
        <v>1.7</v>
      </c>
      <c r="D22">
        <v>0.2</v>
      </c>
      <c r="E22" t="s">
        <v>5</v>
      </c>
    </row>
    <row r="23" spans="1:5" x14ac:dyDescent="0.25">
      <c r="A23">
        <v>5.0999999999999996</v>
      </c>
      <c r="B23">
        <v>3.7</v>
      </c>
      <c r="C23">
        <v>1.5</v>
      </c>
      <c r="D23">
        <v>0.4</v>
      </c>
      <c r="E23" t="s">
        <v>5</v>
      </c>
    </row>
    <row r="24" spans="1:5" x14ac:dyDescent="0.25">
      <c r="A24">
        <v>4.5999999999999996</v>
      </c>
      <c r="B24">
        <v>3.6</v>
      </c>
      <c r="C24">
        <v>1</v>
      </c>
      <c r="D24">
        <v>0.2</v>
      </c>
      <c r="E24" t="s">
        <v>5</v>
      </c>
    </row>
    <row r="25" spans="1:5" x14ac:dyDescent="0.25">
      <c r="A25">
        <v>5.0999999999999996</v>
      </c>
      <c r="B25">
        <v>3.3</v>
      </c>
      <c r="C25">
        <v>1.7</v>
      </c>
      <c r="D25">
        <v>0.5</v>
      </c>
      <c r="E25" t="s">
        <v>5</v>
      </c>
    </row>
    <row r="26" spans="1:5" x14ac:dyDescent="0.25">
      <c r="A26">
        <v>4.8</v>
      </c>
      <c r="B26">
        <v>3.4</v>
      </c>
      <c r="C26">
        <v>1.9</v>
      </c>
      <c r="D26">
        <v>0.2</v>
      </c>
      <c r="E26" t="s">
        <v>5</v>
      </c>
    </row>
    <row r="27" spans="1:5" x14ac:dyDescent="0.25">
      <c r="A27">
        <v>5</v>
      </c>
      <c r="B27">
        <v>3</v>
      </c>
      <c r="C27">
        <v>1.6</v>
      </c>
      <c r="D27">
        <v>0.2</v>
      </c>
      <c r="E27" t="s">
        <v>5</v>
      </c>
    </row>
    <row r="28" spans="1:5" x14ac:dyDescent="0.25">
      <c r="A28">
        <v>5</v>
      </c>
      <c r="B28">
        <v>3.4</v>
      </c>
      <c r="C28">
        <v>1.6</v>
      </c>
      <c r="D28">
        <v>0.4</v>
      </c>
      <c r="E28" t="s">
        <v>5</v>
      </c>
    </row>
    <row r="29" spans="1:5" x14ac:dyDescent="0.25">
      <c r="A29">
        <v>5.2</v>
      </c>
      <c r="B29">
        <v>3.5</v>
      </c>
      <c r="C29">
        <v>1.5</v>
      </c>
      <c r="D29">
        <v>0.2</v>
      </c>
      <c r="E29" t="s">
        <v>5</v>
      </c>
    </row>
    <row r="30" spans="1:5" x14ac:dyDescent="0.25">
      <c r="A30">
        <v>5.2</v>
      </c>
      <c r="B30">
        <v>3.4</v>
      </c>
      <c r="C30">
        <v>1.4</v>
      </c>
      <c r="D30">
        <v>0.2</v>
      </c>
      <c r="E30" t="s">
        <v>5</v>
      </c>
    </row>
    <row r="31" spans="1:5" x14ac:dyDescent="0.25">
      <c r="A31">
        <v>4.7</v>
      </c>
      <c r="B31">
        <v>3.2</v>
      </c>
      <c r="C31">
        <v>1.6</v>
      </c>
      <c r="D31">
        <v>0.2</v>
      </c>
      <c r="E31" t="s">
        <v>5</v>
      </c>
    </row>
    <row r="32" spans="1:5" x14ac:dyDescent="0.25">
      <c r="A32">
        <v>4.8</v>
      </c>
      <c r="B32">
        <v>3.1</v>
      </c>
      <c r="C32">
        <v>1.6</v>
      </c>
      <c r="D32">
        <v>0.2</v>
      </c>
      <c r="E32" t="s">
        <v>5</v>
      </c>
    </row>
    <row r="33" spans="1:5" x14ac:dyDescent="0.25">
      <c r="A33">
        <v>5.4</v>
      </c>
      <c r="B33">
        <v>3.4</v>
      </c>
      <c r="C33">
        <v>1.5</v>
      </c>
      <c r="D33">
        <v>0.4</v>
      </c>
      <c r="E33" t="s">
        <v>5</v>
      </c>
    </row>
    <row r="34" spans="1:5" x14ac:dyDescent="0.25">
      <c r="A34">
        <v>5.2</v>
      </c>
      <c r="B34">
        <v>4.0999999999999996</v>
      </c>
      <c r="C34">
        <v>1.5</v>
      </c>
      <c r="D34">
        <v>0.1</v>
      </c>
      <c r="E34" t="s">
        <v>5</v>
      </c>
    </row>
    <row r="35" spans="1:5" x14ac:dyDescent="0.25">
      <c r="A35">
        <v>5.5</v>
      </c>
      <c r="B35">
        <v>4.2</v>
      </c>
      <c r="C35">
        <v>1.4</v>
      </c>
      <c r="D35">
        <v>0.2</v>
      </c>
      <c r="E35" t="s">
        <v>5</v>
      </c>
    </row>
    <row r="36" spans="1:5" x14ac:dyDescent="0.25">
      <c r="A36">
        <v>4.9000000000000004</v>
      </c>
      <c r="B36">
        <v>3.1</v>
      </c>
      <c r="C36">
        <v>1.5</v>
      </c>
      <c r="D36">
        <v>0.2</v>
      </c>
      <c r="E36" t="s">
        <v>5</v>
      </c>
    </row>
    <row r="37" spans="1:5" x14ac:dyDescent="0.25">
      <c r="A37">
        <v>5</v>
      </c>
      <c r="B37">
        <v>3.2</v>
      </c>
      <c r="C37">
        <v>1.2</v>
      </c>
      <c r="D37">
        <v>0.2</v>
      </c>
      <c r="E37" t="s">
        <v>5</v>
      </c>
    </row>
    <row r="38" spans="1:5" x14ac:dyDescent="0.25">
      <c r="A38">
        <v>5.5</v>
      </c>
      <c r="B38">
        <v>3.5</v>
      </c>
      <c r="C38">
        <v>1.3</v>
      </c>
      <c r="D38">
        <v>0.2</v>
      </c>
      <c r="E38" t="s">
        <v>5</v>
      </c>
    </row>
    <row r="39" spans="1:5" x14ac:dyDescent="0.25">
      <c r="A39">
        <v>4.9000000000000004</v>
      </c>
      <c r="B39">
        <v>3.6</v>
      </c>
      <c r="C39">
        <v>1.4</v>
      </c>
      <c r="D39">
        <v>0.1</v>
      </c>
      <c r="E39" t="s">
        <v>5</v>
      </c>
    </row>
    <row r="40" spans="1:5" x14ac:dyDescent="0.25">
      <c r="A40">
        <v>4.4000000000000004</v>
      </c>
      <c r="B40">
        <v>3</v>
      </c>
      <c r="C40">
        <v>1.3</v>
      </c>
      <c r="D40">
        <v>0.2</v>
      </c>
      <c r="E40" t="s">
        <v>5</v>
      </c>
    </row>
    <row r="41" spans="1:5" x14ac:dyDescent="0.25">
      <c r="A41">
        <v>5.0999999999999996</v>
      </c>
      <c r="B41">
        <v>3.4</v>
      </c>
      <c r="C41">
        <v>1.5</v>
      </c>
      <c r="D41">
        <v>0.2</v>
      </c>
      <c r="E41" t="s">
        <v>5</v>
      </c>
    </row>
    <row r="42" spans="1:5" x14ac:dyDescent="0.25">
      <c r="A42">
        <v>5</v>
      </c>
      <c r="B42">
        <v>3.5</v>
      </c>
      <c r="C42">
        <v>1.3</v>
      </c>
      <c r="D42">
        <v>0.3</v>
      </c>
      <c r="E42" t="s">
        <v>5</v>
      </c>
    </row>
    <row r="43" spans="1:5" x14ac:dyDescent="0.25">
      <c r="A43">
        <v>4.5</v>
      </c>
      <c r="B43">
        <v>2.2999999999999998</v>
      </c>
      <c r="C43">
        <v>1.3</v>
      </c>
      <c r="D43">
        <v>0.3</v>
      </c>
      <c r="E43" t="s">
        <v>5</v>
      </c>
    </row>
    <row r="44" spans="1:5" x14ac:dyDescent="0.25">
      <c r="A44">
        <v>4.4000000000000004</v>
      </c>
      <c r="B44">
        <v>3.2</v>
      </c>
      <c r="C44">
        <v>1.3</v>
      </c>
      <c r="D44">
        <v>0.2</v>
      </c>
      <c r="E44" t="s">
        <v>5</v>
      </c>
    </row>
    <row r="45" spans="1:5" x14ac:dyDescent="0.25">
      <c r="A45">
        <v>5</v>
      </c>
      <c r="B45">
        <v>3.5</v>
      </c>
      <c r="C45">
        <v>1.6</v>
      </c>
      <c r="D45">
        <v>0.6</v>
      </c>
      <c r="E45" t="s">
        <v>5</v>
      </c>
    </row>
    <row r="46" spans="1:5" x14ac:dyDescent="0.25">
      <c r="A46">
        <v>5.0999999999999996</v>
      </c>
      <c r="B46">
        <v>3.8</v>
      </c>
      <c r="C46">
        <v>1.9</v>
      </c>
      <c r="D46">
        <v>0.4</v>
      </c>
      <c r="E46" t="s">
        <v>5</v>
      </c>
    </row>
    <row r="47" spans="1:5" x14ac:dyDescent="0.25">
      <c r="A47">
        <v>4.8</v>
      </c>
      <c r="B47">
        <v>3</v>
      </c>
      <c r="C47">
        <v>1.4</v>
      </c>
      <c r="D47">
        <v>0.3</v>
      </c>
      <c r="E47" t="s">
        <v>5</v>
      </c>
    </row>
    <row r="48" spans="1:5" x14ac:dyDescent="0.25">
      <c r="A48">
        <v>5.0999999999999996</v>
      </c>
      <c r="B48">
        <v>3.8</v>
      </c>
      <c r="C48">
        <v>1.6</v>
      </c>
      <c r="D48">
        <v>0.2</v>
      </c>
      <c r="E48" t="s">
        <v>5</v>
      </c>
    </row>
    <row r="49" spans="1:5" x14ac:dyDescent="0.25">
      <c r="A49">
        <v>4.5999999999999996</v>
      </c>
      <c r="B49">
        <v>3.2</v>
      </c>
      <c r="C49">
        <v>1.4</v>
      </c>
      <c r="D49">
        <v>0.2</v>
      </c>
      <c r="E49" t="s">
        <v>5</v>
      </c>
    </row>
    <row r="50" spans="1:5" x14ac:dyDescent="0.25">
      <c r="A50">
        <v>5.3</v>
      </c>
      <c r="B50">
        <v>3.7</v>
      </c>
      <c r="C50">
        <v>1.5</v>
      </c>
      <c r="D50">
        <v>0.2</v>
      </c>
      <c r="E50" t="s">
        <v>5</v>
      </c>
    </row>
    <row r="51" spans="1:5" x14ac:dyDescent="0.25">
      <c r="A51">
        <v>5</v>
      </c>
      <c r="B51">
        <v>3.3</v>
      </c>
      <c r="C51">
        <v>1.4</v>
      </c>
      <c r="D51">
        <v>0.2</v>
      </c>
      <c r="E51" t="s">
        <v>5</v>
      </c>
    </row>
    <row r="52" spans="1:5" x14ac:dyDescent="0.25">
      <c r="A52">
        <v>7</v>
      </c>
      <c r="B52">
        <v>3.2</v>
      </c>
      <c r="C52">
        <v>4.7</v>
      </c>
      <c r="D52">
        <v>1.4</v>
      </c>
      <c r="E52" t="s">
        <v>6</v>
      </c>
    </row>
    <row r="53" spans="1:5" x14ac:dyDescent="0.25">
      <c r="A53">
        <v>6.4</v>
      </c>
      <c r="B53">
        <v>3.2</v>
      </c>
      <c r="C53">
        <v>4.5</v>
      </c>
      <c r="D53">
        <v>1.5</v>
      </c>
      <c r="E53" t="s">
        <v>6</v>
      </c>
    </row>
    <row r="54" spans="1:5" x14ac:dyDescent="0.25">
      <c r="A54">
        <v>6.9</v>
      </c>
      <c r="B54">
        <v>3.1</v>
      </c>
      <c r="C54">
        <v>4.9000000000000004</v>
      </c>
      <c r="D54">
        <v>1.5</v>
      </c>
      <c r="E54" t="s">
        <v>6</v>
      </c>
    </row>
    <row r="55" spans="1:5" x14ac:dyDescent="0.25">
      <c r="A55">
        <v>5.5</v>
      </c>
      <c r="B55">
        <v>2.2999999999999998</v>
      </c>
      <c r="C55">
        <v>4</v>
      </c>
      <c r="D55">
        <v>1.3</v>
      </c>
      <c r="E55" t="s">
        <v>6</v>
      </c>
    </row>
    <row r="56" spans="1:5" x14ac:dyDescent="0.25">
      <c r="A56">
        <v>6.5</v>
      </c>
      <c r="B56">
        <v>2.8</v>
      </c>
      <c r="C56">
        <v>4.5999999999999996</v>
      </c>
      <c r="D56">
        <v>1.5</v>
      </c>
      <c r="E56" t="s">
        <v>6</v>
      </c>
    </row>
    <row r="57" spans="1:5" x14ac:dyDescent="0.25">
      <c r="A57">
        <v>5.7</v>
      </c>
      <c r="B57">
        <v>2.8</v>
      </c>
      <c r="C57">
        <v>4.5</v>
      </c>
      <c r="D57">
        <v>1.3</v>
      </c>
      <c r="E57" t="s">
        <v>6</v>
      </c>
    </row>
    <row r="58" spans="1:5" x14ac:dyDescent="0.25">
      <c r="A58">
        <v>6.3</v>
      </c>
      <c r="B58">
        <v>3.3</v>
      </c>
      <c r="C58">
        <v>4.7</v>
      </c>
      <c r="D58">
        <v>1.6</v>
      </c>
      <c r="E58" t="s">
        <v>6</v>
      </c>
    </row>
    <row r="59" spans="1:5" x14ac:dyDescent="0.25">
      <c r="A59">
        <v>4.9000000000000004</v>
      </c>
      <c r="B59">
        <v>2.4</v>
      </c>
      <c r="C59">
        <v>3.3</v>
      </c>
      <c r="D59">
        <v>1</v>
      </c>
      <c r="E59" t="s">
        <v>6</v>
      </c>
    </row>
    <row r="60" spans="1:5" x14ac:dyDescent="0.25">
      <c r="A60">
        <v>6.6</v>
      </c>
      <c r="B60">
        <v>2.9</v>
      </c>
      <c r="C60">
        <v>4.5999999999999996</v>
      </c>
      <c r="D60">
        <v>1.3</v>
      </c>
      <c r="E60" t="s">
        <v>6</v>
      </c>
    </row>
    <row r="61" spans="1:5" x14ac:dyDescent="0.25">
      <c r="A61">
        <v>5.2</v>
      </c>
      <c r="B61">
        <v>2.7</v>
      </c>
      <c r="C61">
        <v>3.9</v>
      </c>
      <c r="D61">
        <v>1.4</v>
      </c>
      <c r="E61" t="s">
        <v>6</v>
      </c>
    </row>
    <row r="62" spans="1:5" x14ac:dyDescent="0.25">
      <c r="A62">
        <v>5</v>
      </c>
      <c r="B62">
        <v>2</v>
      </c>
      <c r="C62">
        <v>3.5</v>
      </c>
      <c r="D62">
        <v>1</v>
      </c>
      <c r="E62" t="s">
        <v>6</v>
      </c>
    </row>
    <row r="63" spans="1:5" x14ac:dyDescent="0.25">
      <c r="A63">
        <v>5.9</v>
      </c>
      <c r="B63">
        <v>3</v>
      </c>
      <c r="C63">
        <v>4.2</v>
      </c>
      <c r="D63">
        <v>1.5</v>
      </c>
      <c r="E63" t="s">
        <v>6</v>
      </c>
    </row>
    <row r="64" spans="1:5" x14ac:dyDescent="0.25">
      <c r="A64">
        <v>6</v>
      </c>
      <c r="B64">
        <v>2.2000000000000002</v>
      </c>
      <c r="C64">
        <v>4</v>
      </c>
      <c r="D64">
        <v>1</v>
      </c>
      <c r="E64" t="s">
        <v>6</v>
      </c>
    </row>
    <row r="65" spans="1:5" x14ac:dyDescent="0.25">
      <c r="A65">
        <v>6.1</v>
      </c>
      <c r="B65">
        <v>2.9</v>
      </c>
      <c r="C65">
        <v>4.7</v>
      </c>
      <c r="D65">
        <v>1.4</v>
      </c>
      <c r="E65" t="s">
        <v>6</v>
      </c>
    </row>
    <row r="66" spans="1:5" x14ac:dyDescent="0.25">
      <c r="A66">
        <v>5.6</v>
      </c>
      <c r="B66">
        <v>2.9</v>
      </c>
      <c r="C66">
        <v>3.6</v>
      </c>
      <c r="D66">
        <v>1.3</v>
      </c>
      <c r="E66" t="s">
        <v>6</v>
      </c>
    </row>
    <row r="67" spans="1:5" x14ac:dyDescent="0.25">
      <c r="A67">
        <v>6.7</v>
      </c>
      <c r="B67">
        <v>3.1</v>
      </c>
      <c r="C67">
        <v>4.4000000000000004</v>
      </c>
      <c r="D67">
        <v>1.4</v>
      </c>
      <c r="E67" t="s">
        <v>6</v>
      </c>
    </row>
    <row r="68" spans="1:5" x14ac:dyDescent="0.25">
      <c r="A68">
        <v>5.6</v>
      </c>
      <c r="B68">
        <v>3</v>
      </c>
      <c r="C68">
        <v>4.5</v>
      </c>
      <c r="D68">
        <v>1.5</v>
      </c>
      <c r="E68" t="s">
        <v>6</v>
      </c>
    </row>
    <row r="69" spans="1:5" x14ac:dyDescent="0.25">
      <c r="A69">
        <v>5.8</v>
      </c>
      <c r="B69">
        <v>2.7</v>
      </c>
      <c r="C69">
        <v>4.0999999999999996</v>
      </c>
      <c r="D69">
        <v>1</v>
      </c>
      <c r="E69" t="s">
        <v>6</v>
      </c>
    </row>
    <row r="70" spans="1:5" x14ac:dyDescent="0.25">
      <c r="A70">
        <v>6.2</v>
      </c>
      <c r="B70">
        <v>2.2000000000000002</v>
      </c>
      <c r="C70">
        <v>4.5</v>
      </c>
      <c r="D70">
        <v>1.5</v>
      </c>
      <c r="E70" t="s">
        <v>6</v>
      </c>
    </row>
    <row r="71" spans="1:5" x14ac:dyDescent="0.25">
      <c r="A71">
        <v>5.6</v>
      </c>
      <c r="B71">
        <v>2.5</v>
      </c>
      <c r="C71">
        <v>3.9</v>
      </c>
      <c r="D71">
        <v>1.1000000000000001</v>
      </c>
      <c r="E71" t="s">
        <v>6</v>
      </c>
    </row>
    <row r="72" spans="1:5" x14ac:dyDescent="0.25">
      <c r="A72">
        <v>5.9</v>
      </c>
      <c r="B72">
        <v>3.2</v>
      </c>
      <c r="C72">
        <v>4.8</v>
      </c>
      <c r="D72">
        <v>1.8</v>
      </c>
      <c r="E72" t="s">
        <v>6</v>
      </c>
    </row>
    <row r="73" spans="1:5" x14ac:dyDescent="0.25">
      <c r="A73">
        <v>6.1</v>
      </c>
      <c r="B73">
        <v>2.8</v>
      </c>
      <c r="C73">
        <v>4</v>
      </c>
      <c r="D73">
        <v>1.3</v>
      </c>
      <c r="E73" t="s">
        <v>6</v>
      </c>
    </row>
    <row r="74" spans="1:5" x14ac:dyDescent="0.25">
      <c r="A74">
        <v>6.3</v>
      </c>
      <c r="B74">
        <v>2.5</v>
      </c>
      <c r="C74">
        <v>4.9000000000000004</v>
      </c>
      <c r="D74">
        <v>1.5</v>
      </c>
      <c r="E74" t="s">
        <v>6</v>
      </c>
    </row>
    <row r="75" spans="1:5" x14ac:dyDescent="0.25">
      <c r="A75">
        <v>6.1</v>
      </c>
      <c r="B75">
        <v>2.8</v>
      </c>
      <c r="C75">
        <v>4.7</v>
      </c>
      <c r="D75">
        <v>1.2</v>
      </c>
      <c r="E75" t="s">
        <v>6</v>
      </c>
    </row>
    <row r="76" spans="1:5" x14ac:dyDescent="0.25">
      <c r="A76">
        <v>6.4</v>
      </c>
      <c r="B76">
        <v>2.9</v>
      </c>
      <c r="C76">
        <v>4.3</v>
      </c>
      <c r="D76">
        <v>1.3</v>
      </c>
      <c r="E76" t="s">
        <v>6</v>
      </c>
    </row>
    <row r="77" spans="1:5" x14ac:dyDescent="0.25">
      <c r="A77">
        <v>6.6</v>
      </c>
      <c r="B77">
        <v>3</v>
      </c>
      <c r="C77">
        <v>4.4000000000000004</v>
      </c>
      <c r="D77">
        <v>1.4</v>
      </c>
      <c r="E77" t="s">
        <v>6</v>
      </c>
    </row>
    <row r="78" spans="1:5" x14ac:dyDescent="0.25">
      <c r="A78">
        <v>6.8</v>
      </c>
      <c r="B78">
        <v>2.8</v>
      </c>
      <c r="C78">
        <v>4.8</v>
      </c>
      <c r="D78">
        <v>1.4</v>
      </c>
      <c r="E78" t="s">
        <v>6</v>
      </c>
    </row>
    <row r="79" spans="1:5" x14ac:dyDescent="0.25">
      <c r="A79">
        <v>6.7</v>
      </c>
      <c r="B79">
        <v>3</v>
      </c>
      <c r="C79">
        <v>5</v>
      </c>
      <c r="D79">
        <v>1.7</v>
      </c>
      <c r="E79" t="s">
        <v>6</v>
      </c>
    </row>
    <row r="80" spans="1:5" x14ac:dyDescent="0.25">
      <c r="A80">
        <v>6</v>
      </c>
      <c r="B80">
        <v>2.9</v>
      </c>
      <c r="C80">
        <v>4.5</v>
      </c>
      <c r="D80">
        <v>1.5</v>
      </c>
      <c r="E80" t="s">
        <v>6</v>
      </c>
    </row>
    <row r="81" spans="1:5" x14ac:dyDescent="0.25">
      <c r="A81">
        <v>5.7</v>
      </c>
      <c r="B81">
        <v>2.6</v>
      </c>
      <c r="C81">
        <v>3.5</v>
      </c>
      <c r="D81">
        <v>1</v>
      </c>
      <c r="E81" t="s">
        <v>6</v>
      </c>
    </row>
    <row r="82" spans="1:5" x14ac:dyDescent="0.25">
      <c r="A82">
        <v>5.5</v>
      </c>
      <c r="B82">
        <v>2.4</v>
      </c>
      <c r="C82">
        <v>3.8</v>
      </c>
      <c r="D82">
        <v>1.1000000000000001</v>
      </c>
      <c r="E82" t="s">
        <v>6</v>
      </c>
    </row>
    <row r="83" spans="1:5" x14ac:dyDescent="0.25">
      <c r="A83">
        <v>5.5</v>
      </c>
      <c r="B83">
        <v>2.4</v>
      </c>
      <c r="C83">
        <v>3.7</v>
      </c>
      <c r="D83">
        <v>1</v>
      </c>
      <c r="E83" t="s">
        <v>6</v>
      </c>
    </row>
    <row r="84" spans="1:5" x14ac:dyDescent="0.25">
      <c r="A84">
        <v>5.8</v>
      </c>
      <c r="B84">
        <v>2.7</v>
      </c>
      <c r="C84">
        <v>3.9</v>
      </c>
      <c r="D84">
        <v>1.2</v>
      </c>
      <c r="E84" t="s">
        <v>6</v>
      </c>
    </row>
    <row r="85" spans="1:5" x14ac:dyDescent="0.25">
      <c r="A85">
        <v>6</v>
      </c>
      <c r="B85">
        <v>2.7</v>
      </c>
      <c r="C85">
        <v>5.0999999999999996</v>
      </c>
      <c r="D85">
        <v>1.6</v>
      </c>
      <c r="E85" t="s">
        <v>6</v>
      </c>
    </row>
    <row r="86" spans="1:5" x14ac:dyDescent="0.25">
      <c r="A86">
        <v>5.4</v>
      </c>
      <c r="B86">
        <v>3</v>
      </c>
      <c r="C86">
        <v>4.5</v>
      </c>
      <c r="D86">
        <v>1.5</v>
      </c>
      <c r="E86" t="s">
        <v>6</v>
      </c>
    </row>
    <row r="87" spans="1:5" x14ac:dyDescent="0.25">
      <c r="A87">
        <v>6</v>
      </c>
      <c r="B87">
        <v>3.4</v>
      </c>
      <c r="C87">
        <v>4.5</v>
      </c>
      <c r="D87">
        <v>1.6</v>
      </c>
      <c r="E87" t="s">
        <v>6</v>
      </c>
    </row>
    <row r="88" spans="1:5" x14ac:dyDescent="0.25">
      <c r="A88">
        <v>6.7</v>
      </c>
      <c r="B88">
        <v>3.1</v>
      </c>
      <c r="C88">
        <v>4.7</v>
      </c>
      <c r="D88">
        <v>1.5</v>
      </c>
      <c r="E88" t="s">
        <v>6</v>
      </c>
    </row>
    <row r="89" spans="1:5" x14ac:dyDescent="0.25">
      <c r="A89">
        <v>6.3</v>
      </c>
      <c r="B89">
        <v>2.2999999999999998</v>
      </c>
      <c r="C89">
        <v>4.4000000000000004</v>
      </c>
      <c r="D89">
        <v>1.3</v>
      </c>
      <c r="E89" t="s">
        <v>6</v>
      </c>
    </row>
    <row r="90" spans="1:5" x14ac:dyDescent="0.25">
      <c r="A90">
        <v>5.6</v>
      </c>
      <c r="B90">
        <v>3</v>
      </c>
      <c r="C90">
        <v>4.0999999999999996</v>
      </c>
      <c r="D90">
        <v>1.3</v>
      </c>
      <c r="E90" t="s">
        <v>6</v>
      </c>
    </row>
    <row r="91" spans="1:5" x14ac:dyDescent="0.25">
      <c r="A91">
        <v>5.5</v>
      </c>
      <c r="B91">
        <v>2.5</v>
      </c>
      <c r="C91">
        <v>4</v>
      </c>
      <c r="D91">
        <v>1.3</v>
      </c>
      <c r="E91" t="s">
        <v>6</v>
      </c>
    </row>
    <row r="92" spans="1:5" x14ac:dyDescent="0.25">
      <c r="A92">
        <v>5.5</v>
      </c>
      <c r="B92">
        <v>2.6</v>
      </c>
      <c r="C92">
        <v>4.4000000000000004</v>
      </c>
      <c r="D92">
        <v>1.2</v>
      </c>
      <c r="E92" t="s">
        <v>6</v>
      </c>
    </row>
    <row r="93" spans="1:5" x14ac:dyDescent="0.25">
      <c r="A93">
        <v>6.1</v>
      </c>
      <c r="B93">
        <v>3</v>
      </c>
      <c r="C93">
        <v>4.5999999999999996</v>
      </c>
      <c r="D93">
        <v>1.4</v>
      </c>
      <c r="E93" t="s">
        <v>6</v>
      </c>
    </row>
    <row r="94" spans="1:5" x14ac:dyDescent="0.25">
      <c r="A94">
        <v>5.8</v>
      </c>
      <c r="B94">
        <v>2.6</v>
      </c>
      <c r="C94">
        <v>4</v>
      </c>
      <c r="D94">
        <v>1.2</v>
      </c>
      <c r="E94" t="s">
        <v>6</v>
      </c>
    </row>
    <row r="95" spans="1:5" x14ac:dyDescent="0.25">
      <c r="A95">
        <v>5</v>
      </c>
      <c r="B95">
        <v>2.2999999999999998</v>
      </c>
      <c r="C95">
        <v>3.3</v>
      </c>
      <c r="D95">
        <v>1</v>
      </c>
      <c r="E95" t="s">
        <v>6</v>
      </c>
    </row>
    <row r="96" spans="1:5" x14ac:dyDescent="0.25">
      <c r="A96">
        <v>5.6</v>
      </c>
      <c r="B96">
        <v>2.7</v>
      </c>
      <c r="C96">
        <v>4.2</v>
      </c>
      <c r="D96">
        <v>1.3</v>
      </c>
      <c r="E96" t="s">
        <v>6</v>
      </c>
    </row>
    <row r="97" spans="1:5" x14ac:dyDescent="0.25">
      <c r="A97">
        <v>5.7</v>
      </c>
      <c r="B97">
        <v>3</v>
      </c>
      <c r="C97">
        <v>4.2</v>
      </c>
      <c r="D97">
        <v>1.2</v>
      </c>
      <c r="E97" t="s">
        <v>6</v>
      </c>
    </row>
    <row r="98" spans="1:5" x14ac:dyDescent="0.25">
      <c r="A98">
        <v>5.7</v>
      </c>
      <c r="B98">
        <v>2.9</v>
      </c>
      <c r="C98">
        <v>4.2</v>
      </c>
      <c r="D98">
        <v>1.3</v>
      </c>
      <c r="E98" t="s">
        <v>6</v>
      </c>
    </row>
    <row r="99" spans="1:5" x14ac:dyDescent="0.25">
      <c r="A99">
        <v>6.2</v>
      </c>
      <c r="B99">
        <v>2.9</v>
      </c>
      <c r="C99">
        <v>4.3</v>
      </c>
      <c r="D99">
        <v>1.3</v>
      </c>
      <c r="E99" t="s">
        <v>6</v>
      </c>
    </row>
    <row r="100" spans="1:5" x14ac:dyDescent="0.25">
      <c r="A100">
        <v>5.0999999999999996</v>
      </c>
      <c r="B100">
        <v>2.5</v>
      </c>
      <c r="C100">
        <v>3</v>
      </c>
      <c r="D100">
        <v>1.1000000000000001</v>
      </c>
      <c r="E100" t="s">
        <v>6</v>
      </c>
    </row>
    <row r="101" spans="1:5" x14ac:dyDescent="0.25">
      <c r="A101">
        <v>5.7</v>
      </c>
      <c r="B101">
        <v>2.8</v>
      </c>
      <c r="C101">
        <v>4.0999999999999996</v>
      </c>
      <c r="D101">
        <v>1.3</v>
      </c>
      <c r="E101" t="s">
        <v>6</v>
      </c>
    </row>
    <row r="102" spans="1:5" x14ac:dyDescent="0.25">
      <c r="A102">
        <v>6.3</v>
      </c>
      <c r="B102">
        <v>3.3</v>
      </c>
      <c r="C102">
        <v>6</v>
      </c>
      <c r="D102">
        <v>2.5</v>
      </c>
      <c r="E102" t="s">
        <v>7</v>
      </c>
    </row>
    <row r="103" spans="1:5" x14ac:dyDescent="0.25">
      <c r="A103">
        <v>5.8</v>
      </c>
      <c r="B103">
        <v>2.7</v>
      </c>
      <c r="C103">
        <v>5.0999999999999996</v>
      </c>
      <c r="D103">
        <v>1.9</v>
      </c>
      <c r="E103" t="s">
        <v>7</v>
      </c>
    </row>
    <row r="104" spans="1:5" x14ac:dyDescent="0.25">
      <c r="A104">
        <v>7.1</v>
      </c>
      <c r="B104">
        <v>3</v>
      </c>
      <c r="C104">
        <v>5.9</v>
      </c>
      <c r="D104">
        <v>2.1</v>
      </c>
      <c r="E104" t="s">
        <v>7</v>
      </c>
    </row>
    <row r="105" spans="1:5" x14ac:dyDescent="0.25">
      <c r="A105">
        <v>6.3</v>
      </c>
      <c r="B105">
        <v>2.9</v>
      </c>
      <c r="C105">
        <v>5.6</v>
      </c>
      <c r="D105">
        <v>1.8</v>
      </c>
      <c r="E105" t="s">
        <v>7</v>
      </c>
    </row>
    <row r="106" spans="1:5" x14ac:dyDescent="0.25">
      <c r="A106">
        <v>6.5</v>
      </c>
      <c r="B106">
        <v>3</v>
      </c>
      <c r="C106">
        <v>5.8</v>
      </c>
      <c r="D106">
        <v>2.2000000000000002</v>
      </c>
      <c r="E106" t="s">
        <v>7</v>
      </c>
    </row>
    <row r="107" spans="1:5" x14ac:dyDescent="0.25">
      <c r="A107">
        <v>7.6</v>
      </c>
      <c r="B107">
        <v>3</v>
      </c>
      <c r="C107">
        <v>6.6</v>
      </c>
      <c r="D107">
        <v>2.1</v>
      </c>
      <c r="E107" t="s">
        <v>7</v>
      </c>
    </row>
    <row r="108" spans="1:5" x14ac:dyDescent="0.25">
      <c r="A108">
        <v>4.9000000000000004</v>
      </c>
      <c r="B108">
        <v>2.5</v>
      </c>
      <c r="C108">
        <v>4.5</v>
      </c>
      <c r="D108">
        <v>1.7</v>
      </c>
      <c r="E108" t="s">
        <v>7</v>
      </c>
    </row>
    <row r="109" spans="1:5" x14ac:dyDescent="0.25">
      <c r="A109">
        <v>7.3</v>
      </c>
      <c r="B109">
        <v>2.9</v>
      </c>
      <c r="C109">
        <v>6.3</v>
      </c>
      <c r="D109">
        <v>1.8</v>
      </c>
      <c r="E109" t="s">
        <v>7</v>
      </c>
    </row>
    <row r="110" spans="1:5" x14ac:dyDescent="0.25">
      <c r="A110">
        <v>6.7</v>
      </c>
      <c r="B110">
        <v>2.5</v>
      </c>
      <c r="C110">
        <v>5.8</v>
      </c>
      <c r="D110">
        <v>1.8</v>
      </c>
      <c r="E110" t="s">
        <v>7</v>
      </c>
    </row>
    <row r="111" spans="1:5" x14ac:dyDescent="0.25">
      <c r="A111">
        <v>7.2</v>
      </c>
      <c r="B111">
        <v>3.6</v>
      </c>
      <c r="C111">
        <v>6.1</v>
      </c>
      <c r="D111">
        <v>2.5</v>
      </c>
      <c r="E111" t="s">
        <v>7</v>
      </c>
    </row>
    <row r="112" spans="1:5" x14ac:dyDescent="0.25">
      <c r="A112">
        <v>6.5</v>
      </c>
      <c r="B112">
        <v>3.2</v>
      </c>
      <c r="C112">
        <v>5.0999999999999996</v>
      </c>
      <c r="D112">
        <v>2</v>
      </c>
      <c r="E112" t="s">
        <v>7</v>
      </c>
    </row>
    <row r="113" spans="1:5" x14ac:dyDescent="0.25">
      <c r="A113">
        <v>6.4</v>
      </c>
      <c r="B113">
        <v>2.7</v>
      </c>
      <c r="C113">
        <v>5.3</v>
      </c>
      <c r="D113">
        <v>1.9</v>
      </c>
      <c r="E113" t="s">
        <v>7</v>
      </c>
    </row>
    <row r="114" spans="1:5" x14ac:dyDescent="0.25">
      <c r="A114">
        <v>6.8</v>
      </c>
      <c r="B114">
        <v>3</v>
      </c>
      <c r="C114">
        <v>5.5</v>
      </c>
      <c r="D114">
        <v>2.1</v>
      </c>
      <c r="E114" t="s">
        <v>7</v>
      </c>
    </row>
    <row r="115" spans="1:5" x14ac:dyDescent="0.25">
      <c r="A115">
        <v>5.7</v>
      </c>
      <c r="B115">
        <v>2.5</v>
      </c>
      <c r="C115">
        <v>5</v>
      </c>
      <c r="D115">
        <v>2</v>
      </c>
      <c r="E115" t="s">
        <v>7</v>
      </c>
    </row>
    <row r="116" spans="1:5" x14ac:dyDescent="0.25">
      <c r="A116">
        <v>5.8</v>
      </c>
      <c r="B116">
        <v>2.8</v>
      </c>
      <c r="C116">
        <v>5.0999999999999996</v>
      </c>
      <c r="D116">
        <v>2.4</v>
      </c>
      <c r="E116" t="s">
        <v>7</v>
      </c>
    </row>
    <row r="117" spans="1:5" x14ac:dyDescent="0.25">
      <c r="A117">
        <v>6.4</v>
      </c>
      <c r="B117">
        <v>3.2</v>
      </c>
      <c r="C117">
        <v>5.3</v>
      </c>
      <c r="D117">
        <v>2.2999999999999998</v>
      </c>
      <c r="E117" t="s">
        <v>7</v>
      </c>
    </row>
    <row r="118" spans="1:5" x14ac:dyDescent="0.25">
      <c r="A118">
        <v>6.5</v>
      </c>
      <c r="B118">
        <v>3</v>
      </c>
      <c r="C118">
        <v>5.5</v>
      </c>
      <c r="D118">
        <v>1.8</v>
      </c>
      <c r="E118" t="s">
        <v>7</v>
      </c>
    </row>
    <row r="119" spans="1:5" x14ac:dyDescent="0.25">
      <c r="A119">
        <v>7.7</v>
      </c>
      <c r="B119">
        <v>3.8</v>
      </c>
      <c r="C119">
        <v>6.7</v>
      </c>
      <c r="D119">
        <v>2.2000000000000002</v>
      </c>
      <c r="E119" t="s">
        <v>7</v>
      </c>
    </row>
    <row r="120" spans="1:5" x14ac:dyDescent="0.25">
      <c r="A120">
        <v>7.7</v>
      </c>
      <c r="B120">
        <v>2.6</v>
      </c>
      <c r="C120">
        <v>6.9</v>
      </c>
      <c r="D120">
        <v>2.2999999999999998</v>
      </c>
      <c r="E120" t="s">
        <v>7</v>
      </c>
    </row>
    <row r="121" spans="1:5" x14ac:dyDescent="0.25">
      <c r="A121">
        <v>6</v>
      </c>
      <c r="B121">
        <v>2.2000000000000002</v>
      </c>
      <c r="C121">
        <v>5</v>
      </c>
      <c r="D121">
        <v>1.5</v>
      </c>
      <c r="E121" t="s">
        <v>7</v>
      </c>
    </row>
    <row r="122" spans="1:5" x14ac:dyDescent="0.25">
      <c r="A122">
        <v>6.9</v>
      </c>
      <c r="B122">
        <v>3.2</v>
      </c>
      <c r="C122">
        <v>5.7</v>
      </c>
      <c r="D122">
        <v>2.2999999999999998</v>
      </c>
      <c r="E122" t="s">
        <v>7</v>
      </c>
    </row>
    <row r="123" spans="1:5" x14ac:dyDescent="0.25">
      <c r="A123">
        <v>5.6</v>
      </c>
      <c r="B123">
        <v>2.8</v>
      </c>
      <c r="C123">
        <v>4.9000000000000004</v>
      </c>
      <c r="D123">
        <v>2</v>
      </c>
      <c r="E123" t="s">
        <v>7</v>
      </c>
    </row>
    <row r="124" spans="1:5" x14ac:dyDescent="0.25">
      <c r="A124">
        <v>7.7</v>
      </c>
      <c r="B124">
        <v>2.8</v>
      </c>
      <c r="C124">
        <v>6.7</v>
      </c>
      <c r="D124">
        <v>2</v>
      </c>
      <c r="E124" t="s">
        <v>7</v>
      </c>
    </row>
    <row r="125" spans="1:5" x14ac:dyDescent="0.25">
      <c r="A125">
        <v>6.3</v>
      </c>
      <c r="B125">
        <v>2.7</v>
      </c>
      <c r="C125">
        <v>4.9000000000000004</v>
      </c>
      <c r="D125">
        <v>1.8</v>
      </c>
      <c r="E125" t="s">
        <v>7</v>
      </c>
    </row>
    <row r="126" spans="1:5" x14ac:dyDescent="0.25">
      <c r="A126">
        <v>6.7</v>
      </c>
      <c r="B126">
        <v>3.3</v>
      </c>
      <c r="C126">
        <v>5.7</v>
      </c>
      <c r="D126">
        <v>2.1</v>
      </c>
      <c r="E126" t="s">
        <v>7</v>
      </c>
    </row>
    <row r="127" spans="1:5" x14ac:dyDescent="0.25">
      <c r="A127">
        <v>7.2</v>
      </c>
      <c r="B127">
        <v>3.2</v>
      </c>
      <c r="C127">
        <v>6</v>
      </c>
      <c r="D127">
        <v>1.8</v>
      </c>
      <c r="E127" t="s">
        <v>7</v>
      </c>
    </row>
    <row r="128" spans="1:5" x14ac:dyDescent="0.25">
      <c r="A128">
        <v>6.2</v>
      </c>
      <c r="B128">
        <v>2.8</v>
      </c>
      <c r="C128">
        <v>4.8</v>
      </c>
      <c r="D128">
        <v>1.8</v>
      </c>
      <c r="E128" t="s">
        <v>7</v>
      </c>
    </row>
    <row r="129" spans="1:5" x14ac:dyDescent="0.25">
      <c r="A129">
        <v>6.1</v>
      </c>
      <c r="B129">
        <v>3</v>
      </c>
      <c r="C129">
        <v>4.9000000000000004</v>
      </c>
      <c r="D129">
        <v>1.8</v>
      </c>
      <c r="E129" t="s">
        <v>7</v>
      </c>
    </row>
    <row r="130" spans="1:5" x14ac:dyDescent="0.25">
      <c r="A130">
        <v>6.4</v>
      </c>
      <c r="B130">
        <v>2.8</v>
      </c>
      <c r="C130">
        <v>5.6</v>
      </c>
      <c r="D130">
        <v>2.1</v>
      </c>
      <c r="E130" t="s">
        <v>7</v>
      </c>
    </row>
    <row r="131" spans="1:5" x14ac:dyDescent="0.25">
      <c r="A131">
        <v>7.2</v>
      </c>
      <c r="B131">
        <v>3</v>
      </c>
      <c r="C131">
        <v>5.8</v>
      </c>
      <c r="D131">
        <v>1.6</v>
      </c>
      <c r="E131" t="s">
        <v>7</v>
      </c>
    </row>
    <row r="132" spans="1:5" x14ac:dyDescent="0.25">
      <c r="A132">
        <v>7.4</v>
      </c>
      <c r="B132">
        <v>2.8</v>
      </c>
      <c r="C132">
        <v>6.1</v>
      </c>
      <c r="D132">
        <v>1.9</v>
      </c>
      <c r="E132" t="s">
        <v>7</v>
      </c>
    </row>
    <row r="133" spans="1:5" x14ac:dyDescent="0.25">
      <c r="A133">
        <v>7.9</v>
      </c>
      <c r="B133">
        <v>3.8</v>
      </c>
      <c r="C133">
        <v>6.4</v>
      </c>
      <c r="D133">
        <v>2</v>
      </c>
      <c r="E133" t="s">
        <v>7</v>
      </c>
    </row>
    <row r="134" spans="1:5" x14ac:dyDescent="0.25">
      <c r="A134">
        <v>6.4</v>
      </c>
      <c r="B134">
        <v>2.8</v>
      </c>
      <c r="C134">
        <v>5.6</v>
      </c>
      <c r="D134">
        <v>2.2000000000000002</v>
      </c>
      <c r="E134" t="s">
        <v>7</v>
      </c>
    </row>
    <row r="135" spans="1:5" x14ac:dyDescent="0.25">
      <c r="A135">
        <v>6.3</v>
      </c>
      <c r="B135">
        <v>2.8</v>
      </c>
      <c r="C135">
        <v>5.0999999999999996</v>
      </c>
      <c r="D135">
        <v>1.5</v>
      </c>
      <c r="E135" t="s">
        <v>7</v>
      </c>
    </row>
    <row r="136" spans="1:5" x14ac:dyDescent="0.25">
      <c r="A136">
        <v>6.1</v>
      </c>
      <c r="B136">
        <v>2.6</v>
      </c>
      <c r="C136">
        <v>5.6</v>
      </c>
      <c r="D136">
        <v>1.4</v>
      </c>
      <c r="E136" t="s">
        <v>7</v>
      </c>
    </row>
    <row r="137" spans="1:5" x14ac:dyDescent="0.25">
      <c r="A137">
        <v>7.7</v>
      </c>
      <c r="B137">
        <v>3</v>
      </c>
      <c r="C137">
        <v>6.1</v>
      </c>
      <c r="D137">
        <v>2.2999999999999998</v>
      </c>
      <c r="E137" t="s">
        <v>7</v>
      </c>
    </row>
    <row r="138" spans="1:5" x14ac:dyDescent="0.25">
      <c r="A138">
        <v>6.3</v>
      </c>
      <c r="B138">
        <v>3.4</v>
      </c>
      <c r="C138">
        <v>5.6</v>
      </c>
      <c r="D138">
        <v>2.4</v>
      </c>
      <c r="E138" t="s">
        <v>7</v>
      </c>
    </row>
    <row r="139" spans="1:5" x14ac:dyDescent="0.25">
      <c r="A139">
        <v>6.4</v>
      </c>
      <c r="B139">
        <v>3.1</v>
      </c>
      <c r="C139">
        <v>5.5</v>
      </c>
      <c r="D139">
        <v>1.8</v>
      </c>
      <c r="E139" t="s">
        <v>7</v>
      </c>
    </row>
    <row r="140" spans="1:5" x14ac:dyDescent="0.25">
      <c r="A140">
        <v>6</v>
      </c>
      <c r="B140">
        <v>3</v>
      </c>
      <c r="C140">
        <v>4.8</v>
      </c>
      <c r="D140">
        <v>1.8</v>
      </c>
      <c r="E140" t="s">
        <v>7</v>
      </c>
    </row>
    <row r="141" spans="1:5" x14ac:dyDescent="0.25">
      <c r="A141">
        <v>6.9</v>
      </c>
      <c r="B141">
        <v>3.1</v>
      </c>
      <c r="C141">
        <v>5.4</v>
      </c>
      <c r="D141">
        <v>2.1</v>
      </c>
      <c r="E141" t="s">
        <v>7</v>
      </c>
    </row>
    <row r="142" spans="1:5" x14ac:dyDescent="0.25">
      <c r="A142">
        <v>6.7</v>
      </c>
      <c r="B142">
        <v>3.1</v>
      </c>
      <c r="C142">
        <v>5.6</v>
      </c>
      <c r="D142">
        <v>2.4</v>
      </c>
      <c r="E142" t="s">
        <v>7</v>
      </c>
    </row>
    <row r="143" spans="1:5" x14ac:dyDescent="0.25">
      <c r="A143">
        <v>6.9</v>
      </c>
      <c r="B143">
        <v>3.1</v>
      </c>
      <c r="C143">
        <v>5.0999999999999996</v>
      </c>
      <c r="D143">
        <v>2.2999999999999998</v>
      </c>
      <c r="E143" t="s">
        <v>7</v>
      </c>
    </row>
    <row r="144" spans="1:5" x14ac:dyDescent="0.25">
      <c r="A144">
        <v>5.8</v>
      </c>
      <c r="B144">
        <v>2.7</v>
      </c>
      <c r="C144">
        <v>5.0999999999999996</v>
      </c>
      <c r="D144">
        <v>1.9</v>
      </c>
      <c r="E144" t="s">
        <v>7</v>
      </c>
    </row>
    <row r="145" spans="1:5" x14ac:dyDescent="0.25">
      <c r="A145">
        <v>6.8</v>
      </c>
      <c r="B145">
        <v>3.2</v>
      </c>
      <c r="C145">
        <v>5.9</v>
      </c>
      <c r="D145">
        <v>2.2999999999999998</v>
      </c>
      <c r="E145" t="s">
        <v>7</v>
      </c>
    </row>
    <row r="146" spans="1:5" x14ac:dyDescent="0.25">
      <c r="A146">
        <v>6.7</v>
      </c>
      <c r="B146">
        <v>3.3</v>
      </c>
      <c r="C146">
        <v>5.7</v>
      </c>
      <c r="D146">
        <v>2.5</v>
      </c>
      <c r="E146" t="s">
        <v>7</v>
      </c>
    </row>
    <row r="147" spans="1:5" x14ac:dyDescent="0.25">
      <c r="A147">
        <v>6.7</v>
      </c>
      <c r="B147">
        <v>3</v>
      </c>
      <c r="C147">
        <v>5.2</v>
      </c>
      <c r="D147">
        <v>2.2999999999999998</v>
      </c>
      <c r="E147" t="s">
        <v>7</v>
      </c>
    </row>
    <row r="148" spans="1:5" x14ac:dyDescent="0.25">
      <c r="A148">
        <v>6.3</v>
      </c>
      <c r="B148">
        <v>2.5</v>
      </c>
      <c r="C148">
        <v>5</v>
      </c>
      <c r="D148">
        <v>1.9</v>
      </c>
      <c r="E148" t="s">
        <v>7</v>
      </c>
    </row>
    <row r="149" spans="1:5" x14ac:dyDescent="0.25">
      <c r="A149">
        <v>6.5</v>
      </c>
      <c r="B149">
        <v>3</v>
      </c>
      <c r="C149">
        <v>5.2</v>
      </c>
      <c r="D149">
        <v>2</v>
      </c>
      <c r="E149" t="s">
        <v>7</v>
      </c>
    </row>
    <row r="150" spans="1:5" x14ac:dyDescent="0.25">
      <c r="A150">
        <v>6.2</v>
      </c>
      <c r="B150">
        <v>3.4</v>
      </c>
      <c r="C150">
        <v>5.4</v>
      </c>
      <c r="D150">
        <v>2.2999999999999998</v>
      </c>
      <c r="E150" t="s">
        <v>7</v>
      </c>
    </row>
    <row r="151" spans="1:5" x14ac:dyDescent="0.25">
      <c r="A151">
        <v>5.9</v>
      </c>
      <c r="B151">
        <v>3</v>
      </c>
      <c r="C151">
        <v>5.0999999999999996</v>
      </c>
      <c r="D151">
        <v>1.8</v>
      </c>
      <c r="E151" t="s">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F6" sqref="F6"/>
    </sheetView>
  </sheetViews>
  <sheetFormatPr defaultRowHeight="15" x14ac:dyDescent="0.25"/>
  <sheetData>
    <row r="1" spans="1:7" x14ac:dyDescent="0.25">
      <c r="A1" t="s">
        <v>152</v>
      </c>
      <c r="B1">
        <v>180</v>
      </c>
      <c r="E1" t="s">
        <v>152</v>
      </c>
      <c r="F1">
        <v>25</v>
      </c>
    </row>
    <row r="2" spans="1:7" x14ac:dyDescent="0.25">
      <c r="A2" t="s">
        <v>153</v>
      </c>
      <c r="B2">
        <v>18</v>
      </c>
      <c r="E2" t="s">
        <v>153</v>
      </c>
      <c r="F2">
        <v>6</v>
      </c>
    </row>
    <row r="3" spans="1:7" x14ac:dyDescent="0.25">
      <c r="A3" t="s">
        <v>154</v>
      </c>
      <c r="B3">
        <v>9</v>
      </c>
      <c r="E3" t="s">
        <v>154</v>
      </c>
      <c r="F3">
        <v>36</v>
      </c>
    </row>
    <row r="4" spans="1:7" x14ac:dyDescent="0.25">
      <c r="A4" t="s">
        <v>155</v>
      </c>
      <c r="B4">
        <v>175</v>
      </c>
      <c r="E4" t="s">
        <v>155</v>
      </c>
      <c r="F4">
        <v>28</v>
      </c>
    </row>
    <row r="5" spans="1:7" x14ac:dyDescent="0.25">
      <c r="A5" t="s">
        <v>156</v>
      </c>
      <c r="B5">
        <f>(B4-B1)/(B2/SQRT(B3))</f>
        <v>-0.83333333333333337</v>
      </c>
      <c r="C5" t="s">
        <v>157</v>
      </c>
      <c r="E5" t="s">
        <v>156</v>
      </c>
      <c r="F5">
        <f>(F4-F1)/(F2/SQRT(F3))</f>
        <v>3</v>
      </c>
      <c r="G5"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58" workbookViewId="0">
      <selection activeCell="A78" sqref="A78"/>
    </sheetView>
  </sheetViews>
  <sheetFormatPr defaultRowHeight="15" x14ac:dyDescent="0.25"/>
  <cols>
    <col min="1" max="1" width="12.5703125" customWidth="1"/>
    <col min="2" max="2" width="5.5703125" bestFit="1" customWidth="1"/>
    <col min="3" max="3" width="34.140625" bestFit="1" customWidth="1"/>
    <col min="4" max="4" width="12.7109375" bestFit="1" customWidth="1"/>
    <col min="5" max="5" width="12" bestFit="1" customWidth="1"/>
    <col min="6" max="6" width="6" bestFit="1" customWidth="1"/>
    <col min="7" max="7" width="12.7109375" style="28" bestFit="1" customWidth="1"/>
    <col min="8" max="8" width="15.28515625" bestFit="1" customWidth="1"/>
  </cols>
  <sheetData>
    <row r="1" spans="1:7" x14ac:dyDescent="0.25">
      <c r="C1" t="s">
        <v>21</v>
      </c>
      <c r="G1" s="29" t="s">
        <v>158</v>
      </c>
    </row>
    <row r="2" spans="1:7" ht="15.75" thickBot="1" x14ac:dyDescent="0.3">
      <c r="A2" t="s">
        <v>19</v>
      </c>
      <c r="B2" t="s">
        <v>20</v>
      </c>
      <c r="G2" s="28" t="s">
        <v>33</v>
      </c>
    </row>
    <row r="3" spans="1:7" x14ac:dyDescent="0.25">
      <c r="A3">
        <v>75</v>
      </c>
      <c r="B3">
        <v>77</v>
      </c>
      <c r="C3" s="4"/>
      <c r="D3" s="4" t="s">
        <v>36</v>
      </c>
      <c r="E3" s="4" t="s">
        <v>37</v>
      </c>
      <c r="G3" s="28">
        <f t="shared" ref="G3:G14" si="0">A3-B3</f>
        <v>-2</v>
      </c>
    </row>
    <row r="4" spans="1:7" x14ac:dyDescent="0.25">
      <c r="A4">
        <v>90</v>
      </c>
      <c r="B4">
        <v>101</v>
      </c>
      <c r="C4" s="2" t="s">
        <v>8</v>
      </c>
      <c r="D4" s="2">
        <v>84.75</v>
      </c>
      <c r="E4" s="2">
        <v>87.5</v>
      </c>
      <c r="G4" s="28">
        <f t="shared" si="0"/>
        <v>-11</v>
      </c>
    </row>
    <row r="5" spans="1:7" x14ac:dyDescent="0.25">
      <c r="A5">
        <v>94</v>
      </c>
      <c r="B5">
        <v>93</v>
      </c>
      <c r="C5" s="2" t="s">
        <v>22</v>
      </c>
      <c r="D5" s="2">
        <v>174.5</v>
      </c>
      <c r="E5" s="2">
        <v>166</v>
      </c>
      <c r="G5" s="28">
        <f t="shared" si="0"/>
        <v>1</v>
      </c>
    </row>
    <row r="6" spans="1:7" x14ac:dyDescent="0.25">
      <c r="A6">
        <v>95</v>
      </c>
      <c r="B6">
        <v>92</v>
      </c>
      <c r="C6" s="2" t="s">
        <v>23</v>
      </c>
      <c r="D6" s="2">
        <v>8</v>
      </c>
      <c r="E6" s="2">
        <v>8</v>
      </c>
      <c r="G6" s="28">
        <f t="shared" si="0"/>
        <v>3</v>
      </c>
    </row>
    <row r="7" spans="1:7" x14ac:dyDescent="0.25">
      <c r="A7">
        <v>100</v>
      </c>
      <c r="B7">
        <v>105</v>
      </c>
      <c r="C7" s="2" t="s">
        <v>24</v>
      </c>
      <c r="D7" s="2">
        <v>0.93505119837937256</v>
      </c>
      <c r="E7" s="2"/>
      <c r="G7" s="28">
        <f t="shared" si="0"/>
        <v>-5</v>
      </c>
    </row>
    <row r="8" spans="1:7" x14ac:dyDescent="0.25">
      <c r="A8">
        <v>90</v>
      </c>
      <c r="B8">
        <v>88</v>
      </c>
      <c r="C8" s="2" t="s">
        <v>25</v>
      </c>
      <c r="D8" s="2">
        <v>0</v>
      </c>
      <c r="E8" s="2"/>
      <c r="G8" s="28">
        <f t="shared" si="0"/>
        <v>2</v>
      </c>
    </row>
    <row r="9" spans="1:7" x14ac:dyDescent="0.25">
      <c r="A9">
        <v>70</v>
      </c>
      <c r="B9">
        <v>76</v>
      </c>
      <c r="C9" s="2" t="s">
        <v>26</v>
      </c>
      <c r="D9" s="2">
        <v>7</v>
      </c>
      <c r="E9" s="2"/>
      <c r="G9" s="28">
        <f t="shared" si="0"/>
        <v>-6</v>
      </c>
    </row>
    <row r="10" spans="1:7" x14ac:dyDescent="0.25">
      <c r="A10">
        <v>64</v>
      </c>
      <c r="B10">
        <v>68</v>
      </c>
      <c r="C10" s="2" t="s">
        <v>27</v>
      </c>
      <c r="D10" s="2">
        <v>-1.6502947218028328</v>
      </c>
      <c r="E10" s="2"/>
      <c r="G10" s="28">
        <f t="shared" si="0"/>
        <v>-4</v>
      </c>
    </row>
    <row r="11" spans="1:7" x14ac:dyDescent="0.25">
      <c r="C11" s="2" t="s">
        <v>28</v>
      </c>
      <c r="D11" s="2">
        <v>7.1434089911542917E-2</v>
      </c>
      <c r="E11" s="2"/>
      <c r="G11" s="28">
        <f t="shared" si="0"/>
        <v>0</v>
      </c>
    </row>
    <row r="12" spans="1:7" x14ac:dyDescent="0.25">
      <c r="C12" s="2" t="s">
        <v>29</v>
      </c>
      <c r="D12" s="2">
        <v>1.8945786050900073</v>
      </c>
      <c r="E12" s="2"/>
      <c r="G12" s="28">
        <f t="shared" si="0"/>
        <v>0</v>
      </c>
    </row>
    <row r="13" spans="1:7" x14ac:dyDescent="0.25">
      <c r="C13" s="2" t="s">
        <v>30</v>
      </c>
      <c r="D13" s="2">
        <v>0.14286817982308583</v>
      </c>
      <c r="E13" s="2"/>
      <c r="G13" s="28">
        <f t="shared" si="0"/>
        <v>0</v>
      </c>
    </row>
    <row r="14" spans="1:7" ht="15.75" thickBot="1" x14ac:dyDescent="0.3">
      <c r="C14" s="3" t="s">
        <v>31</v>
      </c>
      <c r="D14" s="3">
        <v>2.3646242515927849</v>
      </c>
      <c r="E14" s="3"/>
      <c r="G14" s="28">
        <f t="shared" si="0"/>
        <v>0</v>
      </c>
    </row>
    <row r="15" spans="1:7" x14ac:dyDescent="0.25">
      <c r="F15" t="s">
        <v>8</v>
      </c>
      <c r="G15" s="28">
        <f>AVERAGE(G3:G10)</f>
        <v>-2.75</v>
      </c>
    </row>
    <row r="16" spans="1:7" x14ac:dyDescent="0.25">
      <c r="F16" t="s">
        <v>35</v>
      </c>
      <c r="G16" s="28">
        <f>STDEVA(G3:G10)</f>
        <v>4.7132033389496062</v>
      </c>
    </row>
    <row r="17" spans="1:9" x14ac:dyDescent="0.25">
      <c r="F17" t="s">
        <v>34</v>
      </c>
      <c r="G17" s="28">
        <f>(G15-D8)/(G16/SQRT(8))</f>
        <v>-1.6502947218028328</v>
      </c>
      <c r="H17" s="6" t="s">
        <v>100</v>
      </c>
      <c r="I17" s="11"/>
    </row>
    <row r="20" spans="1:9" x14ac:dyDescent="0.25">
      <c r="A20" t="s">
        <v>19</v>
      </c>
      <c r="B20" t="s">
        <v>20</v>
      </c>
      <c r="C20" t="s">
        <v>21</v>
      </c>
      <c r="G20" s="28" t="s">
        <v>33</v>
      </c>
    </row>
    <row r="21" spans="1:9" ht="15.75" thickBot="1" x14ac:dyDescent="0.3">
      <c r="A21">
        <v>1234</v>
      </c>
      <c r="B21">
        <v>1100</v>
      </c>
      <c r="G21" s="28">
        <f t="shared" ref="G21:G32" si="1">A21-B21</f>
        <v>134</v>
      </c>
    </row>
    <row r="22" spans="1:9" x14ac:dyDescent="0.25">
      <c r="A22">
        <v>4545</v>
      </c>
      <c r="B22">
        <v>4409</v>
      </c>
      <c r="C22" s="4"/>
      <c r="D22" s="4" t="s">
        <v>36</v>
      </c>
      <c r="E22" s="4" t="s">
        <v>37</v>
      </c>
      <c r="G22" s="28">
        <f t="shared" si="1"/>
        <v>136</v>
      </c>
    </row>
    <row r="23" spans="1:9" x14ac:dyDescent="0.25">
      <c r="A23">
        <v>7848</v>
      </c>
      <c r="B23">
        <v>8111</v>
      </c>
      <c r="C23" s="2" t="s">
        <v>8</v>
      </c>
      <c r="D23" s="2">
        <v>6367.083333333333</v>
      </c>
      <c r="E23" s="2">
        <v>6274.25</v>
      </c>
      <c r="G23" s="28">
        <f t="shared" si="1"/>
        <v>-263</v>
      </c>
    </row>
    <row r="24" spans="1:9" x14ac:dyDescent="0.25">
      <c r="A24">
        <v>7845</v>
      </c>
      <c r="B24">
        <v>7950</v>
      </c>
      <c r="C24" s="2" t="s">
        <v>22</v>
      </c>
      <c r="D24" s="2">
        <v>5021379.3560606083</v>
      </c>
      <c r="E24" s="2">
        <v>7156524.5681818184</v>
      </c>
      <c r="G24" s="28">
        <f t="shared" si="1"/>
        <v>-105</v>
      </c>
    </row>
    <row r="25" spans="1:9" x14ac:dyDescent="0.25">
      <c r="A25">
        <v>9858</v>
      </c>
      <c r="B25">
        <v>9856</v>
      </c>
      <c r="C25" s="2" t="s">
        <v>23</v>
      </c>
      <c r="D25" s="2">
        <v>12</v>
      </c>
      <c r="E25" s="2">
        <v>12</v>
      </c>
      <c r="G25" s="28">
        <f t="shared" si="1"/>
        <v>2</v>
      </c>
    </row>
    <row r="26" spans="1:9" x14ac:dyDescent="0.25">
      <c r="A26">
        <v>6565</v>
      </c>
      <c r="B26">
        <v>6454</v>
      </c>
      <c r="C26" s="2" t="s">
        <v>24</v>
      </c>
      <c r="D26" s="2">
        <v>0.91033206194170668</v>
      </c>
      <c r="E26" s="2"/>
      <c r="G26" s="28">
        <f t="shared" si="1"/>
        <v>111</v>
      </c>
    </row>
    <row r="27" spans="1:9" x14ac:dyDescent="0.25">
      <c r="A27">
        <v>4545</v>
      </c>
      <c r="B27">
        <v>4501</v>
      </c>
      <c r="C27" s="2" t="s">
        <v>25</v>
      </c>
      <c r="D27" s="2">
        <v>0</v>
      </c>
      <c r="E27" s="2"/>
      <c r="G27" s="28">
        <f t="shared" si="1"/>
        <v>44</v>
      </c>
    </row>
    <row r="28" spans="1:9" x14ac:dyDescent="0.25">
      <c r="A28">
        <v>5866</v>
      </c>
      <c r="B28">
        <v>2501</v>
      </c>
      <c r="C28" s="2" t="s">
        <v>26</v>
      </c>
      <c r="D28" s="2">
        <v>11</v>
      </c>
      <c r="E28" s="2"/>
      <c r="G28" s="28">
        <f t="shared" si="1"/>
        <v>3365</v>
      </c>
    </row>
    <row r="29" spans="1:9" x14ac:dyDescent="0.25">
      <c r="A29">
        <v>5678</v>
      </c>
      <c r="B29">
        <v>5689</v>
      </c>
      <c r="C29" s="2" t="s">
        <v>27</v>
      </c>
      <c r="D29" s="2">
        <v>0.28607122365799881</v>
      </c>
      <c r="E29" s="2"/>
      <c r="G29" s="28">
        <f t="shared" si="1"/>
        <v>-11</v>
      </c>
    </row>
    <row r="30" spans="1:9" x14ac:dyDescent="0.25">
      <c r="A30">
        <v>7875</v>
      </c>
      <c r="B30">
        <v>8175</v>
      </c>
      <c r="C30" s="2" t="s">
        <v>28</v>
      </c>
      <c r="D30" s="2">
        <v>0.39006959957407034</v>
      </c>
      <c r="E30" s="2"/>
      <c r="G30" s="28">
        <f t="shared" si="1"/>
        <v>-300</v>
      </c>
    </row>
    <row r="31" spans="1:9" x14ac:dyDescent="0.25">
      <c r="A31">
        <v>7981</v>
      </c>
      <c r="B31">
        <v>8500</v>
      </c>
      <c r="C31" s="2" t="s">
        <v>29</v>
      </c>
      <c r="D31" s="2">
        <v>1.7958848187040437</v>
      </c>
      <c r="E31" s="2"/>
      <c r="G31" s="28">
        <f t="shared" si="1"/>
        <v>-519</v>
      </c>
    </row>
    <row r="32" spans="1:9" x14ac:dyDescent="0.25">
      <c r="A32">
        <v>6565</v>
      </c>
      <c r="B32">
        <v>8045</v>
      </c>
      <c r="C32" s="2" t="s">
        <v>30</v>
      </c>
      <c r="D32" s="2">
        <v>0.78013919914814067</v>
      </c>
      <c r="E32" s="2"/>
      <c r="G32" s="28">
        <f t="shared" si="1"/>
        <v>-1480</v>
      </c>
    </row>
    <row r="33" spans="1:9" ht="15.75" thickBot="1" x14ac:dyDescent="0.3">
      <c r="C33" s="3" t="s">
        <v>31</v>
      </c>
      <c r="D33" s="3">
        <v>2.2009851600916384</v>
      </c>
      <c r="E33" s="3"/>
      <c r="F33" t="s">
        <v>8</v>
      </c>
      <c r="G33" s="28">
        <f>AVERAGE(G21:G32)</f>
        <v>92.833333333333329</v>
      </c>
    </row>
    <row r="34" spans="1:9" x14ac:dyDescent="0.25">
      <c r="F34" t="s">
        <v>35</v>
      </c>
      <c r="G34" s="28">
        <f>STDEV(G21:G32)</f>
        <v>1124.1399810387036</v>
      </c>
    </row>
    <row r="35" spans="1:9" x14ac:dyDescent="0.25">
      <c r="F35" t="s">
        <v>34</v>
      </c>
      <c r="G35" s="28">
        <f>(G33-0)/(G34/SQRT(12))</f>
        <v>0.28607122365799881</v>
      </c>
      <c r="H35" s="6" t="s">
        <v>100</v>
      </c>
      <c r="I35" s="11"/>
    </row>
    <row r="37" spans="1:9" x14ac:dyDescent="0.25">
      <c r="A37" t="s">
        <v>38</v>
      </c>
    </row>
    <row r="38" spans="1:9" x14ac:dyDescent="0.25">
      <c r="A38" t="s">
        <v>19</v>
      </c>
      <c r="B38" t="s">
        <v>20</v>
      </c>
    </row>
    <row r="39" spans="1:9" x14ac:dyDescent="0.25">
      <c r="A39">
        <v>44</v>
      </c>
      <c r="B39">
        <v>51</v>
      </c>
    </row>
    <row r="40" spans="1:9" x14ac:dyDescent="0.25">
      <c r="A40">
        <v>49</v>
      </c>
      <c r="B40">
        <v>42</v>
      </c>
    </row>
    <row r="41" spans="1:9" x14ac:dyDescent="0.25">
      <c r="A41">
        <v>56</v>
      </c>
      <c r="B41">
        <v>37</v>
      </c>
    </row>
    <row r="42" spans="1:9" x14ac:dyDescent="0.25">
      <c r="A42">
        <v>51</v>
      </c>
      <c r="B42">
        <v>45</v>
      </c>
    </row>
    <row r="43" spans="1:9" x14ac:dyDescent="0.25">
      <c r="A43">
        <v>38</v>
      </c>
      <c r="B43">
        <v>47</v>
      </c>
    </row>
    <row r="44" spans="1:9" x14ac:dyDescent="0.25">
      <c r="A44">
        <v>44</v>
      </c>
      <c r="B44">
        <v>65</v>
      </c>
    </row>
    <row r="45" spans="1:9" x14ac:dyDescent="0.25">
      <c r="A45">
        <v>61</v>
      </c>
      <c r="B45">
        <v>49</v>
      </c>
    </row>
    <row r="46" spans="1:9" x14ac:dyDescent="0.25">
      <c r="A46">
        <v>51</v>
      </c>
      <c r="B46">
        <v>69</v>
      </c>
    </row>
    <row r="47" spans="1:9" x14ac:dyDescent="0.25">
      <c r="A47">
        <v>49</v>
      </c>
      <c r="B47">
        <v>38</v>
      </c>
    </row>
    <row r="48" spans="1:9" x14ac:dyDescent="0.25">
      <c r="A48">
        <v>60</v>
      </c>
      <c r="B48">
        <v>44</v>
      </c>
    </row>
    <row r="49" spans="1:2" x14ac:dyDescent="0.25">
      <c r="A49">
        <v>39</v>
      </c>
      <c r="B49">
        <v>49</v>
      </c>
    </row>
    <row r="50" spans="1:2" x14ac:dyDescent="0.25">
      <c r="A50">
        <v>51</v>
      </c>
      <c r="B50">
        <v>56</v>
      </c>
    </row>
    <row r="51" spans="1:2" x14ac:dyDescent="0.25">
      <c r="A51">
        <v>43</v>
      </c>
      <c r="B51">
        <v>51</v>
      </c>
    </row>
    <row r="52" spans="1:2" x14ac:dyDescent="0.25">
      <c r="A52">
        <v>37</v>
      </c>
      <c r="B52">
        <v>50</v>
      </c>
    </row>
    <row r="53" spans="1:2" x14ac:dyDescent="0.25">
      <c r="A53">
        <v>45</v>
      </c>
      <c r="B53">
        <v>38</v>
      </c>
    </row>
    <row r="55" spans="1:2" x14ac:dyDescent="0.25">
      <c r="A55" t="s">
        <v>39</v>
      </c>
    </row>
    <row r="56" spans="1:2" x14ac:dyDescent="0.25">
      <c r="A56">
        <v>6</v>
      </c>
      <c r="B56">
        <v>-3</v>
      </c>
    </row>
    <row r="57" spans="1:2" x14ac:dyDescent="0.25">
      <c r="A57">
        <v>0</v>
      </c>
      <c r="B57">
        <v>14</v>
      </c>
    </row>
    <row r="58" spans="1:2" x14ac:dyDescent="0.25">
      <c r="A58">
        <v>6</v>
      </c>
      <c r="B58">
        <v>1</v>
      </c>
    </row>
    <row r="59" spans="1:2" x14ac:dyDescent="0.25">
      <c r="A59">
        <v>19</v>
      </c>
      <c r="B59">
        <v>-3</v>
      </c>
    </row>
    <row r="60" spans="1:2" x14ac:dyDescent="0.25">
      <c r="A60">
        <v>0</v>
      </c>
      <c r="B60">
        <v>-1</v>
      </c>
    </row>
    <row r="61" spans="1:2" x14ac:dyDescent="0.25">
      <c r="A61">
        <v>5</v>
      </c>
      <c r="B61">
        <v>14</v>
      </c>
    </row>
    <row r="62" spans="1:2" x14ac:dyDescent="0.25">
      <c r="A62">
        <v>0</v>
      </c>
      <c r="B62">
        <v>14</v>
      </c>
    </row>
    <row r="63" spans="1:2" x14ac:dyDescent="0.25">
      <c r="A63">
        <v>8</v>
      </c>
      <c r="B63">
        <v>-3</v>
      </c>
    </row>
    <row r="64" spans="1:2" x14ac:dyDescent="0.25">
      <c r="A64">
        <v>14</v>
      </c>
      <c r="B64">
        <v>-1</v>
      </c>
    </row>
    <row r="65" spans="1:2" x14ac:dyDescent="0.25">
      <c r="A65">
        <v>-4</v>
      </c>
      <c r="B65">
        <v>2</v>
      </c>
    </row>
    <row r="66" spans="1:2" x14ac:dyDescent="0.25">
      <c r="A66">
        <v>9</v>
      </c>
      <c r="B66">
        <v>7</v>
      </c>
    </row>
    <row r="67" spans="1:2" x14ac:dyDescent="0.25">
      <c r="A67">
        <v>6</v>
      </c>
      <c r="B67">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selection activeCell="B16" sqref="B16"/>
    </sheetView>
  </sheetViews>
  <sheetFormatPr defaultRowHeight="15" x14ac:dyDescent="0.25"/>
  <cols>
    <col min="1" max="1" width="37" style="5" customWidth="1"/>
    <col min="2" max="2" width="12" style="5" bestFit="1" customWidth="1"/>
    <col min="3" max="3" width="10.7109375" style="5" bestFit="1" customWidth="1"/>
    <col min="4" max="4" width="10.5703125" style="5" bestFit="1" customWidth="1"/>
    <col min="5" max="5" width="9.5703125" style="5" bestFit="1" customWidth="1"/>
    <col min="6" max="16384" width="9.140625" style="5"/>
  </cols>
  <sheetData>
    <row r="1" spans="1:7" ht="60.75" customHeight="1" x14ac:dyDescent="0.25">
      <c r="A1" s="32" t="s">
        <v>66</v>
      </c>
      <c r="B1" s="32"/>
      <c r="C1" s="32"/>
      <c r="D1" s="32"/>
      <c r="E1" s="32"/>
      <c r="F1" s="32"/>
      <c r="G1" s="32"/>
    </row>
    <row r="3" spans="1:7" x14ac:dyDescent="0.25">
      <c r="A3" s="5" t="s">
        <v>40</v>
      </c>
      <c r="B3" s="5" t="s">
        <v>41</v>
      </c>
      <c r="C3" s="5" t="s">
        <v>42</v>
      </c>
      <c r="D3" s="5" t="s">
        <v>43</v>
      </c>
      <c r="E3" s="5" t="s">
        <v>44</v>
      </c>
    </row>
    <row r="4" spans="1:7" x14ac:dyDescent="0.25">
      <c r="A4" s="5" t="s">
        <v>46</v>
      </c>
      <c r="B4" s="5">
        <v>29</v>
      </c>
      <c r="C4" s="5">
        <f>256/12</f>
        <v>21.333333333333332</v>
      </c>
      <c r="D4" s="5">
        <f>(B4-C4)^2</f>
        <v>58.777777777777793</v>
      </c>
      <c r="E4" s="5">
        <f>D4/C4</f>
        <v>2.7552083333333344</v>
      </c>
    </row>
    <row r="5" spans="1:7" x14ac:dyDescent="0.25">
      <c r="A5" s="5" t="s">
        <v>47</v>
      </c>
      <c r="B5" s="5">
        <v>24</v>
      </c>
      <c r="C5" s="5">
        <f t="shared" ref="C5:C15" si="0">256/12</f>
        <v>21.333333333333332</v>
      </c>
      <c r="D5" s="5">
        <f t="shared" ref="D5:D15" si="1">(B5-C5)^2</f>
        <v>7.1111111111111178</v>
      </c>
      <c r="E5" s="5">
        <f t="shared" ref="E5:E15" si="2">D5/C5</f>
        <v>0.33333333333333365</v>
      </c>
    </row>
    <row r="6" spans="1:7" x14ac:dyDescent="0.25">
      <c r="A6" s="5" t="s">
        <v>48</v>
      </c>
      <c r="B6" s="5">
        <v>22</v>
      </c>
      <c r="C6" s="5">
        <f t="shared" si="0"/>
        <v>21.333333333333332</v>
      </c>
      <c r="D6" s="5">
        <f t="shared" si="1"/>
        <v>0.44444444444444603</v>
      </c>
      <c r="E6" s="5">
        <f t="shared" si="2"/>
        <v>2.0833333333333409E-2</v>
      </c>
    </row>
    <row r="7" spans="1:7" x14ac:dyDescent="0.25">
      <c r="A7" s="5" t="s">
        <v>49</v>
      </c>
      <c r="B7" s="5">
        <v>19</v>
      </c>
      <c r="C7" s="5">
        <f t="shared" si="0"/>
        <v>21.333333333333332</v>
      </c>
      <c r="D7" s="5">
        <f t="shared" si="1"/>
        <v>5.4444444444444393</v>
      </c>
      <c r="E7" s="5">
        <f t="shared" si="2"/>
        <v>0.25520833333333309</v>
      </c>
    </row>
    <row r="8" spans="1:7" x14ac:dyDescent="0.25">
      <c r="A8" s="5" t="s">
        <v>50</v>
      </c>
      <c r="B8" s="5">
        <v>21</v>
      </c>
      <c r="C8" s="5">
        <f t="shared" si="0"/>
        <v>21.333333333333332</v>
      </c>
      <c r="D8" s="5">
        <f t="shared" si="1"/>
        <v>0.11111111111111033</v>
      </c>
      <c r="E8" s="5">
        <f t="shared" si="2"/>
        <v>5.2083333333332966E-3</v>
      </c>
    </row>
    <row r="9" spans="1:7" x14ac:dyDescent="0.25">
      <c r="A9" s="5" t="s">
        <v>51</v>
      </c>
      <c r="B9" s="5">
        <v>18</v>
      </c>
      <c r="C9" s="5">
        <f t="shared" si="0"/>
        <v>21.333333333333332</v>
      </c>
      <c r="D9" s="5">
        <f t="shared" si="1"/>
        <v>11.111111111111104</v>
      </c>
      <c r="E9" s="5">
        <f t="shared" si="2"/>
        <v>0.52083333333333304</v>
      </c>
    </row>
    <row r="10" spans="1:7" x14ac:dyDescent="0.25">
      <c r="A10" s="5" t="s">
        <v>52</v>
      </c>
      <c r="B10" s="5">
        <v>19</v>
      </c>
      <c r="C10" s="5">
        <f t="shared" si="0"/>
        <v>21.333333333333332</v>
      </c>
      <c r="D10" s="5">
        <f t="shared" si="1"/>
        <v>5.4444444444444393</v>
      </c>
      <c r="E10" s="5">
        <f t="shared" si="2"/>
        <v>0.25520833333333309</v>
      </c>
    </row>
    <row r="11" spans="1:7" x14ac:dyDescent="0.25">
      <c r="A11" s="5" t="s">
        <v>53</v>
      </c>
      <c r="B11" s="5">
        <v>20</v>
      </c>
      <c r="C11" s="5">
        <f t="shared" si="0"/>
        <v>21.333333333333332</v>
      </c>
      <c r="D11" s="5">
        <f t="shared" si="1"/>
        <v>1.7777777777777746</v>
      </c>
      <c r="E11" s="5">
        <f t="shared" si="2"/>
        <v>8.333333333333319E-2</v>
      </c>
    </row>
    <row r="12" spans="1:7" x14ac:dyDescent="0.25">
      <c r="A12" s="5" t="s">
        <v>54</v>
      </c>
      <c r="B12" s="5">
        <v>23</v>
      </c>
      <c r="C12" s="5">
        <f t="shared" si="0"/>
        <v>21.333333333333332</v>
      </c>
      <c r="D12" s="5">
        <f t="shared" si="1"/>
        <v>2.7777777777777817</v>
      </c>
      <c r="E12" s="5">
        <f t="shared" si="2"/>
        <v>0.13020833333333354</v>
      </c>
    </row>
    <row r="13" spans="1:7" x14ac:dyDescent="0.25">
      <c r="A13" s="5" t="s">
        <v>55</v>
      </c>
      <c r="B13" s="5">
        <v>18</v>
      </c>
      <c r="C13" s="5">
        <f t="shared" si="0"/>
        <v>21.333333333333332</v>
      </c>
      <c r="D13" s="5">
        <f t="shared" si="1"/>
        <v>11.111111111111104</v>
      </c>
      <c r="E13" s="5">
        <f t="shared" si="2"/>
        <v>0.52083333333333304</v>
      </c>
    </row>
    <row r="14" spans="1:7" x14ac:dyDescent="0.25">
      <c r="A14" s="5" t="s">
        <v>56</v>
      </c>
      <c r="B14" s="5">
        <v>20</v>
      </c>
      <c r="C14" s="5">
        <f t="shared" si="0"/>
        <v>21.333333333333332</v>
      </c>
      <c r="D14" s="5">
        <f t="shared" si="1"/>
        <v>1.7777777777777746</v>
      </c>
      <c r="E14" s="5">
        <f t="shared" si="2"/>
        <v>8.333333333333319E-2</v>
      </c>
    </row>
    <row r="15" spans="1:7" x14ac:dyDescent="0.25">
      <c r="A15" s="5" t="s">
        <v>45</v>
      </c>
      <c r="B15" s="5">
        <v>23</v>
      </c>
      <c r="C15" s="5">
        <f t="shared" si="0"/>
        <v>21.333333333333332</v>
      </c>
      <c r="D15" s="5">
        <f t="shared" si="1"/>
        <v>2.7777777777777817</v>
      </c>
      <c r="E15" s="5">
        <f t="shared" si="2"/>
        <v>0.13020833333333354</v>
      </c>
    </row>
    <row r="16" spans="1:7" x14ac:dyDescent="0.25">
      <c r="E16" s="5">
        <f>SUM(E4:E15)</f>
        <v>5.0937500000000009</v>
      </c>
      <c r="F16" s="5" t="str">
        <f>"5.09 &lt; 19.675"</f>
        <v>5.09 &lt; 19.675</v>
      </c>
    </row>
    <row r="17" spans="1:7" x14ac:dyDescent="0.25">
      <c r="F17" s="6" t="s">
        <v>100</v>
      </c>
      <c r="G17" s="11"/>
    </row>
    <row r="19" spans="1:7" ht="60.75" customHeight="1" x14ac:dyDescent="0.25">
      <c r="A19" s="32" t="s">
        <v>159</v>
      </c>
      <c r="B19" s="32"/>
      <c r="C19" s="32"/>
      <c r="D19" s="32"/>
      <c r="E19" s="32"/>
    </row>
    <row r="20" spans="1:7" hidden="1" x14ac:dyDescent="0.25"/>
    <row r="21" spans="1:7" hidden="1" x14ac:dyDescent="0.25">
      <c r="A21" s="5" t="s">
        <v>40</v>
      </c>
      <c r="B21" s="5" t="s">
        <v>41</v>
      </c>
      <c r="C21" s="5" t="s">
        <v>42</v>
      </c>
      <c r="D21" s="5" t="s">
        <v>43</v>
      </c>
      <c r="E21" s="5" t="s">
        <v>44</v>
      </c>
    </row>
    <row r="22" spans="1:7" hidden="1" x14ac:dyDescent="0.25">
      <c r="A22" s="5" t="s">
        <v>57</v>
      </c>
      <c r="B22" s="5">
        <v>16</v>
      </c>
      <c r="C22" s="5">
        <v>20</v>
      </c>
      <c r="D22" s="5">
        <f>(B22-C22)^2</f>
        <v>16</v>
      </c>
      <c r="E22" s="5">
        <f>D22/C22</f>
        <v>0.8</v>
      </c>
    </row>
    <row r="23" spans="1:7" hidden="1" x14ac:dyDescent="0.25">
      <c r="A23" s="5" t="s">
        <v>58</v>
      </c>
      <c r="B23" s="5">
        <v>84</v>
      </c>
      <c r="C23" s="5">
        <v>80</v>
      </c>
      <c r="D23" s="5">
        <f t="shared" ref="D23" si="3">(B23-C23)^2</f>
        <v>16</v>
      </c>
      <c r="E23" s="5">
        <f t="shared" ref="E23" si="4">D23/C23</f>
        <v>0.2</v>
      </c>
    </row>
    <row r="24" spans="1:7" hidden="1" x14ac:dyDescent="0.25">
      <c r="E24" s="5">
        <f>SUM(E22:E23)</f>
        <v>1</v>
      </c>
      <c r="F24" s="5" t="str">
        <f>"1 &lt; 3.84"</f>
        <v>1 &lt; 3.84</v>
      </c>
    </row>
    <row r="25" spans="1:7" hidden="1" x14ac:dyDescent="0.25">
      <c r="F25" s="6" t="s">
        <v>32</v>
      </c>
    </row>
    <row r="29" spans="1:7" ht="59.25" customHeight="1" thickBot="1" x14ac:dyDescent="0.3">
      <c r="A29" s="32" t="s">
        <v>68</v>
      </c>
      <c r="B29" s="32"/>
      <c r="C29" s="32"/>
      <c r="D29" s="32"/>
      <c r="E29" s="32"/>
    </row>
    <row r="30" spans="1:7" ht="15.75" thickBot="1" x14ac:dyDescent="0.3">
      <c r="A30" s="7"/>
      <c r="B30" s="7" t="s">
        <v>59</v>
      </c>
      <c r="C30" s="7" t="s">
        <v>60</v>
      </c>
      <c r="D30" s="7" t="s">
        <v>61</v>
      </c>
      <c r="E30" s="7" t="s">
        <v>62</v>
      </c>
      <c r="F30" s="7" t="s">
        <v>63</v>
      </c>
    </row>
    <row r="31" spans="1:7" ht="15.75" thickBot="1" x14ac:dyDescent="0.3">
      <c r="A31" s="8" t="s">
        <v>64</v>
      </c>
      <c r="B31" s="7">
        <v>60</v>
      </c>
      <c r="C31" s="7">
        <v>54</v>
      </c>
      <c r="D31" s="7">
        <v>46</v>
      </c>
      <c r="E31" s="7">
        <v>41</v>
      </c>
      <c r="F31" s="7">
        <v>201</v>
      </c>
    </row>
    <row r="32" spans="1:7" ht="15.75" thickBot="1" x14ac:dyDescent="0.3">
      <c r="A32" s="8" t="s">
        <v>65</v>
      </c>
      <c r="B32" s="7">
        <v>40</v>
      </c>
      <c r="C32" s="7">
        <v>44</v>
      </c>
      <c r="D32" s="7">
        <v>53</v>
      </c>
      <c r="E32" s="7">
        <v>57</v>
      </c>
      <c r="F32" s="7">
        <v>194</v>
      </c>
    </row>
    <row r="33" spans="1:7" ht="15.75" thickBot="1" x14ac:dyDescent="0.3">
      <c r="A33" s="7" t="s">
        <v>63</v>
      </c>
      <c r="B33" s="7">
        <v>100</v>
      </c>
      <c r="C33" s="7">
        <v>98</v>
      </c>
      <c r="D33" s="7">
        <v>99</v>
      </c>
      <c r="E33" s="7">
        <v>98</v>
      </c>
      <c r="F33" s="7">
        <v>395</v>
      </c>
    </row>
    <row r="35" spans="1:7" x14ac:dyDescent="0.25">
      <c r="A35" s="9" t="s">
        <v>67</v>
      </c>
    </row>
    <row r="36" spans="1:7" ht="15.75" thickBot="1" x14ac:dyDescent="0.3">
      <c r="A36" s="9" t="s">
        <v>69</v>
      </c>
    </row>
    <row r="37" spans="1:7" ht="15.75" thickBot="1" x14ac:dyDescent="0.3">
      <c r="A37" s="7"/>
      <c r="B37" s="7" t="s">
        <v>59</v>
      </c>
      <c r="C37" s="7" t="s">
        <v>60</v>
      </c>
      <c r="D37" s="7" t="s">
        <v>61</v>
      </c>
      <c r="E37" s="7" t="s">
        <v>62</v>
      </c>
      <c r="F37" s="7" t="s">
        <v>63</v>
      </c>
    </row>
    <row r="38" spans="1:7" ht="15.75" thickBot="1" x14ac:dyDescent="0.3">
      <c r="A38" s="8" t="s">
        <v>64</v>
      </c>
      <c r="B38" s="10">
        <f>($F$38*B40)/$F$40</f>
        <v>50.88607594936709</v>
      </c>
      <c r="C38" s="10">
        <f>($F$38*C40)/$F$40</f>
        <v>49.868354430379746</v>
      </c>
      <c r="D38" s="10">
        <f t="shared" ref="D38:E38" si="5">($F$38*D40)/$F$40</f>
        <v>50.377215189873418</v>
      </c>
      <c r="E38" s="10">
        <f t="shared" si="5"/>
        <v>49.868354430379746</v>
      </c>
      <c r="F38" s="7">
        <v>201</v>
      </c>
    </row>
    <row r="39" spans="1:7" ht="15.75" thickBot="1" x14ac:dyDescent="0.3">
      <c r="A39" s="8" t="s">
        <v>65</v>
      </c>
      <c r="B39" s="10">
        <f>($F$39*B40)/$F$40</f>
        <v>49.11392405063291</v>
      </c>
      <c r="C39" s="10">
        <f t="shared" ref="C39:E39" si="6">($F$39*C40)/$F$40</f>
        <v>48.131645569620254</v>
      </c>
      <c r="D39" s="10">
        <f t="shared" si="6"/>
        <v>48.622784810126582</v>
      </c>
      <c r="E39" s="10">
        <f t="shared" si="6"/>
        <v>48.131645569620254</v>
      </c>
      <c r="F39" s="7">
        <v>194</v>
      </c>
    </row>
    <row r="40" spans="1:7" ht="15.75" thickBot="1" x14ac:dyDescent="0.3">
      <c r="A40" s="7" t="s">
        <v>63</v>
      </c>
      <c r="B40" s="7">
        <v>100</v>
      </c>
      <c r="C40" s="7">
        <v>98</v>
      </c>
      <c r="D40" s="7">
        <v>99</v>
      </c>
      <c r="E40" s="7">
        <v>98</v>
      </c>
      <c r="F40" s="7">
        <v>395</v>
      </c>
    </row>
    <row r="42" spans="1:7" ht="15.75" thickBot="1" x14ac:dyDescent="0.3">
      <c r="A42" s="9" t="s">
        <v>70</v>
      </c>
    </row>
    <row r="43" spans="1:7" ht="15.75" thickBot="1" x14ac:dyDescent="0.3">
      <c r="B43" s="5" t="s">
        <v>59</v>
      </c>
      <c r="C43" s="5" t="s">
        <v>60</v>
      </c>
      <c r="D43" s="5" t="s">
        <v>61</v>
      </c>
      <c r="E43" s="5" t="s">
        <v>62</v>
      </c>
      <c r="F43" s="7" t="s">
        <v>63</v>
      </c>
    </row>
    <row r="44" spans="1:7" x14ac:dyDescent="0.25">
      <c r="A44" s="5" t="s">
        <v>64</v>
      </c>
      <c r="B44" s="12">
        <f>(B31-B38)^2/B38</f>
        <v>1.6323446060835058</v>
      </c>
      <c r="C44" s="12">
        <f t="shared" ref="C44:E44" si="7">(C31-C38)^2/C38</f>
        <v>0.34231117725760257</v>
      </c>
      <c r="D44" s="12">
        <f t="shared" si="7"/>
        <v>0.38033092433243582</v>
      </c>
      <c r="E44" s="12">
        <f t="shared" si="7"/>
        <v>1.5771065879591963</v>
      </c>
      <c r="F44" s="5">
        <f>SUM(B44:E44)</f>
        <v>3.9320932956327406</v>
      </c>
    </row>
    <row r="45" spans="1:7" x14ac:dyDescent="0.25">
      <c r="A45" s="5" t="s">
        <v>65</v>
      </c>
      <c r="B45" s="12">
        <f t="shared" ref="B45:E45" si="8">(B32-B39)^2/B39</f>
        <v>1.6912436382617768</v>
      </c>
      <c r="C45" s="12">
        <f t="shared" si="8"/>
        <v>0.354662611488547</v>
      </c>
      <c r="D45" s="12">
        <f t="shared" si="8"/>
        <v>0.39405420510731753</v>
      </c>
      <c r="E45" s="12">
        <f t="shared" si="8"/>
        <v>1.6340124957721569</v>
      </c>
      <c r="F45" s="5">
        <f>SUM(B45:E45)</f>
        <v>4.0739729506297984</v>
      </c>
    </row>
    <row r="46" spans="1:7" x14ac:dyDescent="0.25">
      <c r="F46" s="5">
        <f>SUM(F44:F45)</f>
        <v>8.006066246262538</v>
      </c>
      <c r="G46" s="5" t="str">
        <f>"&gt;7.815"</f>
        <v>&gt;7.815</v>
      </c>
    </row>
    <row r="47" spans="1:7" x14ac:dyDescent="0.25">
      <c r="G47" s="11" t="s">
        <v>71</v>
      </c>
    </row>
    <row r="50" spans="1:6" ht="45.75" customHeight="1" x14ac:dyDescent="0.25">
      <c r="A50" s="32" t="s">
        <v>160</v>
      </c>
      <c r="B50" s="32"/>
      <c r="C50" s="32"/>
      <c r="D50" s="32"/>
      <c r="E50" s="32"/>
      <c r="F50" s="32"/>
    </row>
    <row r="51" spans="1:6" x14ac:dyDescent="0.25">
      <c r="B51" s="5" t="s">
        <v>72</v>
      </c>
      <c r="C51" s="5" t="s">
        <v>74</v>
      </c>
      <c r="D51" s="5" t="s">
        <v>63</v>
      </c>
    </row>
    <row r="52" spans="1:6" x14ac:dyDescent="0.25">
      <c r="B52" s="5" t="s">
        <v>73</v>
      </c>
      <c r="C52" s="5" t="s">
        <v>75</v>
      </c>
    </row>
    <row r="53" spans="1:6" x14ac:dyDescent="0.25">
      <c r="A53" s="5" t="s">
        <v>76</v>
      </c>
      <c r="B53" s="5">
        <v>36</v>
      </c>
      <c r="C53" s="5">
        <v>14</v>
      </c>
      <c r="D53" s="5">
        <v>50</v>
      </c>
    </row>
    <row r="54" spans="1:6" x14ac:dyDescent="0.25">
      <c r="A54" s="5" t="s">
        <v>77</v>
      </c>
      <c r="B54" s="5">
        <v>30</v>
      </c>
      <c r="C54" s="5">
        <v>25</v>
      </c>
      <c r="D54" s="5">
        <v>55</v>
      </c>
    </row>
    <row r="55" spans="1:6" x14ac:dyDescent="0.25">
      <c r="A55" s="5" t="s">
        <v>78</v>
      </c>
      <c r="B55" s="5">
        <v>66</v>
      </c>
      <c r="C55" s="5">
        <v>39</v>
      </c>
      <c r="D55" s="5">
        <v>105</v>
      </c>
    </row>
    <row r="56" spans="1:6" x14ac:dyDescent="0.25">
      <c r="A56" s="9" t="s">
        <v>79</v>
      </c>
    </row>
    <row r="57" spans="1:6" hidden="1" x14ac:dyDescent="0.25"/>
    <row r="58" spans="1:6" hidden="1" x14ac:dyDescent="0.25">
      <c r="A58" s="9" t="s">
        <v>69</v>
      </c>
    </row>
    <row r="59" spans="1:6" hidden="1" x14ac:dyDescent="0.25">
      <c r="B59" s="5" t="s">
        <v>72</v>
      </c>
      <c r="C59" s="5" t="s">
        <v>74</v>
      </c>
      <c r="D59" s="5" t="s">
        <v>63</v>
      </c>
    </row>
    <row r="60" spans="1:6" hidden="1" x14ac:dyDescent="0.25">
      <c r="B60" s="5" t="s">
        <v>73</v>
      </c>
      <c r="C60" s="5" t="s">
        <v>75</v>
      </c>
    </row>
    <row r="61" spans="1:6" hidden="1" x14ac:dyDescent="0.25">
      <c r="A61" s="5" t="s">
        <v>76</v>
      </c>
      <c r="B61" s="13">
        <f>D61*B63/D63</f>
        <v>31.428571428571427</v>
      </c>
      <c r="C61" s="13">
        <f>D61*C63/D63</f>
        <v>18.571428571428573</v>
      </c>
      <c r="D61" s="5">
        <v>50</v>
      </c>
    </row>
    <row r="62" spans="1:6" hidden="1" x14ac:dyDescent="0.25">
      <c r="A62" s="5" t="s">
        <v>77</v>
      </c>
      <c r="B62" s="13">
        <f>D62*B63/D63</f>
        <v>34.571428571428569</v>
      </c>
      <c r="C62" s="13">
        <f>D62*C63/D63</f>
        <v>20.428571428571427</v>
      </c>
      <c r="D62" s="5">
        <v>55</v>
      </c>
    </row>
    <row r="63" spans="1:6" hidden="1" x14ac:dyDescent="0.25">
      <c r="A63" s="5" t="s">
        <v>78</v>
      </c>
      <c r="B63" s="5">
        <v>66</v>
      </c>
      <c r="C63" s="5">
        <v>39</v>
      </c>
      <c r="D63" s="5">
        <v>105</v>
      </c>
    </row>
    <row r="64" spans="1:6" hidden="1" x14ac:dyDescent="0.25"/>
    <row r="65" spans="1:5" hidden="1" x14ac:dyDescent="0.25">
      <c r="A65" s="9" t="s">
        <v>70</v>
      </c>
    </row>
    <row r="66" spans="1:5" hidden="1" x14ac:dyDescent="0.25">
      <c r="B66" s="5" t="s">
        <v>72</v>
      </c>
      <c r="C66" s="5" t="s">
        <v>74</v>
      </c>
      <c r="D66" s="5" t="s">
        <v>63</v>
      </c>
    </row>
    <row r="67" spans="1:5" hidden="1" x14ac:dyDescent="0.25">
      <c r="B67" s="5" t="s">
        <v>73</v>
      </c>
      <c r="C67" s="5" t="s">
        <v>75</v>
      </c>
    </row>
    <row r="68" spans="1:5" hidden="1" x14ac:dyDescent="0.25">
      <c r="A68" s="5" t="s">
        <v>76</v>
      </c>
      <c r="B68" s="13">
        <f>(B53-B61)^2/B61</f>
        <v>0.66493506493506538</v>
      </c>
      <c r="C68" s="13">
        <f>(C53-C61)^2/C61</f>
        <v>1.1252747252747259</v>
      </c>
      <c r="D68" s="13">
        <f>SUM(B68:C68)</f>
        <v>1.7902097902097913</v>
      </c>
    </row>
    <row r="69" spans="1:5" hidden="1" x14ac:dyDescent="0.25">
      <c r="A69" s="5" t="s">
        <v>77</v>
      </c>
      <c r="B69" s="13">
        <f>(B54-B62)^2/B62</f>
        <v>0.60448642266824038</v>
      </c>
      <c r="C69" s="13">
        <f>(C54-C62)^2/C62</f>
        <v>1.0229770229770236</v>
      </c>
      <c r="D69" s="13">
        <f>SUM(B69:C69)</f>
        <v>1.6274634456452639</v>
      </c>
    </row>
    <row r="70" spans="1:5" hidden="1" x14ac:dyDescent="0.25">
      <c r="A70" s="5" t="s">
        <v>78</v>
      </c>
      <c r="B70" s="13"/>
      <c r="C70" s="13"/>
      <c r="D70" s="13">
        <f>SUM(D68:D69)</f>
        <v>3.4176732358550552</v>
      </c>
      <c r="E70" s="5" t="s">
        <v>80</v>
      </c>
    </row>
    <row r="71" spans="1:5" hidden="1" x14ac:dyDescent="0.25">
      <c r="E71" s="6" t="s">
        <v>32</v>
      </c>
    </row>
  </sheetData>
  <mergeCells count="4">
    <mergeCell ref="A1:G1"/>
    <mergeCell ref="A19:E19"/>
    <mergeCell ref="A29:E29"/>
    <mergeCell ref="A50:F5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8"/>
  <sheetViews>
    <sheetView workbookViewId="0"/>
  </sheetViews>
  <sheetFormatPr defaultRowHeight="15" x14ac:dyDescent="0.25"/>
  <sheetData>
    <row r="1" spans="1:11" x14ac:dyDescent="0.25">
      <c r="A1" s="15" t="s">
        <v>99</v>
      </c>
    </row>
    <row r="2" spans="1:11" x14ac:dyDescent="0.25">
      <c r="A2" t="s">
        <v>82</v>
      </c>
      <c r="B2" t="s">
        <v>83</v>
      </c>
      <c r="C2" t="s">
        <v>98</v>
      </c>
    </row>
    <row r="3" spans="1:11" x14ac:dyDescent="0.25">
      <c r="A3">
        <v>0</v>
      </c>
      <c r="B3">
        <v>3</v>
      </c>
      <c r="C3">
        <v>6</v>
      </c>
      <c r="E3" t="s">
        <v>84</v>
      </c>
    </row>
    <row r="4" spans="1:11" x14ac:dyDescent="0.25">
      <c r="A4">
        <v>2</v>
      </c>
      <c r="B4">
        <v>4</v>
      </c>
      <c r="C4">
        <v>8</v>
      </c>
    </row>
    <row r="5" spans="1:11" ht="15.75" thickBot="1" x14ac:dyDescent="0.3">
      <c r="A5">
        <v>3</v>
      </c>
      <c r="B5">
        <v>2</v>
      </c>
      <c r="C5">
        <v>10</v>
      </c>
      <c r="E5" t="s">
        <v>85</v>
      </c>
    </row>
    <row r="6" spans="1:11" x14ac:dyDescent="0.25">
      <c r="A6">
        <v>4</v>
      </c>
      <c r="B6">
        <v>6</v>
      </c>
      <c r="C6">
        <v>6</v>
      </c>
      <c r="E6" s="4" t="s">
        <v>86</v>
      </c>
      <c r="F6" s="4" t="s">
        <v>87</v>
      </c>
      <c r="G6" s="4" t="s">
        <v>88</v>
      </c>
      <c r="H6" s="4" t="s">
        <v>89</v>
      </c>
      <c r="I6" s="4" t="s">
        <v>22</v>
      </c>
    </row>
    <row r="7" spans="1:11" x14ac:dyDescent="0.25">
      <c r="A7">
        <v>1</v>
      </c>
      <c r="B7">
        <v>0</v>
      </c>
      <c r="C7">
        <v>5</v>
      </c>
      <c r="E7" s="2" t="s">
        <v>82</v>
      </c>
      <c r="F7" s="2">
        <v>5</v>
      </c>
      <c r="G7" s="2">
        <v>10</v>
      </c>
      <c r="H7" s="2">
        <v>2</v>
      </c>
      <c r="I7" s="2">
        <v>2.5</v>
      </c>
    </row>
    <row r="8" spans="1:11" x14ac:dyDescent="0.25">
      <c r="E8" s="2" t="s">
        <v>83</v>
      </c>
      <c r="F8" s="2">
        <v>5</v>
      </c>
      <c r="G8" s="2">
        <v>15</v>
      </c>
      <c r="H8" s="2">
        <v>3</v>
      </c>
      <c r="I8" s="2">
        <v>5</v>
      </c>
    </row>
    <row r="9" spans="1:11" ht="15.75" thickBot="1" x14ac:dyDescent="0.3">
      <c r="E9" s="3" t="s">
        <v>98</v>
      </c>
      <c r="F9" s="3">
        <v>5</v>
      </c>
      <c r="G9" s="3">
        <v>35</v>
      </c>
      <c r="H9" s="3">
        <v>7</v>
      </c>
      <c r="I9" s="3">
        <v>4</v>
      </c>
    </row>
    <row r="12" spans="1:11" ht="15.75" thickBot="1" x14ac:dyDescent="0.3">
      <c r="E12" t="s">
        <v>81</v>
      </c>
    </row>
    <row r="13" spans="1:11" x14ac:dyDescent="0.25">
      <c r="E13" s="4" t="s">
        <v>90</v>
      </c>
      <c r="F13" s="4" t="s">
        <v>91</v>
      </c>
      <c r="G13" s="4" t="s">
        <v>26</v>
      </c>
      <c r="H13" s="4" t="s">
        <v>92</v>
      </c>
      <c r="I13" s="4" t="s">
        <v>93</v>
      </c>
      <c r="J13" s="4" t="s">
        <v>94</v>
      </c>
      <c r="K13" s="4" t="s">
        <v>95</v>
      </c>
    </row>
    <row r="14" spans="1:11" x14ac:dyDescent="0.25">
      <c r="E14" s="2" t="s">
        <v>96</v>
      </c>
      <c r="F14" s="2">
        <v>70</v>
      </c>
      <c r="G14" s="2">
        <v>2</v>
      </c>
      <c r="H14" s="2">
        <v>35</v>
      </c>
      <c r="I14" s="2">
        <v>9.1304347826086953</v>
      </c>
      <c r="J14" s="14">
        <v>3.888651779382744E-3</v>
      </c>
      <c r="K14" s="2">
        <v>3.8852938346523942</v>
      </c>
    </row>
    <row r="15" spans="1:11" x14ac:dyDescent="0.25">
      <c r="E15" s="2" t="s">
        <v>97</v>
      </c>
      <c r="F15" s="2">
        <v>46</v>
      </c>
      <c r="G15" s="2">
        <v>12</v>
      </c>
      <c r="H15" s="2">
        <v>3.8333333333333335</v>
      </c>
      <c r="I15" s="2"/>
      <c r="J15" s="2"/>
      <c r="K15" s="2"/>
    </row>
    <row r="16" spans="1:11" x14ac:dyDescent="0.25">
      <c r="E16" s="2"/>
      <c r="F16" s="2"/>
      <c r="G16" s="2"/>
      <c r="H16" s="2"/>
      <c r="I16" s="2"/>
      <c r="J16" s="2"/>
      <c r="K16" s="2"/>
    </row>
    <row r="17" spans="1:11" ht="15.75" thickBot="1" x14ac:dyDescent="0.3">
      <c r="E17" s="3" t="s">
        <v>63</v>
      </c>
      <c r="F17" s="3">
        <v>116</v>
      </c>
      <c r="G17" s="3">
        <v>14</v>
      </c>
      <c r="H17" s="3"/>
      <c r="I17" s="3"/>
      <c r="J17" s="11" t="s">
        <v>71</v>
      </c>
      <c r="K17" s="3"/>
    </row>
    <row r="18" spans="1:11" x14ac:dyDescent="0.25">
      <c r="E18" s="2"/>
      <c r="F18" s="2"/>
      <c r="G18" s="2"/>
      <c r="H18" s="2"/>
      <c r="I18" s="2"/>
      <c r="J18" s="2"/>
      <c r="K18" s="2"/>
    </row>
    <row r="19" spans="1:11" ht="15.75" thickBot="1" x14ac:dyDescent="0.3">
      <c r="E19" s="3"/>
      <c r="F19" s="3"/>
      <c r="G19" s="3"/>
      <c r="H19" s="3"/>
      <c r="I19" s="3"/>
      <c r="J19" s="3"/>
      <c r="K19" s="3"/>
    </row>
    <row r="21" spans="1:11" x14ac:dyDescent="0.25">
      <c r="A21" s="16" t="s">
        <v>16</v>
      </c>
    </row>
    <row r="22" spans="1:11" x14ac:dyDescent="0.25">
      <c r="A22" t="s">
        <v>82</v>
      </c>
      <c r="B22" t="s">
        <v>83</v>
      </c>
      <c r="C22" t="s">
        <v>98</v>
      </c>
    </row>
    <row r="23" spans="1:11" x14ac:dyDescent="0.25">
      <c r="A23">
        <v>23</v>
      </c>
      <c r="B23">
        <v>56</v>
      </c>
      <c r="C23">
        <v>34</v>
      </c>
    </row>
    <row r="24" spans="1:11" x14ac:dyDescent="0.25">
      <c r="A24">
        <v>34</v>
      </c>
      <c r="B24">
        <v>45</v>
      </c>
      <c r="C24">
        <v>76</v>
      </c>
    </row>
    <row r="25" spans="1:11" x14ac:dyDescent="0.25">
      <c r="A25">
        <v>65</v>
      </c>
      <c r="B25">
        <v>34</v>
      </c>
      <c r="C25">
        <v>43</v>
      </c>
    </row>
    <row r="26" spans="1:11" x14ac:dyDescent="0.25">
      <c r="A26">
        <v>76</v>
      </c>
      <c r="B26">
        <v>65</v>
      </c>
      <c r="C26">
        <v>23</v>
      </c>
    </row>
    <row r="27" spans="1:11" x14ac:dyDescent="0.25">
      <c r="A27">
        <v>85</v>
      </c>
      <c r="B27">
        <v>34</v>
      </c>
      <c r="C27">
        <v>37</v>
      </c>
    </row>
    <row r="28" spans="1:11" x14ac:dyDescent="0.25">
      <c r="A28">
        <v>34</v>
      </c>
      <c r="B28">
        <v>76</v>
      </c>
      <c r="C28">
        <v>37</v>
      </c>
    </row>
    <row r="29" spans="1:11" x14ac:dyDescent="0.25">
      <c r="A29">
        <v>23</v>
      </c>
      <c r="B29">
        <v>24</v>
      </c>
      <c r="C29">
        <v>73</v>
      </c>
    </row>
    <row r="30" spans="1:11" x14ac:dyDescent="0.25">
      <c r="A30">
        <v>56</v>
      </c>
      <c r="B30">
        <v>65</v>
      </c>
      <c r="C30">
        <v>85</v>
      </c>
    </row>
    <row r="31" spans="1:11" x14ac:dyDescent="0.25">
      <c r="A31">
        <v>76</v>
      </c>
      <c r="B31">
        <v>34</v>
      </c>
      <c r="C31">
        <v>96</v>
      </c>
    </row>
    <row r="32" spans="1:11" x14ac:dyDescent="0.25">
      <c r="A32">
        <v>45</v>
      </c>
      <c r="B32">
        <v>23</v>
      </c>
      <c r="C32">
        <v>46</v>
      </c>
    </row>
    <row r="34" spans="5:11" hidden="1" x14ac:dyDescent="0.25">
      <c r="E34" t="s">
        <v>84</v>
      </c>
    </row>
    <row r="35" spans="5:11" hidden="1" x14ac:dyDescent="0.25"/>
    <row r="36" spans="5:11" ht="15.75" hidden="1" thickBot="1" x14ac:dyDescent="0.3">
      <c r="E36" t="s">
        <v>85</v>
      </c>
    </row>
    <row r="37" spans="5:11" hidden="1" x14ac:dyDescent="0.25">
      <c r="E37" s="4" t="s">
        <v>86</v>
      </c>
      <c r="F37" s="4" t="s">
        <v>87</v>
      </c>
      <c r="G37" s="4" t="s">
        <v>88</v>
      </c>
      <c r="H37" s="4" t="s">
        <v>89</v>
      </c>
      <c r="I37" s="4" t="s">
        <v>22</v>
      </c>
    </row>
    <row r="38" spans="5:11" hidden="1" x14ac:dyDescent="0.25">
      <c r="E38" s="2" t="s">
        <v>82</v>
      </c>
      <c r="F38" s="2">
        <v>10</v>
      </c>
      <c r="G38" s="2">
        <v>517</v>
      </c>
      <c r="H38" s="2">
        <v>51.7</v>
      </c>
      <c r="I38" s="2">
        <v>533.78888888888878</v>
      </c>
    </row>
    <row r="39" spans="5:11" hidden="1" x14ac:dyDescent="0.25">
      <c r="E39" s="2" t="s">
        <v>83</v>
      </c>
      <c r="F39" s="2">
        <v>10</v>
      </c>
      <c r="G39" s="2">
        <v>456</v>
      </c>
      <c r="H39" s="2">
        <v>45.6</v>
      </c>
      <c r="I39" s="2">
        <v>351.82222222222236</v>
      </c>
    </row>
    <row r="40" spans="5:11" ht="15.75" hidden="1" thickBot="1" x14ac:dyDescent="0.3">
      <c r="E40" s="3" t="s">
        <v>98</v>
      </c>
      <c r="F40" s="3">
        <v>10</v>
      </c>
      <c r="G40" s="3">
        <v>550</v>
      </c>
      <c r="H40" s="3">
        <v>55</v>
      </c>
      <c r="I40" s="3">
        <v>631.55555555555554</v>
      </c>
    </row>
    <row r="41" spans="5:11" hidden="1" x14ac:dyDescent="0.25"/>
    <row r="42" spans="5:11" hidden="1" x14ac:dyDescent="0.25"/>
    <row r="43" spans="5:11" ht="15.75" hidden="1" thickBot="1" x14ac:dyDescent="0.3">
      <c r="E43" t="s">
        <v>81</v>
      </c>
    </row>
    <row r="44" spans="5:11" hidden="1" x14ac:dyDescent="0.25">
      <c r="E44" s="4" t="s">
        <v>90</v>
      </c>
      <c r="F44" s="4" t="s">
        <v>91</v>
      </c>
      <c r="G44" s="4" t="s">
        <v>26</v>
      </c>
      <c r="H44" s="4" t="s">
        <v>92</v>
      </c>
      <c r="I44" s="4" t="s">
        <v>93</v>
      </c>
      <c r="J44" s="4" t="s">
        <v>94</v>
      </c>
      <c r="K44" s="4" t="s">
        <v>95</v>
      </c>
    </row>
    <row r="45" spans="5:11" hidden="1" x14ac:dyDescent="0.25">
      <c r="E45" s="2" t="s">
        <v>96</v>
      </c>
      <c r="F45" s="2">
        <v>454.86666666666861</v>
      </c>
      <c r="G45" s="2">
        <v>2</v>
      </c>
      <c r="H45" s="2">
        <v>227.4333333333343</v>
      </c>
      <c r="I45" s="2">
        <v>0.44971987256948448</v>
      </c>
      <c r="J45" s="2">
        <v>0.64249803901979674</v>
      </c>
      <c r="K45" s="2">
        <v>3.3541308285291991</v>
      </c>
    </row>
    <row r="46" spans="5:11" hidden="1" x14ac:dyDescent="0.25">
      <c r="E46" s="2" t="s">
        <v>97</v>
      </c>
      <c r="F46" s="2">
        <v>13654.5</v>
      </c>
      <c r="G46" s="2">
        <v>27</v>
      </c>
      <c r="H46" s="2">
        <v>505.72222222222223</v>
      </c>
      <c r="I46" s="2"/>
      <c r="J46" s="2"/>
      <c r="K46" s="2"/>
    </row>
    <row r="47" spans="5:11" hidden="1" x14ac:dyDescent="0.25">
      <c r="E47" s="2"/>
      <c r="F47" s="2"/>
      <c r="G47" s="2"/>
      <c r="H47" s="2"/>
      <c r="I47" s="2"/>
      <c r="J47" s="2"/>
      <c r="K47" s="2"/>
    </row>
    <row r="48" spans="5:11" ht="15.75" hidden="1" thickBot="1" x14ac:dyDescent="0.3">
      <c r="E48" s="3" t="s">
        <v>63</v>
      </c>
      <c r="F48" s="3">
        <v>14109.366666666669</v>
      </c>
      <c r="G48" s="3">
        <v>29</v>
      </c>
      <c r="H48" s="3"/>
      <c r="I48" s="3"/>
      <c r="J48" s="6" t="s">
        <v>100</v>
      </c>
      <c r="K48" s="17"/>
    </row>
    <row r="51" spans="1:10" x14ac:dyDescent="0.25">
      <c r="A51" s="16" t="s">
        <v>16</v>
      </c>
    </row>
    <row r="52" spans="1:10" x14ac:dyDescent="0.25">
      <c r="A52" s="20" t="s">
        <v>107</v>
      </c>
      <c r="B52" s="20" t="s">
        <v>108</v>
      </c>
      <c r="C52" s="21" t="s">
        <v>109</v>
      </c>
    </row>
    <row r="53" spans="1:10" x14ac:dyDescent="0.25">
      <c r="A53" s="22">
        <v>6</v>
      </c>
      <c r="B53" s="22">
        <v>5</v>
      </c>
      <c r="C53">
        <v>2</v>
      </c>
    </row>
    <row r="54" spans="1:10" x14ac:dyDescent="0.25">
      <c r="A54" s="22">
        <v>8</v>
      </c>
      <c r="B54" s="22">
        <v>3</v>
      </c>
      <c r="C54">
        <v>1</v>
      </c>
    </row>
    <row r="55" spans="1:10" x14ac:dyDescent="0.25">
      <c r="A55" s="22">
        <v>7</v>
      </c>
      <c r="B55" s="22">
        <v>2</v>
      </c>
      <c r="C55">
        <v>3</v>
      </c>
    </row>
    <row r="56" spans="1:10" x14ac:dyDescent="0.25">
      <c r="A56" s="22">
        <v>4</v>
      </c>
      <c r="B56" s="22">
        <v>1</v>
      </c>
      <c r="C56">
        <v>2</v>
      </c>
    </row>
    <row r="57" spans="1:10" x14ac:dyDescent="0.25">
      <c r="A57" s="22">
        <v>8</v>
      </c>
      <c r="B57" s="22">
        <v>4</v>
      </c>
      <c r="C57">
        <v>1</v>
      </c>
    </row>
    <row r="58" spans="1:10" x14ac:dyDescent="0.25">
      <c r="A58" s="22">
        <v>9</v>
      </c>
      <c r="B58" s="22">
        <v>3</v>
      </c>
      <c r="C58">
        <v>1</v>
      </c>
    </row>
    <row r="60" spans="1:10" ht="74.25" customHeight="1" x14ac:dyDescent="0.25">
      <c r="A60" s="33" t="s">
        <v>150</v>
      </c>
      <c r="B60" s="33"/>
      <c r="C60" s="33"/>
      <c r="D60" s="33"/>
      <c r="E60" s="33"/>
      <c r="F60" s="33"/>
      <c r="G60" s="33"/>
      <c r="H60" s="33"/>
      <c r="I60" s="33"/>
      <c r="J60" s="33"/>
    </row>
    <row r="65" spans="1:14" x14ac:dyDescent="0.25">
      <c r="A65" s="15" t="s">
        <v>110</v>
      </c>
    </row>
    <row r="66" spans="1:14" x14ac:dyDescent="0.25">
      <c r="A66" s="23" t="s">
        <v>111</v>
      </c>
    </row>
    <row r="67" spans="1:14" x14ac:dyDescent="0.25">
      <c r="A67" s="23" t="s">
        <v>112</v>
      </c>
    </row>
    <row r="68" spans="1:14" x14ac:dyDescent="0.25">
      <c r="A68" s="23" t="s">
        <v>113</v>
      </c>
    </row>
    <row r="69" spans="1:14" x14ac:dyDescent="0.25">
      <c r="A69" s="23" t="s">
        <v>114</v>
      </c>
    </row>
    <row r="70" spans="1:14" x14ac:dyDescent="0.25">
      <c r="A70" s="23" t="s">
        <v>115</v>
      </c>
    </row>
    <row r="71" spans="1:14" x14ac:dyDescent="0.25">
      <c r="E71" s="24"/>
      <c r="F71" s="24"/>
      <c r="G71" s="24"/>
      <c r="H71" s="24"/>
    </row>
    <row r="72" spans="1:14" x14ac:dyDescent="0.25">
      <c r="A72" s="20" t="s">
        <v>116</v>
      </c>
      <c r="B72" s="20" t="s">
        <v>117</v>
      </c>
      <c r="C72" s="20" t="s">
        <v>118</v>
      </c>
      <c r="D72" s="21" t="s">
        <v>119</v>
      </c>
      <c r="E72" s="24"/>
      <c r="F72" s="24"/>
      <c r="G72" s="24"/>
      <c r="H72" s="24"/>
    </row>
    <row r="73" spans="1:14" x14ac:dyDescent="0.25">
      <c r="A73" s="22">
        <v>1</v>
      </c>
      <c r="B73" s="22">
        <v>19</v>
      </c>
      <c r="C73" s="22">
        <v>8</v>
      </c>
      <c r="D73">
        <v>21</v>
      </c>
      <c r="E73" s="24"/>
      <c r="F73" s="24"/>
      <c r="G73" s="24"/>
      <c r="H73" s="24"/>
    </row>
    <row r="74" spans="1:14" x14ac:dyDescent="0.25">
      <c r="A74" s="22">
        <v>2</v>
      </c>
      <c r="B74" s="22">
        <v>18</v>
      </c>
      <c r="C74" s="22">
        <v>10</v>
      </c>
      <c r="D74">
        <v>31</v>
      </c>
      <c r="E74" s="24"/>
      <c r="F74" s="24"/>
      <c r="G74" s="24"/>
      <c r="H74" s="24"/>
    </row>
    <row r="75" spans="1:14" x14ac:dyDescent="0.25">
      <c r="A75" s="22">
        <v>3</v>
      </c>
      <c r="B75" s="22">
        <v>25</v>
      </c>
      <c r="C75" s="22">
        <v>10</v>
      </c>
      <c r="D75">
        <v>26</v>
      </c>
      <c r="E75" s="24"/>
      <c r="F75" s="24"/>
      <c r="G75" s="24"/>
      <c r="H75" s="24"/>
    </row>
    <row r="76" spans="1:14" x14ac:dyDescent="0.25">
      <c r="A76" s="22">
        <v>4</v>
      </c>
      <c r="B76" s="22">
        <v>20</v>
      </c>
      <c r="C76" s="22">
        <v>18</v>
      </c>
      <c r="D76">
        <v>28</v>
      </c>
      <c r="E76" s="24"/>
      <c r="F76" s="24"/>
      <c r="G76" s="24"/>
      <c r="H76" s="24"/>
    </row>
    <row r="77" spans="1:14" x14ac:dyDescent="0.25">
      <c r="A77" s="22">
        <v>5</v>
      </c>
      <c r="B77" s="22">
        <v>17</v>
      </c>
      <c r="C77" s="22">
        <v>7</v>
      </c>
      <c r="D77">
        <v>14</v>
      </c>
      <c r="E77" s="24"/>
      <c r="F77" s="24"/>
      <c r="G77" s="24"/>
      <c r="H77" s="24"/>
    </row>
    <row r="78" spans="1:14" x14ac:dyDescent="0.25">
      <c r="A78" s="22">
        <v>6</v>
      </c>
      <c r="B78" s="22">
        <v>21</v>
      </c>
      <c r="C78" s="22">
        <v>16</v>
      </c>
      <c r="D78">
        <v>24</v>
      </c>
      <c r="E78" s="24"/>
      <c r="F78" s="24"/>
      <c r="G78" s="24"/>
      <c r="H78" s="24"/>
    </row>
    <row r="79" spans="1:14" hidden="1" x14ac:dyDescent="0.25"/>
    <row r="80" spans="1:14" hidden="1" x14ac:dyDescent="0.25">
      <c r="E80" t="s">
        <v>110</v>
      </c>
      <c r="M80" s="24"/>
      <c r="N80" s="24"/>
    </row>
    <row r="81" spans="5:14" ht="15.75" hidden="1" thickBot="1" x14ac:dyDescent="0.3">
      <c r="M81" s="24"/>
      <c r="N81" s="24"/>
    </row>
    <row r="82" spans="5:14" hidden="1" x14ac:dyDescent="0.25">
      <c r="E82" s="4" t="s">
        <v>85</v>
      </c>
      <c r="F82" s="4" t="s">
        <v>87</v>
      </c>
      <c r="G82" s="4" t="s">
        <v>88</v>
      </c>
      <c r="H82" s="4" t="s">
        <v>89</v>
      </c>
      <c r="I82" s="4" t="s">
        <v>22</v>
      </c>
      <c r="M82" s="24"/>
      <c r="N82" s="24"/>
    </row>
    <row r="83" spans="5:14" hidden="1" x14ac:dyDescent="0.25">
      <c r="E83" s="2">
        <v>1</v>
      </c>
      <c r="F83" s="2">
        <v>3</v>
      </c>
      <c r="G83" s="2">
        <v>48</v>
      </c>
      <c r="H83" s="2">
        <v>16</v>
      </c>
      <c r="I83" s="2">
        <v>49</v>
      </c>
      <c r="M83" s="24"/>
      <c r="N83" s="24"/>
    </row>
    <row r="84" spans="5:14" hidden="1" x14ac:dyDescent="0.25">
      <c r="E84" s="2">
        <v>2</v>
      </c>
      <c r="F84" s="2">
        <v>3</v>
      </c>
      <c r="G84" s="2">
        <v>59</v>
      </c>
      <c r="H84" s="2">
        <v>19.666666666666668</v>
      </c>
      <c r="I84" s="2">
        <v>112.33333333333337</v>
      </c>
      <c r="M84" s="24"/>
      <c r="N84" s="24"/>
    </row>
    <row r="85" spans="5:14" hidden="1" x14ac:dyDescent="0.25">
      <c r="E85" s="2">
        <v>3</v>
      </c>
      <c r="F85" s="2">
        <v>3</v>
      </c>
      <c r="G85" s="2">
        <v>61</v>
      </c>
      <c r="H85" s="2">
        <v>20.333333333333332</v>
      </c>
      <c r="I85" s="2">
        <v>80.333333333333371</v>
      </c>
      <c r="M85" s="24"/>
      <c r="N85" s="24"/>
    </row>
    <row r="86" spans="5:14" hidden="1" x14ac:dyDescent="0.25">
      <c r="E86" s="2">
        <v>4</v>
      </c>
      <c r="F86" s="2">
        <v>3</v>
      </c>
      <c r="G86" s="2">
        <v>66</v>
      </c>
      <c r="H86" s="2">
        <v>22</v>
      </c>
      <c r="I86" s="2">
        <v>28</v>
      </c>
      <c r="M86" s="24"/>
      <c r="N86" s="24"/>
    </row>
    <row r="87" spans="5:14" hidden="1" x14ac:dyDescent="0.25">
      <c r="E87" s="2">
        <v>5</v>
      </c>
      <c r="F87" s="2">
        <v>3</v>
      </c>
      <c r="G87" s="2">
        <v>38</v>
      </c>
      <c r="H87" s="2">
        <v>12.666666666666666</v>
      </c>
      <c r="I87" s="2">
        <v>26.333333333333343</v>
      </c>
      <c r="M87" s="24"/>
      <c r="N87" s="24"/>
    </row>
    <row r="88" spans="5:14" hidden="1" x14ac:dyDescent="0.25">
      <c r="E88" s="2">
        <v>6</v>
      </c>
      <c r="F88" s="2">
        <v>3</v>
      </c>
      <c r="G88" s="2">
        <v>61</v>
      </c>
      <c r="H88" s="2">
        <v>20.333333333333332</v>
      </c>
      <c r="I88" s="2">
        <v>16.333333333333371</v>
      </c>
      <c r="M88" s="24"/>
      <c r="N88" s="24"/>
    </row>
    <row r="89" spans="5:14" hidden="1" x14ac:dyDescent="0.25">
      <c r="E89" s="2"/>
      <c r="F89" s="2"/>
      <c r="G89" s="2"/>
      <c r="H89" s="2"/>
      <c r="I89" s="2"/>
      <c r="M89" s="24"/>
      <c r="N89" s="24"/>
    </row>
    <row r="90" spans="5:14" hidden="1" x14ac:dyDescent="0.25">
      <c r="E90" s="2" t="s">
        <v>117</v>
      </c>
      <c r="F90" s="2">
        <v>6</v>
      </c>
      <c r="G90" s="2">
        <v>120</v>
      </c>
      <c r="H90" s="2">
        <v>20</v>
      </c>
      <c r="I90" s="2">
        <v>8</v>
      </c>
      <c r="M90" s="24"/>
      <c r="N90" s="24"/>
    </row>
    <row r="91" spans="5:14" hidden="1" x14ac:dyDescent="0.25">
      <c r="E91" s="2" t="s">
        <v>118</v>
      </c>
      <c r="F91" s="2">
        <v>6</v>
      </c>
      <c r="G91" s="2">
        <v>69</v>
      </c>
      <c r="H91" s="2">
        <v>11.5</v>
      </c>
      <c r="I91" s="2">
        <v>19.899999999999999</v>
      </c>
      <c r="M91" s="24"/>
      <c r="N91" s="24"/>
    </row>
    <row r="92" spans="5:14" ht="15.75" hidden="1" thickBot="1" x14ac:dyDescent="0.3">
      <c r="E92" s="3" t="s">
        <v>119</v>
      </c>
      <c r="F92" s="3">
        <v>6</v>
      </c>
      <c r="G92" s="3">
        <v>144</v>
      </c>
      <c r="H92" s="3">
        <v>24</v>
      </c>
      <c r="I92" s="3">
        <v>35.6</v>
      </c>
      <c r="M92" s="24"/>
      <c r="N92" s="24"/>
    </row>
    <row r="93" spans="5:14" hidden="1" x14ac:dyDescent="0.25">
      <c r="M93" s="24"/>
      <c r="N93" s="24"/>
    </row>
    <row r="94" spans="5:14" hidden="1" x14ac:dyDescent="0.25">
      <c r="M94" s="24"/>
      <c r="N94" s="24"/>
    </row>
    <row r="95" spans="5:14" ht="15.75" hidden="1" thickBot="1" x14ac:dyDescent="0.3">
      <c r="E95" t="s">
        <v>81</v>
      </c>
      <c r="M95" s="24"/>
      <c r="N95" s="24"/>
    </row>
    <row r="96" spans="5:14" hidden="1" x14ac:dyDescent="0.25">
      <c r="E96" s="4" t="s">
        <v>90</v>
      </c>
      <c r="F96" s="4" t="s">
        <v>91</v>
      </c>
      <c r="G96" s="4" t="s">
        <v>26</v>
      </c>
      <c r="H96" s="4" t="s">
        <v>92</v>
      </c>
      <c r="I96" s="4" t="s">
        <v>93</v>
      </c>
      <c r="J96" s="4" t="s">
        <v>94</v>
      </c>
      <c r="K96" s="4" t="s">
        <v>95</v>
      </c>
      <c r="M96" s="24"/>
      <c r="N96" s="24"/>
    </row>
    <row r="97" spans="1:14" hidden="1" x14ac:dyDescent="0.25">
      <c r="E97" s="2" t="s">
        <v>120</v>
      </c>
      <c r="F97" s="2">
        <v>181.83333333333337</v>
      </c>
      <c r="G97" s="2">
        <v>5</v>
      </c>
      <c r="H97" s="2">
        <v>36.366666666666674</v>
      </c>
      <c r="I97" s="2">
        <v>2.6805896805896818</v>
      </c>
      <c r="J97" s="14">
        <v>8.6617815235330603E-2</v>
      </c>
      <c r="K97" s="2">
        <v>3.3258345292975342</v>
      </c>
      <c r="M97" s="24"/>
      <c r="N97" s="24"/>
    </row>
    <row r="98" spans="1:14" hidden="1" x14ac:dyDescent="0.25">
      <c r="E98" s="2" t="s">
        <v>121</v>
      </c>
      <c r="F98" s="2">
        <v>489</v>
      </c>
      <c r="G98" s="2">
        <v>2</v>
      </c>
      <c r="H98" s="2">
        <v>244.5</v>
      </c>
      <c r="I98" s="2">
        <v>18.022113022113029</v>
      </c>
      <c r="J98" s="25">
        <v>4.8319687109305557E-4</v>
      </c>
      <c r="K98" s="2">
        <v>4.1028210151801776</v>
      </c>
    </row>
    <row r="99" spans="1:14" hidden="1" x14ac:dyDescent="0.25">
      <c r="E99" s="2" t="s">
        <v>122</v>
      </c>
      <c r="F99" s="2">
        <v>135.66666666666663</v>
      </c>
      <c r="G99" s="2">
        <v>10</v>
      </c>
      <c r="H99" s="2">
        <v>13.566666666666663</v>
      </c>
      <c r="I99" s="2"/>
      <c r="J99" s="2"/>
      <c r="K99" s="2"/>
    </row>
    <row r="100" spans="1:14" hidden="1" x14ac:dyDescent="0.25">
      <c r="E100" s="2"/>
      <c r="F100" s="2"/>
      <c r="G100" s="2"/>
      <c r="H100" s="2"/>
      <c r="I100" s="2"/>
      <c r="J100" s="2"/>
      <c r="K100" s="2"/>
    </row>
    <row r="101" spans="1:14" ht="15.75" hidden="1" thickBot="1" x14ac:dyDescent="0.3">
      <c r="E101" s="3" t="s">
        <v>63</v>
      </c>
      <c r="F101" s="3">
        <v>806.5</v>
      </c>
      <c r="G101" s="3">
        <v>17</v>
      </c>
      <c r="H101" s="3"/>
      <c r="I101" s="3"/>
      <c r="J101" s="3"/>
      <c r="K101" s="3"/>
    </row>
    <row r="102" spans="1:14" hidden="1" x14ac:dyDescent="0.25"/>
    <row r="103" spans="1:14" hidden="1" x14ac:dyDescent="0.25">
      <c r="E103" s="23" t="s">
        <v>123</v>
      </c>
    </row>
    <row r="104" spans="1:14" hidden="1" x14ac:dyDescent="0.25">
      <c r="E104" s="23" t="s">
        <v>124</v>
      </c>
    </row>
    <row r="105" spans="1:14" hidden="1" x14ac:dyDescent="0.25">
      <c r="E105" s="23" t="s">
        <v>125</v>
      </c>
    </row>
    <row r="106" spans="1:14" hidden="1" x14ac:dyDescent="0.25">
      <c r="E106" s="23" t="s">
        <v>126</v>
      </c>
    </row>
    <row r="107" spans="1:14" hidden="1" x14ac:dyDescent="0.25">
      <c r="E107" s="23" t="s">
        <v>127</v>
      </c>
    </row>
    <row r="108" spans="1:14" hidden="1" x14ac:dyDescent="0.25"/>
    <row r="111" spans="1:14" x14ac:dyDescent="0.25">
      <c r="A111" s="15" t="s">
        <v>128</v>
      </c>
    </row>
    <row r="112" spans="1:14" x14ac:dyDescent="0.25">
      <c r="A112" t="s">
        <v>129</v>
      </c>
    </row>
    <row r="113" spans="1:4" x14ac:dyDescent="0.25">
      <c r="A113" t="s">
        <v>130</v>
      </c>
    </row>
    <row r="114" spans="1:4" x14ac:dyDescent="0.25">
      <c r="A114" t="s">
        <v>131</v>
      </c>
    </row>
    <row r="115" spans="1:4" x14ac:dyDescent="0.25">
      <c r="A115" t="s">
        <v>115</v>
      </c>
    </row>
    <row r="117" spans="1:4" x14ac:dyDescent="0.25">
      <c r="A117" t="s">
        <v>132</v>
      </c>
      <c r="B117" t="s">
        <v>117</v>
      </c>
      <c r="C117" t="s">
        <v>118</v>
      </c>
      <c r="D117" t="s">
        <v>119</v>
      </c>
    </row>
    <row r="118" spans="1:4" x14ac:dyDescent="0.25">
      <c r="A118" t="s">
        <v>133</v>
      </c>
      <c r="B118">
        <v>19</v>
      </c>
      <c r="C118">
        <v>8</v>
      </c>
      <c r="D118">
        <v>21</v>
      </c>
    </row>
    <row r="119" spans="1:4" x14ac:dyDescent="0.25">
      <c r="B119">
        <v>18</v>
      </c>
      <c r="C119">
        <v>10</v>
      </c>
      <c r="D119">
        <v>31</v>
      </c>
    </row>
    <row r="120" spans="1:4" x14ac:dyDescent="0.25">
      <c r="B120">
        <v>25</v>
      </c>
      <c r="C120">
        <v>10</v>
      </c>
      <c r="D120">
        <v>26</v>
      </c>
    </row>
    <row r="121" spans="1:4" x14ac:dyDescent="0.25">
      <c r="B121">
        <v>20</v>
      </c>
      <c r="C121">
        <v>18</v>
      </c>
      <c r="D121">
        <v>28</v>
      </c>
    </row>
    <row r="122" spans="1:4" x14ac:dyDescent="0.25">
      <c r="B122">
        <v>17</v>
      </c>
      <c r="C122">
        <v>7</v>
      </c>
      <c r="D122">
        <v>14</v>
      </c>
    </row>
    <row r="123" spans="1:4" x14ac:dyDescent="0.25">
      <c r="B123">
        <v>21</v>
      </c>
      <c r="C123">
        <v>16</v>
      </c>
      <c r="D123">
        <v>24</v>
      </c>
    </row>
    <row r="124" spans="1:4" x14ac:dyDescent="0.25">
      <c r="A124" t="s">
        <v>134</v>
      </c>
      <c r="B124">
        <v>15</v>
      </c>
      <c r="C124">
        <v>23</v>
      </c>
      <c r="D124">
        <v>31</v>
      </c>
    </row>
    <row r="125" spans="1:4" x14ac:dyDescent="0.25">
      <c r="B125">
        <v>26</v>
      </c>
      <c r="C125">
        <v>32</v>
      </c>
      <c r="D125">
        <v>31</v>
      </c>
    </row>
    <row r="126" spans="1:4" x14ac:dyDescent="0.25">
      <c r="B126">
        <v>17</v>
      </c>
      <c r="C126">
        <v>26</v>
      </c>
      <c r="D126">
        <v>26</v>
      </c>
    </row>
    <row r="127" spans="1:4" x14ac:dyDescent="0.25">
      <c r="B127">
        <v>14</v>
      </c>
      <c r="C127">
        <v>16</v>
      </c>
      <c r="D127">
        <v>20</v>
      </c>
    </row>
    <row r="128" spans="1:4" x14ac:dyDescent="0.25">
      <c r="B128">
        <v>17</v>
      </c>
      <c r="C128">
        <v>27</v>
      </c>
      <c r="D128">
        <v>14</v>
      </c>
    </row>
    <row r="129" spans="2:9" x14ac:dyDescent="0.25">
      <c r="B129">
        <v>13</v>
      </c>
      <c r="C129">
        <v>18</v>
      </c>
      <c r="D129">
        <v>9</v>
      </c>
    </row>
    <row r="131" spans="2:9" hidden="1" x14ac:dyDescent="0.25">
      <c r="E131" t="s">
        <v>128</v>
      </c>
    </row>
    <row r="132" spans="2:9" hidden="1" x14ac:dyDescent="0.25"/>
    <row r="133" spans="2:9" hidden="1" x14ac:dyDescent="0.25">
      <c r="E133" t="s">
        <v>85</v>
      </c>
      <c r="F133" t="s">
        <v>117</v>
      </c>
      <c r="G133" t="s">
        <v>118</v>
      </c>
      <c r="H133" t="s">
        <v>119</v>
      </c>
      <c r="I133" t="s">
        <v>63</v>
      </c>
    </row>
    <row r="134" spans="2:9" ht="15.75" hidden="1" thickBot="1" x14ac:dyDescent="0.3">
      <c r="E134" s="26" t="s">
        <v>133</v>
      </c>
      <c r="F134" s="26"/>
      <c r="G134" s="26"/>
      <c r="H134" s="26"/>
      <c r="I134" s="26"/>
    </row>
    <row r="135" spans="2:9" hidden="1" x14ac:dyDescent="0.25">
      <c r="E135" s="2" t="s">
        <v>87</v>
      </c>
      <c r="F135" s="2">
        <v>6</v>
      </c>
      <c r="G135" s="2">
        <v>6</v>
      </c>
      <c r="H135" s="2">
        <v>6</v>
      </c>
      <c r="I135" s="2">
        <v>18</v>
      </c>
    </row>
    <row r="136" spans="2:9" hidden="1" x14ac:dyDescent="0.25">
      <c r="E136" s="2" t="s">
        <v>88</v>
      </c>
      <c r="F136" s="2">
        <v>120</v>
      </c>
      <c r="G136" s="2">
        <v>69</v>
      </c>
      <c r="H136" s="2">
        <v>144</v>
      </c>
      <c r="I136" s="2">
        <v>333</v>
      </c>
    </row>
    <row r="137" spans="2:9" hidden="1" x14ac:dyDescent="0.25">
      <c r="E137" s="2" t="s">
        <v>89</v>
      </c>
      <c r="F137" s="2">
        <v>20</v>
      </c>
      <c r="G137" s="2">
        <v>11.5</v>
      </c>
      <c r="H137" s="2">
        <v>24</v>
      </c>
      <c r="I137" s="2">
        <v>18.5</v>
      </c>
    </row>
    <row r="138" spans="2:9" hidden="1" x14ac:dyDescent="0.25">
      <c r="E138" s="2" t="s">
        <v>22</v>
      </c>
      <c r="F138" s="2">
        <v>8</v>
      </c>
      <c r="G138" s="2">
        <v>19.899999999999999</v>
      </c>
      <c r="H138" s="2">
        <v>35.6</v>
      </c>
      <c r="I138" s="2">
        <v>47.441176470588232</v>
      </c>
    </row>
    <row r="139" spans="2:9" hidden="1" x14ac:dyDescent="0.25">
      <c r="E139" s="2"/>
      <c r="F139" s="2"/>
      <c r="G139" s="2"/>
      <c r="H139" s="2"/>
      <c r="I139" s="2"/>
    </row>
    <row r="140" spans="2:9" ht="15.75" hidden="1" thickBot="1" x14ac:dyDescent="0.3">
      <c r="E140" s="26" t="s">
        <v>134</v>
      </c>
      <c r="F140" s="26"/>
      <c r="G140" s="26"/>
      <c r="H140" s="26"/>
      <c r="I140" s="26"/>
    </row>
    <row r="141" spans="2:9" hidden="1" x14ac:dyDescent="0.25">
      <c r="E141" s="2" t="s">
        <v>87</v>
      </c>
      <c r="F141" s="2">
        <v>6</v>
      </c>
      <c r="G141" s="2">
        <v>6</v>
      </c>
      <c r="H141" s="2">
        <v>6</v>
      </c>
      <c r="I141" s="2">
        <v>18</v>
      </c>
    </row>
    <row r="142" spans="2:9" hidden="1" x14ac:dyDescent="0.25">
      <c r="E142" s="2" t="s">
        <v>88</v>
      </c>
      <c r="F142" s="2">
        <v>102</v>
      </c>
      <c r="G142" s="2">
        <v>142</v>
      </c>
      <c r="H142" s="2">
        <v>131</v>
      </c>
      <c r="I142" s="2">
        <v>375</v>
      </c>
    </row>
    <row r="143" spans="2:9" hidden="1" x14ac:dyDescent="0.25">
      <c r="E143" s="2" t="s">
        <v>89</v>
      </c>
      <c r="F143" s="2">
        <v>17</v>
      </c>
      <c r="G143" s="2">
        <v>23.666666666666668</v>
      </c>
      <c r="H143" s="2">
        <v>21.833333333333332</v>
      </c>
      <c r="I143" s="2">
        <v>20.833333333333332</v>
      </c>
    </row>
    <row r="144" spans="2:9" hidden="1" x14ac:dyDescent="0.25">
      <c r="E144" s="2" t="s">
        <v>22</v>
      </c>
      <c r="F144" s="2">
        <v>22</v>
      </c>
      <c r="G144" s="2">
        <v>35.466666666666697</v>
      </c>
      <c r="H144" s="2">
        <v>82.966666666666697</v>
      </c>
      <c r="I144" s="2">
        <v>49.676470588235297</v>
      </c>
    </row>
    <row r="145" spans="5:11" hidden="1" x14ac:dyDescent="0.25">
      <c r="E145" s="2"/>
      <c r="F145" s="2"/>
      <c r="G145" s="2"/>
      <c r="H145" s="2"/>
      <c r="I145" s="2"/>
    </row>
    <row r="146" spans="5:11" ht="15.75" hidden="1" thickBot="1" x14ac:dyDescent="0.3">
      <c r="E146" s="26" t="s">
        <v>63</v>
      </c>
      <c r="F146" s="26"/>
      <c r="G146" s="26"/>
      <c r="H146" s="26"/>
    </row>
    <row r="147" spans="5:11" hidden="1" x14ac:dyDescent="0.25">
      <c r="E147" s="2" t="s">
        <v>87</v>
      </c>
      <c r="F147" s="2">
        <v>12</v>
      </c>
      <c r="G147" s="2">
        <v>12</v>
      </c>
      <c r="H147" s="2">
        <v>12</v>
      </c>
    </row>
    <row r="148" spans="5:11" hidden="1" x14ac:dyDescent="0.25">
      <c r="E148" s="2" t="s">
        <v>88</v>
      </c>
      <c r="F148" s="2">
        <v>222</v>
      </c>
      <c r="G148" s="2">
        <v>211</v>
      </c>
      <c r="H148" s="2">
        <v>275</v>
      </c>
    </row>
    <row r="149" spans="5:11" hidden="1" x14ac:dyDescent="0.25">
      <c r="E149" s="2" t="s">
        <v>89</v>
      </c>
      <c r="F149" s="2">
        <v>18.5</v>
      </c>
      <c r="G149" s="2">
        <v>17.583333333333332</v>
      </c>
      <c r="H149" s="2">
        <v>22.916666666666668</v>
      </c>
    </row>
    <row r="150" spans="5:11" hidden="1" x14ac:dyDescent="0.25">
      <c r="E150" s="2" t="s">
        <v>22</v>
      </c>
      <c r="F150" s="2">
        <v>16.09090909090909</v>
      </c>
      <c r="G150" s="2">
        <v>65.537878787878768</v>
      </c>
      <c r="H150" s="2">
        <v>55.174242424242451</v>
      </c>
    </row>
    <row r="151" spans="5:11" hidden="1" x14ac:dyDescent="0.25">
      <c r="E151" s="2"/>
      <c r="F151" s="2"/>
      <c r="G151" s="2"/>
      <c r="H151" s="2"/>
    </row>
    <row r="152" spans="5:11" hidden="1" x14ac:dyDescent="0.25"/>
    <row r="153" spans="5:11" ht="15.75" hidden="1" thickBot="1" x14ac:dyDescent="0.3">
      <c r="E153" t="s">
        <v>81</v>
      </c>
    </row>
    <row r="154" spans="5:11" hidden="1" x14ac:dyDescent="0.25">
      <c r="E154" s="4" t="s">
        <v>90</v>
      </c>
      <c r="F154" s="4" t="s">
        <v>91</v>
      </c>
      <c r="G154" s="4" t="s">
        <v>26</v>
      </c>
      <c r="H154" s="4" t="s">
        <v>92</v>
      </c>
      <c r="I154" s="4" t="s">
        <v>93</v>
      </c>
      <c r="J154" s="4" t="s">
        <v>94</v>
      </c>
      <c r="K154" s="4" t="s">
        <v>95</v>
      </c>
    </row>
    <row r="155" spans="5:11" hidden="1" x14ac:dyDescent="0.25">
      <c r="E155" s="2" t="s">
        <v>106</v>
      </c>
      <c r="F155" s="2">
        <v>49</v>
      </c>
      <c r="G155" s="2">
        <v>1</v>
      </c>
      <c r="H155" s="2">
        <v>49</v>
      </c>
      <c r="I155" s="2">
        <v>1.4416475972540044</v>
      </c>
      <c r="J155" s="14">
        <v>0.23926789220041522</v>
      </c>
      <c r="K155" s="2">
        <v>4.1708767574426382</v>
      </c>
    </row>
    <row r="156" spans="5:11" hidden="1" x14ac:dyDescent="0.25">
      <c r="E156" s="2" t="s">
        <v>121</v>
      </c>
      <c r="F156" s="2">
        <v>195.16666666666652</v>
      </c>
      <c r="G156" s="2">
        <v>2</v>
      </c>
      <c r="H156" s="2">
        <v>97.583333333333258</v>
      </c>
      <c r="I156" s="2">
        <v>2.8710362863680916</v>
      </c>
      <c r="J156" s="14">
        <v>7.2297426150548613E-2</v>
      </c>
      <c r="K156" s="2">
        <v>3.3158295010646679</v>
      </c>
    </row>
    <row r="157" spans="5:11" hidden="1" x14ac:dyDescent="0.25">
      <c r="E157" s="2" t="s">
        <v>135</v>
      </c>
      <c r="F157" s="2">
        <v>436.16666666666674</v>
      </c>
      <c r="G157" s="2">
        <v>2</v>
      </c>
      <c r="H157" s="2">
        <v>218.08333333333337</v>
      </c>
      <c r="I157" s="2">
        <v>6.4163125204315135</v>
      </c>
      <c r="J157" s="14">
        <v>4.7884885132875119E-3</v>
      </c>
      <c r="K157" s="2">
        <v>3.3158295010646679</v>
      </c>
    </row>
    <row r="158" spans="5:11" hidden="1" x14ac:dyDescent="0.25">
      <c r="E158" s="2" t="s">
        <v>136</v>
      </c>
      <c r="F158" s="2">
        <v>1019.6666666666667</v>
      </c>
      <c r="G158" s="2">
        <v>30</v>
      </c>
      <c r="H158" s="2">
        <v>33.988888888888894</v>
      </c>
      <c r="I158" s="2"/>
      <c r="J158" s="2"/>
      <c r="K158" s="2"/>
    </row>
    <row r="159" spans="5:11" hidden="1" x14ac:dyDescent="0.25">
      <c r="E159" s="2"/>
      <c r="F159" s="2"/>
      <c r="G159" s="2"/>
      <c r="H159" s="2"/>
      <c r="I159" s="2"/>
      <c r="J159" s="2"/>
      <c r="K159" s="2"/>
    </row>
    <row r="160" spans="5:11" ht="15.75" hidden="1" thickBot="1" x14ac:dyDescent="0.3">
      <c r="E160" s="3" t="s">
        <v>63</v>
      </c>
      <c r="F160" s="3">
        <v>1700</v>
      </c>
      <c r="G160" s="3">
        <v>35</v>
      </c>
      <c r="H160" s="3"/>
      <c r="I160" s="3"/>
      <c r="J160" s="3"/>
      <c r="K160" s="3"/>
    </row>
    <row r="161" spans="5:5" hidden="1" x14ac:dyDescent="0.25"/>
    <row r="162" spans="5:5" hidden="1" x14ac:dyDescent="0.25">
      <c r="E162" s="23" t="s">
        <v>137</v>
      </c>
    </row>
    <row r="163" spans="5:5" hidden="1" x14ac:dyDescent="0.25">
      <c r="E163" s="23" t="s">
        <v>138</v>
      </c>
    </row>
    <row r="164" spans="5:5" hidden="1" x14ac:dyDescent="0.25">
      <c r="E164" s="23" t="s">
        <v>139</v>
      </c>
    </row>
    <row r="165" spans="5:5" hidden="1" x14ac:dyDescent="0.25">
      <c r="E165" s="23" t="s">
        <v>140</v>
      </c>
    </row>
    <row r="166" spans="5:5" hidden="1" x14ac:dyDescent="0.25">
      <c r="E166" s="23"/>
    </row>
    <row r="167" spans="5:5" hidden="1" x14ac:dyDescent="0.25">
      <c r="E167" s="23" t="s">
        <v>141</v>
      </c>
    </row>
    <row r="168" spans="5:5" hidden="1" x14ac:dyDescent="0.25">
      <c r="E168" s="23" t="s">
        <v>142</v>
      </c>
    </row>
  </sheetData>
  <mergeCells count="1">
    <mergeCell ref="A60:J6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topLeftCell="A17" workbookViewId="0">
      <selection activeCell="R25" sqref="R25"/>
    </sheetView>
  </sheetViews>
  <sheetFormatPr defaultRowHeight="15" x14ac:dyDescent="0.25"/>
  <sheetData>
    <row r="1" spans="1:2" x14ac:dyDescent="0.25">
      <c r="A1" t="s">
        <v>0</v>
      </c>
      <c r="B1" t="s">
        <v>1</v>
      </c>
    </row>
    <row r="2" spans="1:2" x14ac:dyDescent="0.25">
      <c r="A2">
        <v>5.0999999999999996</v>
      </c>
      <c r="B2">
        <v>3.5</v>
      </c>
    </row>
    <row r="3" spans="1:2" x14ac:dyDescent="0.25">
      <c r="A3">
        <v>4.9000000000000004</v>
      </c>
      <c r="B3">
        <v>3</v>
      </c>
    </row>
    <row r="4" spans="1:2" x14ac:dyDescent="0.25">
      <c r="A4">
        <v>4.7</v>
      </c>
      <c r="B4">
        <v>3.2</v>
      </c>
    </row>
    <row r="5" spans="1:2" x14ac:dyDescent="0.25">
      <c r="A5">
        <v>4.5999999999999996</v>
      </c>
      <c r="B5">
        <v>3.1</v>
      </c>
    </row>
    <row r="6" spans="1:2" x14ac:dyDescent="0.25">
      <c r="A6">
        <v>5</v>
      </c>
      <c r="B6">
        <v>3.6</v>
      </c>
    </row>
    <row r="7" spans="1:2" x14ac:dyDescent="0.25">
      <c r="A7">
        <v>5.4</v>
      </c>
      <c r="B7">
        <v>3.9</v>
      </c>
    </row>
    <row r="8" spans="1:2" x14ac:dyDescent="0.25">
      <c r="A8">
        <v>4.5999999999999996</v>
      </c>
      <c r="B8">
        <v>3.4</v>
      </c>
    </row>
    <row r="9" spans="1:2" x14ac:dyDescent="0.25">
      <c r="A9">
        <v>5</v>
      </c>
      <c r="B9">
        <v>3.4</v>
      </c>
    </row>
    <row r="10" spans="1:2" x14ac:dyDescent="0.25">
      <c r="A10">
        <v>4.4000000000000004</v>
      </c>
      <c r="B10">
        <v>2.9</v>
      </c>
    </row>
    <row r="11" spans="1:2" x14ac:dyDescent="0.25">
      <c r="A11">
        <v>4.9000000000000004</v>
      </c>
      <c r="B11">
        <v>3.1</v>
      </c>
    </row>
    <row r="12" spans="1:2" x14ac:dyDescent="0.25">
      <c r="A12">
        <v>5.4</v>
      </c>
      <c r="B12">
        <v>3.7</v>
      </c>
    </row>
    <row r="13" spans="1:2" x14ac:dyDescent="0.25">
      <c r="A13">
        <v>4.8</v>
      </c>
      <c r="B13">
        <v>3.4</v>
      </c>
    </row>
    <row r="14" spans="1:2" x14ac:dyDescent="0.25">
      <c r="A14">
        <v>4.8</v>
      </c>
      <c r="B14">
        <v>3</v>
      </c>
    </row>
    <row r="15" spans="1:2" x14ac:dyDescent="0.25">
      <c r="A15">
        <v>4.3</v>
      </c>
      <c r="B15">
        <v>3</v>
      </c>
    </row>
    <row r="16" spans="1:2" x14ac:dyDescent="0.25">
      <c r="A16">
        <v>5.8</v>
      </c>
      <c r="B16">
        <v>4</v>
      </c>
    </row>
    <row r="17" spans="1:2" x14ac:dyDescent="0.25">
      <c r="A17">
        <v>5.7</v>
      </c>
      <c r="B17">
        <v>4.4000000000000004</v>
      </c>
    </row>
    <row r="18" spans="1:2" x14ac:dyDescent="0.25">
      <c r="A18">
        <v>5.4</v>
      </c>
      <c r="B18">
        <v>3.9</v>
      </c>
    </row>
    <row r="19" spans="1:2" x14ac:dyDescent="0.25">
      <c r="A19">
        <v>5.0999999999999996</v>
      </c>
      <c r="B19">
        <v>3.5</v>
      </c>
    </row>
    <row r="20" spans="1:2" x14ac:dyDescent="0.25">
      <c r="A20">
        <v>5.7</v>
      </c>
      <c r="B20">
        <v>3.8</v>
      </c>
    </row>
    <row r="21" spans="1:2" x14ac:dyDescent="0.25">
      <c r="A21">
        <v>5.0999999999999996</v>
      </c>
      <c r="B21">
        <v>3.8</v>
      </c>
    </row>
    <row r="22" spans="1:2" x14ac:dyDescent="0.25">
      <c r="A22">
        <v>5.4</v>
      </c>
      <c r="B22">
        <v>3.4</v>
      </c>
    </row>
    <row r="23" spans="1:2" x14ac:dyDescent="0.25">
      <c r="A23">
        <v>5.0999999999999996</v>
      </c>
      <c r="B23">
        <v>3.7</v>
      </c>
    </row>
    <row r="24" spans="1:2" x14ac:dyDescent="0.25">
      <c r="A24">
        <v>4.5999999999999996</v>
      </c>
      <c r="B24">
        <v>3.6</v>
      </c>
    </row>
    <row r="25" spans="1:2" x14ac:dyDescent="0.25">
      <c r="A25">
        <v>5.0999999999999996</v>
      </c>
      <c r="B25">
        <v>3.3</v>
      </c>
    </row>
    <row r="26" spans="1:2" x14ac:dyDescent="0.25">
      <c r="A26">
        <v>4.8</v>
      </c>
      <c r="B26">
        <v>3.4</v>
      </c>
    </row>
    <row r="27" spans="1:2" x14ac:dyDescent="0.25">
      <c r="A27">
        <v>5</v>
      </c>
      <c r="B27">
        <v>3</v>
      </c>
    </row>
    <row r="28" spans="1:2" x14ac:dyDescent="0.25">
      <c r="A28">
        <v>5</v>
      </c>
      <c r="B28">
        <v>3.4</v>
      </c>
    </row>
    <row r="29" spans="1:2" x14ac:dyDescent="0.25">
      <c r="A29">
        <v>5.2</v>
      </c>
      <c r="B29">
        <v>3.5</v>
      </c>
    </row>
    <row r="30" spans="1:2" x14ac:dyDescent="0.25">
      <c r="A30">
        <v>5.2</v>
      </c>
      <c r="B30">
        <v>3.4</v>
      </c>
    </row>
    <row r="31" spans="1:2" x14ac:dyDescent="0.25">
      <c r="A31">
        <v>4.7</v>
      </c>
      <c r="B31">
        <v>3.2</v>
      </c>
    </row>
    <row r="32" spans="1:2" x14ac:dyDescent="0.25">
      <c r="A32">
        <v>4.8</v>
      </c>
      <c r="B32">
        <v>3.1</v>
      </c>
    </row>
    <row r="33" spans="1:2" x14ac:dyDescent="0.25">
      <c r="A33">
        <v>5.4</v>
      </c>
      <c r="B33">
        <v>3.4</v>
      </c>
    </row>
    <row r="34" spans="1:2" x14ac:dyDescent="0.25">
      <c r="A34">
        <v>5.2</v>
      </c>
      <c r="B34">
        <v>4.0999999999999996</v>
      </c>
    </row>
    <row r="35" spans="1:2" x14ac:dyDescent="0.25">
      <c r="A35">
        <v>5.5</v>
      </c>
      <c r="B35">
        <v>4.2</v>
      </c>
    </row>
    <row r="36" spans="1:2" x14ac:dyDescent="0.25">
      <c r="A36">
        <v>4.9000000000000004</v>
      </c>
      <c r="B36">
        <v>3.1</v>
      </c>
    </row>
    <row r="37" spans="1:2" x14ac:dyDescent="0.25">
      <c r="A37">
        <v>5</v>
      </c>
      <c r="B37">
        <v>3.2</v>
      </c>
    </row>
    <row r="38" spans="1:2" x14ac:dyDescent="0.25">
      <c r="A38">
        <v>5.5</v>
      </c>
      <c r="B38">
        <v>3.5</v>
      </c>
    </row>
    <row r="39" spans="1:2" x14ac:dyDescent="0.25">
      <c r="A39">
        <v>4.9000000000000004</v>
      </c>
      <c r="B39">
        <v>3.6</v>
      </c>
    </row>
    <row r="40" spans="1:2" x14ac:dyDescent="0.25">
      <c r="A40">
        <v>4.4000000000000004</v>
      </c>
      <c r="B40">
        <v>3</v>
      </c>
    </row>
    <row r="41" spans="1:2" x14ac:dyDescent="0.25">
      <c r="A41">
        <v>5.0999999999999996</v>
      </c>
      <c r="B41">
        <v>3.4</v>
      </c>
    </row>
    <row r="42" spans="1:2" x14ac:dyDescent="0.25">
      <c r="A42">
        <v>5</v>
      </c>
      <c r="B42">
        <v>3.5</v>
      </c>
    </row>
    <row r="43" spans="1:2" x14ac:dyDescent="0.25">
      <c r="A43">
        <v>4.5</v>
      </c>
      <c r="B43">
        <v>2.2999999999999998</v>
      </c>
    </row>
    <row r="44" spans="1:2" x14ac:dyDescent="0.25">
      <c r="A44">
        <v>4.4000000000000004</v>
      </c>
      <c r="B44">
        <v>3.2</v>
      </c>
    </row>
    <row r="45" spans="1:2" x14ac:dyDescent="0.25">
      <c r="A45">
        <v>5</v>
      </c>
      <c r="B45">
        <v>3.5</v>
      </c>
    </row>
    <row r="46" spans="1:2" x14ac:dyDescent="0.25">
      <c r="A46">
        <v>5.0999999999999996</v>
      </c>
      <c r="B46">
        <v>3.8</v>
      </c>
    </row>
    <row r="47" spans="1:2" x14ac:dyDescent="0.25">
      <c r="A47">
        <v>4.8</v>
      </c>
      <c r="B47">
        <v>3</v>
      </c>
    </row>
    <row r="48" spans="1:2" x14ac:dyDescent="0.25">
      <c r="A48">
        <v>5.0999999999999996</v>
      </c>
      <c r="B48">
        <v>3.8</v>
      </c>
    </row>
    <row r="49" spans="1:2" x14ac:dyDescent="0.25">
      <c r="A49">
        <v>4.5999999999999996</v>
      </c>
      <c r="B49">
        <v>3.2</v>
      </c>
    </row>
    <row r="50" spans="1:2" x14ac:dyDescent="0.25">
      <c r="A50">
        <v>5.3</v>
      </c>
      <c r="B50">
        <v>3.7</v>
      </c>
    </row>
    <row r="51" spans="1:2" x14ac:dyDescent="0.25">
      <c r="A51">
        <v>5</v>
      </c>
      <c r="B51">
        <v>3.3</v>
      </c>
    </row>
    <row r="52" spans="1:2" x14ac:dyDescent="0.25">
      <c r="A52">
        <v>7</v>
      </c>
      <c r="B52">
        <v>3.2</v>
      </c>
    </row>
    <row r="53" spans="1:2" x14ac:dyDescent="0.25">
      <c r="A53">
        <v>6.4</v>
      </c>
      <c r="B53">
        <v>3.2</v>
      </c>
    </row>
    <row r="54" spans="1:2" x14ac:dyDescent="0.25">
      <c r="A54">
        <v>6.9</v>
      </c>
      <c r="B54">
        <v>3.1</v>
      </c>
    </row>
    <row r="55" spans="1:2" x14ac:dyDescent="0.25">
      <c r="A55">
        <v>5.5</v>
      </c>
      <c r="B55">
        <v>2.2999999999999998</v>
      </c>
    </row>
    <row r="56" spans="1:2" x14ac:dyDescent="0.25">
      <c r="A56">
        <v>6.5</v>
      </c>
      <c r="B56">
        <v>2.8</v>
      </c>
    </row>
    <row r="57" spans="1:2" x14ac:dyDescent="0.25">
      <c r="A57">
        <v>5.7</v>
      </c>
      <c r="B57">
        <v>2.8</v>
      </c>
    </row>
    <row r="58" spans="1:2" x14ac:dyDescent="0.25">
      <c r="A58">
        <v>6.3</v>
      </c>
      <c r="B58">
        <v>3.3</v>
      </c>
    </row>
    <row r="59" spans="1:2" x14ac:dyDescent="0.25">
      <c r="A59">
        <v>4.9000000000000004</v>
      </c>
      <c r="B59">
        <v>2.4</v>
      </c>
    </row>
    <row r="60" spans="1:2" x14ac:dyDescent="0.25">
      <c r="A60">
        <v>6.6</v>
      </c>
      <c r="B60">
        <v>2.9</v>
      </c>
    </row>
    <row r="61" spans="1:2" x14ac:dyDescent="0.25">
      <c r="A61">
        <v>5.2</v>
      </c>
      <c r="B61">
        <v>2.7</v>
      </c>
    </row>
    <row r="62" spans="1:2" x14ac:dyDescent="0.25">
      <c r="A62">
        <v>5</v>
      </c>
      <c r="B62">
        <v>2</v>
      </c>
    </row>
    <row r="63" spans="1:2" x14ac:dyDescent="0.25">
      <c r="A63">
        <v>5.9</v>
      </c>
      <c r="B63">
        <v>3</v>
      </c>
    </row>
    <row r="64" spans="1:2" x14ac:dyDescent="0.25">
      <c r="A64">
        <v>6</v>
      </c>
      <c r="B64">
        <v>2.2000000000000002</v>
      </c>
    </row>
    <row r="65" spans="1:2" x14ac:dyDescent="0.25">
      <c r="A65">
        <v>6.1</v>
      </c>
      <c r="B65">
        <v>2.9</v>
      </c>
    </row>
    <row r="66" spans="1:2" x14ac:dyDescent="0.25">
      <c r="A66">
        <v>5.6</v>
      </c>
      <c r="B66">
        <v>2.9</v>
      </c>
    </row>
    <row r="67" spans="1:2" x14ac:dyDescent="0.25">
      <c r="A67">
        <v>6.7</v>
      </c>
      <c r="B67">
        <v>3.1</v>
      </c>
    </row>
    <row r="68" spans="1:2" x14ac:dyDescent="0.25">
      <c r="A68">
        <v>5.6</v>
      </c>
      <c r="B68">
        <v>3</v>
      </c>
    </row>
    <row r="69" spans="1:2" x14ac:dyDescent="0.25">
      <c r="A69">
        <v>5.8</v>
      </c>
      <c r="B69">
        <v>2.7</v>
      </c>
    </row>
    <row r="70" spans="1:2" x14ac:dyDescent="0.25">
      <c r="A70">
        <v>6.2</v>
      </c>
      <c r="B70">
        <v>2.2000000000000002</v>
      </c>
    </row>
    <row r="71" spans="1:2" x14ac:dyDescent="0.25">
      <c r="A71">
        <v>5.6</v>
      </c>
      <c r="B71">
        <v>2.5</v>
      </c>
    </row>
    <row r="72" spans="1:2" x14ac:dyDescent="0.25">
      <c r="A72">
        <v>5.9</v>
      </c>
      <c r="B72">
        <v>3.2</v>
      </c>
    </row>
    <row r="73" spans="1:2" x14ac:dyDescent="0.25">
      <c r="A73">
        <v>6.1</v>
      </c>
      <c r="B73">
        <v>2.8</v>
      </c>
    </row>
    <row r="74" spans="1:2" x14ac:dyDescent="0.25">
      <c r="A74">
        <v>6.3</v>
      </c>
      <c r="B74">
        <v>2.5</v>
      </c>
    </row>
    <row r="75" spans="1:2" x14ac:dyDescent="0.25">
      <c r="A75">
        <v>6.1</v>
      </c>
      <c r="B75">
        <v>2.8</v>
      </c>
    </row>
    <row r="76" spans="1:2" x14ac:dyDescent="0.25">
      <c r="A76">
        <v>6.4</v>
      </c>
      <c r="B76">
        <v>2.9</v>
      </c>
    </row>
    <row r="77" spans="1:2" x14ac:dyDescent="0.25">
      <c r="A77">
        <v>6.6</v>
      </c>
      <c r="B77">
        <v>3</v>
      </c>
    </row>
    <row r="78" spans="1:2" x14ac:dyDescent="0.25">
      <c r="A78">
        <v>6.8</v>
      </c>
      <c r="B78">
        <v>2.8</v>
      </c>
    </row>
    <row r="79" spans="1:2" x14ac:dyDescent="0.25">
      <c r="A79">
        <v>6.7</v>
      </c>
      <c r="B79">
        <v>3</v>
      </c>
    </row>
    <row r="80" spans="1:2" x14ac:dyDescent="0.25">
      <c r="A80">
        <v>6</v>
      </c>
      <c r="B80">
        <v>2.9</v>
      </c>
    </row>
    <row r="81" spans="1:2" x14ac:dyDescent="0.25">
      <c r="A81">
        <v>5.7</v>
      </c>
      <c r="B81">
        <v>2.6</v>
      </c>
    </row>
    <row r="82" spans="1:2" x14ac:dyDescent="0.25">
      <c r="A82">
        <v>5.5</v>
      </c>
      <c r="B82">
        <v>2.4</v>
      </c>
    </row>
    <row r="83" spans="1:2" x14ac:dyDescent="0.25">
      <c r="A83">
        <v>5.5</v>
      </c>
      <c r="B83">
        <v>2.4</v>
      </c>
    </row>
    <row r="84" spans="1:2" x14ac:dyDescent="0.25">
      <c r="A84">
        <v>5.8</v>
      </c>
      <c r="B84">
        <v>2.7</v>
      </c>
    </row>
    <row r="85" spans="1:2" x14ac:dyDescent="0.25">
      <c r="A85">
        <v>6</v>
      </c>
      <c r="B85">
        <v>2.7</v>
      </c>
    </row>
    <row r="86" spans="1:2" x14ac:dyDescent="0.25">
      <c r="A86">
        <v>5.4</v>
      </c>
      <c r="B86">
        <v>3</v>
      </c>
    </row>
    <row r="87" spans="1:2" x14ac:dyDescent="0.25">
      <c r="A87">
        <v>6</v>
      </c>
      <c r="B87">
        <v>3.4</v>
      </c>
    </row>
    <row r="88" spans="1:2" x14ac:dyDescent="0.25">
      <c r="A88">
        <v>6.7</v>
      </c>
      <c r="B88">
        <v>3.1</v>
      </c>
    </row>
    <row r="89" spans="1:2" x14ac:dyDescent="0.25">
      <c r="A89">
        <v>6.3</v>
      </c>
      <c r="B89">
        <v>2.2999999999999998</v>
      </c>
    </row>
    <row r="90" spans="1:2" x14ac:dyDescent="0.25">
      <c r="A90">
        <v>5.6</v>
      </c>
      <c r="B90">
        <v>3</v>
      </c>
    </row>
    <row r="91" spans="1:2" x14ac:dyDescent="0.25">
      <c r="A91">
        <v>5.5</v>
      </c>
      <c r="B91">
        <v>2.5</v>
      </c>
    </row>
    <row r="92" spans="1:2" x14ac:dyDescent="0.25">
      <c r="A92">
        <v>5.5</v>
      </c>
      <c r="B92">
        <v>2.6</v>
      </c>
    </row>
    <row r="93" spans="1:2" x14ac:dyDescent="0.25">
      <c r="A93">
        <v>6.1</v>
      </c>
      <c r="B93">
        <v>3</v>
      </c>
    </row>
    <row r="94" spans="1:2" x14ac:dyDescent="0.25">
      <c r="A94">
        <v>5.8</v>
      </c>
      <c r="B94">
        <v>2.6</v>
      </c>
    </row>
    <row r="95" spans="1:2" x14ac:dyDescent="0.25">
      <c r="A95">
        <v>5</v>
      </c>
      <c r="B95">
        <v>2.2999999999999998</v>
      </c>
    </row>
    <row r="96" spans="1:2" x14ac:dyDescent="0.25">
      <c r="A96">
        <v>5.6</v>
      </c>
      <c r="B96">
        <v>2.7</v>
      </c>
    </row>
    <row r="97" spans="1:2" x14ac:dyDescent="0.25">
      <c r="A97">
        <v>5.7</v>
      </c>
      <c r="B97">
        <v>3</v>
      </c>
    </row>
    <row r="98" spans="1:2" x14ac:dyDescent="0.25">
      <c r="A98">
        <v>5.7</v>
      </c>
      <c r="B98">
        <v>2.9</v>
      </c>
    </row>
    <row r="99" spans="1:2" x14ac:dyDescent="0.25">
      <c r="A99">
        <v>6.2</v>
      </c>
      <c r="B99">
        <v>2.9</v>
      </c>
    </row>
    <row r="100" spans="1:2" x14ac:dyDescent="0.25">
      <c r="A100">
        <v>5.0999999999999996</v>
      </c>
      <c r="B100">
        <v>2.5</v>
      </c>
    </row>
    <row r="101" spans="1:2" x14ac:dyDescent="0.25">
      <c r="A101">
        <v>5.7</v>
      </c>
      <c r="B101">
        <v>2.8</v>
      </c>
    </row>
    <row r="102" spans="1:2" x14ac:dyDescent="0.25">
      <c r="A102">
        <v>6.3</v>
      </c>
      <c r="B102">
        <v>3.3</v>
      </c>
    </row>
    <row r="103" spans="1:2" x14ac:dyDescent="0.25">
      <c r="A103">
        <v>5.8</v>
      </c>
      <c r="B103">
        <v>2.7</v>
      </c>
    </row>
    <row r="104" spans="1:2" x14ac:dyDescent="0.25">
      <c r="A104">
        <v>7.1</v>
      </c>
      <c r="B104">
        <v>3</v>
      </c>
    </row>
    <row r="105" spans="1:2" x14ac:dyDescent="0.25">
      <c r="A105">
        <v>6.3</v>
      </c>
      <c r="B105">
        <v>2.9</v>
      </c>
    </row>
    <row r="106" spans="1:2" x14ac:dyDescent="0.25">
      <c r="A106">
        <v>6.5</v>
      </c>
      <c r="B106">
        <v>3</v>
      </c>
    </row>
    <row r="107" spans="1:2" x14ac:dyDescent="0.25">
      <c r="A107">
        <v>7.6</v>
      </c>
      <c r="B107">
        <v>3</v>
      </c>
    </row>
    <row r="108" spans="1:2" x14ac:dyDescent="0.25">
      <c r="A108">
        <v>4.9000000000000004</v>
      </c>
      <c r="B108">
        <v>2.5</v>
      </c>
    </row>
    <row r="109" spans="1:2" x14ac:dyDescent="0.25">
      <c r="A109">
        <v>7.3</v>
      </c>
      <c r="B109">
        <v>2.9</v>
      </c>
    </row>
    <row r="110" spans="1:2" x14ac:dyDescent="0.25">
      <c r="A110">
        <v>6.7</v>
      </c>
      <c r="B110">
        <v>2.5</v>
      </c>
    </row>
    <row r="111" spans="1:2" x14ac:dyDescent="0.25">
      <c r="A111">
        <v>7.2</v>
      </c>
      <c r="B111">
        <v>3.6</v>
      </c>
    </row>
    <row r="112" spans="1:2" x14ac:dyDescent="0.25">
      <c r="A112">
        <v>6.5</v>
      </c>
      <c r="B112">
        <v>3.2</v>
      </c>
    </row>
    <row r="113" spans="1:2" x14ac:dyDescent="0.25">
      <c r="A113">
        <v>6.4</v>
      </c>
      <c r="B113">
        <v>2.7</v>
      </c>
    </row>
    <row r="114" spans="1:2" x14ac:dyDescent="0.25">
      <c r="A114">
        <v>6.8</v>
      </c>
      <c r="B114">
        <v>3</v>
      </c>
    </row>
    <row r="115" spans="1:2" x14ac:dyDescent="0.25">
      <c r="A115">
        <v>5.7</v>
      </c>
      <c r="B115">
        <v>2.5</v>
      </c>
    </row>
    <row r="116" spans="1:2" x14ac:dyDescent="0.25">
      <c r="A116">
        <v>5.8</v>
      </c>
      <c r="B116">
        <v>2.8</v>
      </c>
    </row>
    <row r="117" spans="1:2" x14ac:dyDescent="0.25">
      <c r="A117">
        <v>6.4</v>
      </c>
      <c r="B117">
        <v>3.2</v>
      </c>
    </row>
    <row r="118" spans="1:2" x14ac:dyDescent="0.25">
      <c r="A118">
        <v>6.5</v>
      </c>
      <c r="B118">
        <v>3</v>
      </c>
    </row>
    <row r="119" spans="1:2" x14ac:dyDescent="0.25">
      <c r="A119">
        <v>7.7</v>
      </c>
      <c r="B119">
        <v>3.8</v>
      </c>
    </row>
    <row r="120" spans="1:2" x14ac:dyDescent="0.25">
      <c r="A120">
        <v>7.7</v>
      </c>
      <c r="B120">
        <v>2.6</v>
      </c>
    </row>
    <row r="121" spans="1:2" x14ac:dyDescent="0.25">
      <c r="A121">
        <v>6</v>
      </c>
      <c r="B121">
        <v>2.2000000000000002</v>
      </c>
    </row>
    <row r="122" spans="1:2" x14ac:dyDescent="0.25">
      <c r="A122">
        <v>6.9</v>
      </c>
      <c r="B122">
        <v>3.2</v>
      </c>
    </row>
    <row r="123" spans="1:2" x14ac:dyDescent="0.25">
      <c r="A123">
        <v>5.6</v>
      </c>
      <c r="B123">
        <v>2.8</v>
      </c>
    </row>
    <row r="124" spans="1:2" x14ac:dyDescent="0.25">
      <c r="A124">
        <v>7.7</v>
      </c>
      <c r="B124">
        <v>2.8</v>
      </c>
    </row>
    <row r="125" spans="1:2" x14ac:dyDescent="0.25">
      <c r="A125">
        <v>6.3</v>
      </c>
      <c r="B125">
        <v>2.7</v>
      </c>
    </row>
    <row r="126" spans="1:2" x14ac:dyDescent="0.25">
      <c r="A126">
        <v>6.7</v>
      </c>
      <c r="B126">
        <v>3.3</v>
      </c>
    </row>
    <row r="127" spans="1:2" x14ac:dyDescent="0.25">
      <c r="A127">
        <v>7.2</v>
      </c>
      <c r="B127">
        <v>3.2</v>
      </c>
    </row>
    <row r="128" spans="1:2" x14ac:dyDescent="0.25">
      <c r="A128">
        <v>6.2</v>
      </c>
      <c r="B128">
        <v>2.8</v>
      </c>
    </row>
    <row r="129" spans="1:2" x14ac:dyDescent="0.25">
      <c r="A129">
        <v>6.1</v>
      </c>
      <c r="B129">
        <v>3</v>
      </c>
    </row>
    <row r="130" spans="1:2" x14ac:dyDescent="0.25">
      <c r="A130">
        <v>6.4</v>
      </c>
      <c r="B130">
        <v>2.8</v>
      </c>
    </row>
    <row r="131" spans="1:2" x14ac:dyDescent="0.25">
      <c r="A131">
        <v>7.2</v>
      </c>
      <c r="B131">
        <v>3</v>
      </c>
    </row>
    <row r="132" spans="1:2" x14ac:dyDescent="0.25">
      <c r="A132">
        <v>7.4</v>
      </c>
      <c r="B132">
        <v>2.8</v>
      </c>
    </row>
    <row r="133" spans="1:2" x14ac:dyDescent="0.25">
      <c r="A133">
        <v>7.9</v>
      </c>
      <c r="B133">
        <v>3.8</v>
      </c>
    </row>
    <row r="134" spans="1:2" x14ac:dyDescent="0.25">
      <c r="A134">
        <v>6.4</v>
      </c>
      <c r="B134">
        <v>2.8</v>
      </c>
    </row>
    <row r="135" spans="1:2" x14ac:dyDescent="0.25">
      <c r="A135">
        <v>6.3</v>
      </c>
      <c r="B135">
        <v>2.8</v>
      </c>
    </row>
    <row r="136" spans="1:2" x14ac:dyDescent="0.25">
      <c r="A136">
        <v>6.1</v>
      </c>
      <c r="B136">
        <v>2.6</v>
      </c>
    </row>
    <row r="137" spans="1:2" x14ac:dyDescent="0.25">
      <c r="A137">
        <v>7.7</v>
      </c>
      <c r="B137">
        <v>3</v>
      </c>
    </row>
    <row r="138" spans="1:2" x14ac:dyDescent="0.25">
      <c r="A138">
        <v>6.3</v>
      </c>
      <c r="B138">
        <v>3.4</v>
      </c>
    </row>
    <row r="139" spans="1:2" x14ac:dyDescent="0.25">
      <c r="A139">
        <v>6.4</v>
      </c>
      <c r="B139">
        <v>3.1</v>
      </c>
    </row>
    <row r="140" spans="1:2" x14ac:dyDescent="0.25">
      <c r="A140">
        <v>6</v>
      </c>
      <c r="B140">
        <v>3</v>
      </c>
    </row>
    <row r="141" spans="1:2" x14ac:dyDescent="0.25">
      <c r="A141">
        <v>6.9</v>
      </c>
      <c r="B141">
        <v>3.1</v>
      </c>
    </row>
    <row r="142" spans="1:2" x14ac:dyDescent="0.25">
      <c r="A142">
        <v>6.7</v>
      </c>
      <c r="B142">
        <v>3.1</v>
      </c>
    </row>
    <row r="143" spans="1:2" x14ac:dyDescent="0.25">
      <c r="A143">
        <v>6.9</v>
      </c>
      <c r="B143">
        <v>3.1</v>
      </c>
    </row>
    <row r="144" spans="1:2" x14ac:dyDescent="0.25">
      <c r="A144">
        <v>5.8</v>
      </c>
      <c r="B144">
        <v>2.7</v>
      </c>
    </row>
    <row r="145" spans="1:2" x14ac:dyDescent="0.25">
      <c r="A145">
        <v>6.8</v>
      </c>
      <c r="B145">
        <v>3.2</v>
      </c>
    </row>
    <row r="146" spans="1:2" x14ac:dyDescent="0.25">
      <c r="A146">
        <v>6.7</v>
      </c>
      <c r="B146">
        <v>3.3</v>
      </c>
    </row>
    <row r="147" spans="1:2" x14ac:dyDescent="0.25">
      <c r="A147">
        <v>6.7</v>
      </c>
      <c r="B147">
        <v>3</v>
      </c>
    </row>
    <row r="148" spans="1:2" x14ac:dyDescent="0.25">
      <c r="A148">
        <v>6.3</v>
      </c>
      <c r="B148">
        <v>2.5</v>
      </c>
    </row>
    <row r="149" spans="1:2" x14ac:dyDescent="0.25">
      <c r="A149">
        <v>6.5</v>
      </c>
      <c r="B149">
        <v>3</v>
      </c>
    </row>
    <row r="150" spans="1:2" x14ac:dyDescent="0.25">
      <c r="A150">
        <v>6.2</v>
      </c>
      <c r="B150">
        <v>3.4</v>
      </c>
    </row>
    <row r="151" spans="1:2" x14ac:dyDescent="0.25">
      <c r="A151">
        <v>5.9</v>
      </c>
      <c r="B151">
        <v>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tabSelected="1" workbookViewId="0">
      <selection sqref="A1:D1048576"/>
    </sheetView>
  </sheetViews>
  <sheetFormatPr defaultRowHeight="15" x14ac:dyDescent="0.25"/>
  <sheetData>
    <row r="1" spans="1:11" x14ac:dyDescent="0.25">
      <c r="A1" t="s">
        <v>0</v>
      </c>
      <c r="B1" t="s">
        <v>1</v>
      </c>
      <c r="C1" t="s">
        <v>2</v>
      </c>
      <c r="D1" t="s">
        <v>3</v>
      </c>
      <c r="G1" s="4"/>
      <c r="H1" s="4" t="s">
        <v>0</v>
      </c>
      <c r="I1" s="4" t="s">
        <v>1</v>
      </c>
      <c r="J1" s="4" t="s">
        <v>2</v>
      </c>
      <c r="K1" s="4" t="s">
        <v>3</v>
      </c>
    </row>
    <row r="2" spans="1:11" x14ac:dyDescent="0.25">
      <c r="A2">
        <v>5.0999999999999996</v>
      </c>
      <c r="B2">
        <v>3.5</v>
      </c>
      <c r="C2">
        <v>1.4</v>
      </c>
      <c r="D2">
        <v>0.2</v>
      </c>
      <c r="G2" s="2" t="s">
        <v>0</v>
      </c>
      <c r="H2" s="2">
        <v>1</v>
      </c>
      <c r="I2" s="2"/>
      <c r="J2" s="2"/>
      <c r="K2" s="2"/>
    </row>
    <row r="3" spans="1:11" x14ac:dyDescent="0.25">
      <c r="A3">
        <v>4.9000000000000004</v>
      </c>
      <c r="B3">
        <v>3</v>
      </c>
      <c r="C3">
        <v>1.4</v>
      </c>
      <c r="D3">
        <v>0.2</v>
      </c>
      <c r="G3" s="2" t="s">
        <v>1</v>
      </c>
      <c r="H3" s="2">
        <v>-0.11756978413300205</v>
      </c>
      <c r="I3" s="2">
        <v>1</v>
      </c>
      <c r="J3" s="2"/>
      <c r="K3" s="2"/>
    </row>
    <row r="4" spans="1:11" x14ac:dyDescent="0.25">
      <c r="A4">
        <v>4.7</v>
      </c>
      <c r="B4">
        <v>3.2</v>
      </c>
      <c r="C4">
        <v>1.3</v>
      </c>
      <c r="D4">
        <v>0.2</v>
      </c>
      <c r="G4" s="2" t="s">
        <v>2</v>
      </c>
      <c r="H4" s="2">
        <v>0.87175377588658276</v>
      </c>
      <c r="I4" s="2">
        <v>-0.42844010433054003</v>
      </c>
      <c r="J4" s="2">
        <v>1</v>
      </c>
      <c r="K4" s="2"/>
    </row>
    <row r="5" spans="1:11" ht="15.75" thickBot="1" x14ac:dyDescent="0.3">
      <c r="A5">
        <v>4.5999999999999996</v>
      </c>
      <c r="B5">
        <v>3.1</v>
      </c>
      <c r="C5">
        <v>1.5</v>
      </c>
      <c r="D5">
        <v>0.2</v>
      </c>
      <c r="G5" s="3" t="s">
        <v>3</v>
      </c>
      <c r="H5" s="3">
        <v>0.81794112627157578</v>
      </c>
      <c r="I5" s="3">
        <v>-0.36612593253643949</v>
      </c>
      <c r="J5" s="3">
        <v>0.96286543140279557</v>
      </c>
      <c r="K5" s="3">
        <v>1</v>
      </c>
    </row>
    <row r="6" spans="1:11" x14ac:dyDescent="0.25">
      <c r="A6">
        <v>5</v>
      </c>
      <c r="B6">
        <v>3.6</v>
      </c>
      <c r="C6">
        <v>1.4</v>
      </c>
      <c r="D6">
        <v>0.2</v>
      </c>
    </row>
    <row r="7" spans="1:11" x14ac:dyDescent="0.25">
      <c r="A7">
        <v>5.4</v>
      </c>
      <c r="B7">
        <v>3.9</v>
      </c>
      <c r="C7">
        <v>1.7</v>
      </c>
      <c r="D7">
        <v>0.4</v>
      </c>
    </row>
    <row r="8" spans="1:11" x14ac:dyDescent="0.25">
      <c r="A8">
        <v>4.5999999999999996</v>
      </c>
      <c r="B8">
        <v>3.4</v>
      </c>
      <c r="C8">
        <v>1.4</v>
      </c>
      <c r="D8">
        <v>0.3</v>
      </c>
    </row>
    <row r="9" spans="1:11" x14ac:dyDescent="0.25">
      <c r="A9">
        <v>5</v>
      </c>
      <c r="B9">
        <v>3.4</v>
      </c>
      <c r="C9">
        <v>1.5</v>
      </c>
      <c r="D9">
        <v>0.2</v>
      </c>
    </row>
    <row r="10" spans="1:11" x14ac:dyDescent="0.25">
      <c r="A10">
        <v>4.4000000000000004</v>
      </c>
      <c r="B10">
        <v>2.9</v>
      </c>
      <c r="C10">
        <v>1.4</v>
      </c>
      <c r="D10">
        <v>0.2</v>
      </c>
    </row>
    <row r="11" spans="1:11" x14ac:dyDescent="0.25">
      <c r="A11">
        <v>4.9000000000000004</v>
      </c>
      <c r="B11">
        <v>3.1</v>
      </c>
      <c r="C11">
        <v>1.5</v>
      </c>
      <c r="D11">
        <v>0.1</v>
      </c>
    </row>
    <row r="12" spans="1:11" x14ac:dyDescent="0.25">
      <c r="A12">
        <v>5.4</v>
      </c>
      <c r="B12">
        <v>3.7</v>
      </c>
      <c r="C12">
        <v>1.5</v>
      </c>
      <c r="D12">
        <v>0.2</v>
      </c>
    </row>
    <row r="13" spans="1:11" x14ac:dyDescent="0.25">
      <c r="A13">
        <v>4.8</v>
      </c>
      <c r="B13">
        <v>3.4</v>
      </c>
      <c r="C13">
        <v>1.6</v>
      </c>
      <c r="D13">
        <v>0.2</v>
      </c>
    </row>
    <row r="14" spans="1:11" x14ac:dyDescent="0.25">
      <c r="A14">
        <v>4.8</v>
      </c>
      <c r="B14">
        <v>3</v>
      </c>
      <c r="C14">
        <v>1.4</v>
      </c>
      <c r="D14">
        <v>0.1</v>
      </c>
    </row>
    <row r="15" spans="1:11" x14ac:dyDescent="0.25">
      <c r="A15">
        <v>4.3</v>
      </c>
      <c r="B15">
        <v>3</v>
      </c>
      <c r="C15">
        <v>1.1000000000000001</v>
      </c>
      <c r="D15">
        <v>0.1</v>
      </c>
    </row>
    <row r="16" spans="1:11" x14ac:dyDescent="0.25">
      <c r="A16">
        <v>5.8</v>
      </c>
      <c r="B16">
        <v>4</v>
      </c>
      <c r="C16">
        <v>1.2</v>
      </c>
      <c r="D16">
        <v>0.2</v>
      </c>
    </row>
    <row r="17" spans="1:4" x14ac:dyDescent="0.25">
      <c r="A17">
        <v>5.7</v>
      </c>
      <c r="B17">
        <v>4.4000000000000004</v>
      </c>
      <c r="C17">
        <v>1.5</v>
      </c>
      <c r="D17">
        <v>0.4</v>
      </c>
    </row>
    <row r="18" spans="1:4" x14ac:dyDescent="0.25">
      <c r="A18">
        <v>5.4</v>
      </c>
      <c r="B18">
        <v>3.9</v>
      </c>
      <c r="C18">
        <v>1.3</v>
      </c>
      <c r="D18">
        <v>0.4</v>
      </c>
    </row>
    <row r="19" spans="1:4" x14ac:dyDescent="0.25">
      <c r="A19">
        <v>5.0999999999999996</v>
      </c>
      <c r="B19">
        <v>3.5</v>
      </c>
      <c r="C19">
        <v>1.4</v>
      </c>
      <c r="D19">
        <v>0.3</v>
      </c>
    </row>
    <row r="20" spans="1:4" x14ac:dyDescent="0.25">
      <c r="A20">
        <v>5.7</v>
      </c>
      <c r="B20">
        <v>3.8</v>
      </c>
      <c r="C20">
        <v>1.7</v>
      </c>
      <c r="D20">
        <v>0.3</v>
      </c>
    </row>
    <row r="21" spans="1:4" x14ac:dyDescent="0.25">
      <c r="A21">
        <v>5.0999999999999996</v>
      </c>
      <c r="B21">
        <v>3.8</v>
      </c>
      <c r="C21">
        <v>1.5</v>
      </c>
      <c r="D21">
        <v>0.3</v>
      </c>
    </row>
    <row r="22" spans="1:4" x14ac:dyDescent="0.25">
      <c r="A22">
        <v>5.4</v>
      </c>
      <c r="B22">
        <v>3.4</v>
      </c>
      <c r="C22">
        <v>1.7</v>
      </c>
      <c r="D22">
        <v>0.2</v>
      </c>
    </row>
    <row r="23" spans="1:4" x14ac:dyDescent="0.25">
      <c r="A23">
        <v>5.0999999999999996</v>
      </c>
      <c r="B23">
        <v>3.7</v>
      </c>
      <c r="C23">
        <v>1.5</v>
      </c>
      <c r="D23">
        <v>0.4</v>
      </c>
    </row>
    <row r="24" spans="1:4" x14ac:dyDescent="0.25">
      <c r="A24">
        <v>4.5999999999999996</v>
      </c>
      <c r="B24">
        <v>3.6</v>
      </c>
      <c r="C24">
        <v>1</v>
      </c>
      <c r="D24">
        <v>0.2</v>
      </c>
    </row>
    <row r="25" spans="1:4" x14ac:dyDescent="0.25">
      <c r="A25">
        <v>5.0999999999999996</v>
      </c>
      <c r="B25">
        <v>3.3</v>
      </c>
      <c r="C25">
        <v>1.7</v>
      </c>
      <c r="D25">
        <v>0.5</v>
      </c>
    </row>
    <row r="26" spans="1:4" x14ac:dyDescent="0.25">
      <c r="A26">
        <v>4.8</v>
      </c>
      <c r="B26">
        <v>3.4</v>
      </c>
      <c r="C26">
        <v>1.9</v>
      </c>
      <c r="D26">
        <v>0.2</v>
      </c>
    </row>
    <row r="27" spans="1:4" x14ac:dyDescent="0.25">
      <c r="A27">
        <v>5</v>
      </c>
      <c r="B27">
        <v>3</v>
      </c>
      <c r="C27">
        <v>1.6</v>
      </c>
      <c r="D27">
        <v>0.2</v>
      </c>
    </row>
    <row r="28" spans="1:4" x14ac:dyDescent="0.25">
      <c r="A28">
        <v>5</v>
      </c>
      <c r="B28">
        <v>3.4</v>
      </c>
      <c r="C28">
        <v>1.6</v>
      </c>
      <c r="D28">
        <v>0.4</v>
      </c>
    </row>
    <row r="29" spans="1:4" x14ac:dyDescent="0.25">
      <c r="A29">
        <v>5.2</v>
      </c>
      <c r="B29">
        <v>3.5</v>
      </c>
      <c r="C29">
        <v>1.5</v>
      </c>
      <c r="D29">
        <v>0.2</v>
      </c>
    </row>
    <row r="30" spans="1:4" x14ac:dyDescent="0.25">
      <c r="A30">
        <v>5.2</v>
      </c>
      <c r="B30">
        <v>3.4</v>
      </c>
      <c r="C30">
        <v>1.4</v>
      </c>
      <c r="D30">
        <v>0.2</v>
      </c>
    </row>
    <row r="31" spans="1:4" x14ac:dyDescent="0.25">
      <c r="A31">
        <v>4.7</v>
      </c>
      <c r="B31">
        <v>3.2</v>
      </c>
      <c r="C31">
        <v>1.6</v>
      </c>
      <c r="D31">
        <v>0.2</v>
      </c>
    </row>
    <row r="32" spans="1:4" x14ac:dyDescent="0.25">
      <c r="A32">
        <v>4.8</v>
      </c>
      <c r="B32">
        <v>3.1</v>
      </c>
      <c r="C32">
        <v>1.6</v>
      </c>
      <c r="D32">
        <v>0.2</v>
      </c>
    </row>
    <row r="33" spans="1:4" x14ac:dyDescent="0.25">
      <c r="A33">
        <v>5.4</v>
      </c>
      <c r="B33">
        <v>3.4</v>
      </c>
      <c r="C33">
        <v>1.5</v>
      </c>
      <c r="D33">
        <v>0.4</v>
      </c>
    </row>
    <row r="34" spans="1:4" x14ac:dyDescent="0.25">
      <c r="A34">
        <v>5.2</v>
      </c>
      <c r="B34">
        <v>4.0999999999999996</v>
      </c>
      <c r="C34">
        <v>1.5</v>
      </c>
      <c r="D34">
        <v>0.1</v>
      </c>
    </row>
    <row r="35" spans="1:4" x14ac:dyDescent="0.25">
      <c r="A35">
        <v>5.5</v>
      </c>
      <c r="B35">
        <v>4.2</v>
      </c>
      <c r="C35">
        <v>1.4</v>
      </c>
      <c r="D35">
        <v>0.2</v>
      </c>
    </row>
    <row r="36" spans="1:4" x14ac:dyDescent="0.25">
      <c r="A36">
        <v>4.9000000000000004</v>
      </c>
      <c r="B36">
        <v>3.1</v>
      </c>
      <c r="C36">
        <v>1.5</v>
      </c>
      <c r="D36">
        <v>0.2</v>
      </c>
    </row>
    <row r="37" spans="1:4" x14ac:dyDescent="0.25">
      <c r="A37">
        <v>5</v>
      </c>
      <c r="B37">
        <v>3.2</v>
      </c>
      <c r="C37">
        <v>1.2</v>
      </c>
      <c r="D37">
        <v>0.2</v>
      </c>
    </row>
    <row r="38" spans="1:4" x14ac:dyDescent="0.25">
      <c r="A38">
        <v>5.5</v>
      </c>
      <c r="B38">
        <v>3.5</v>
      </c>
      <c r="C38">
        <v>1.3</v>
      </c>
      <c r="D38">
        <v>0.2</v>
      </c>
    </row>
    <row r="39" spans="1:4" x14ac:dyDescent="0.25">
      <c r="A39">
        <v>4.9000000000000004</v>
      </c>
      <c r="B39">
        <v>3.6</v>
      </c>
      <c r="C39">
        <v>1.4</v>
      </c>
      <c r="D39">
        <v>0.1</v>
      </c>
    </row>
    <row r="40" spans="1:4" x14ac:dyDescent="0.25">
      <c r="A40">
        <v>4.4000000000000004</v>
      </c>
      <c r="B40">
        <v>3</v>
      </c>
      <c r="C40">
        <v>1.3</v>
      </c>
      <c r="D40">
        <v>0.2</v>
      </c>
    </row>
    <row r="41" spans="1:4" x14ac:dyDescent="0.25">
      <c r="A41">
        <v>5.0999999999999996</v>
      </c>
      <c r="B41">
        <v>3.4</v>
      </c>
      <c r="C41">
        <v>1.5</v>
      </c>
      <c r="D41">
        <v>0.2</v>
      </c>
    </row>
    <row r="42" spans="1:4" x14ac:dyDescent="0.25">
      <c r="A42">
        <v>5</v>
      </c>
      <c r="B42">
        <v>3.5</v>
      </c>
      <c r="C42">
        <v>1.3</v>
      </c>
      <c r="D42">
        <v>0.3</v>
      </c>
    </row>
    <row r="43" spans="1:4" x14ac:dyDescent="0.25">
      <c r="A43">
        <v>4.5</v>
      </c>
      <c r="B43">
        <v>2.2999999999999998</v>
      </c>
      <c r="C43">
        <v>1.3</v>
      </c>
      <c r="D43">
        <v>0.3</v>
      </c>
    </row>
    <row r="44" spans="1:4" x14ac:dyDescent="0.25">
      <c r="A44">
        <v>4.4000000000000004</v>
      </c>
      <c r="B44">
        <v>3.2</v>
      </c>
      <c r="C44">
        <v>1.3</v>
      </c>
      <c r="D44">
        <v>0.2</v>
      </c>
    </row>
    <row r="45" spans="1:4" x14ac:dyDescent="0.25">
      <c r="A45">
        <v>5</v>
      </c>
      <c r="B45">
        <v>3.5</v>
      </c>
      <c r="C45">
        <v>1.6</v>
      </c>
      <c r="D45">
        <v>0.6</v>
      </c>
    </row>
    <row r="46" spans="1:4" x14ac:dyDescent="0.25">
      <c r="A46">
        <v>5.0999999999999996</v>
      </c>
      <c r="B46">
        <v>3.8</v>
      </c>
      <c r="C46">
        <v>1.9</v>
      </c>
      <c r="D46">
        <v>0.4</v>
      </c>
    </row>
    <row r="47" spans="1:4" x14ac:dyDescent="0.25">
      <c r="A47">
        <v>4.8</v>
      </c>
      <c r="B47">
        <v>3</v>
      </c>
      <c r="C47">
        <v>1.4</v>
      </c>
      <c r="D47">
        <v>0.3</v>
      </c>
    </row>
    <row r="48" spans="1:4" x14ac:dyDescent="0.25">
      <c r="A48">
        <v>5.0999999999999996</v>
      </c>
      <c r="B48">
        <v>3.8</v>
      </c>
      <c r="C48">
        <v>1.6</v>
      </c>
      <c r="D48">
        <v>0.2</v>
      </c>
    </row>
    <row r="49" spans="1:4" x14ac:dyDescent="0.25">
      <c r="A49">
        <v>4.5999999999999996</v>
      </c>
      <c r="B49">
        <v>3.2</v>
      </c>
      <c r="C49">
        <v>1.4</v>
      </c>
      <c r="D49">
        <v>0.2</v>
      </c>
    </row>
    <row r="50" spans="1:4" x14ac:dyDescent="0.25">
      <c r="A50">
        <v>5.3</v>
      </c>
      <c r="B50">
        <v>3.7</v>
      </c>
      <c r="C50">
        <v>1.5</v>
      </c>
      <c r="D50">
        <v>0.2</v>
      </c>
    </row>
    <row r="51" spans="1:4" x14ac:dyDescent="0.25">
      <c r="A51">
        <v>5</v>
      </c>
      <c r="B51">
        <v>3.3</v>
      </c>
      <c r="C51">
        <v>1.4</v>
      </c>
      <c r="D51">
        <v>0.2</v>
      </c>
    </row>
    <row r="52" spans="1:4" x14ac:dyDescent="0.25">
      <c r="A52">
        <v>7</v>
      </c>
      <c r="B52">
        <v>3.2</v>
      </c>
      <c r="C52">
        <v>4.7</v>
      </c>
      <c r="D52">
        <v>1.4</v>
      </c>
    </row>
    <row r="53" spans="1:4" x14ac:dyDescent="0.25">
      <c r="A53">
        <v>6.4</v>
      </c>
      <c r="B53">
        <v>3.2</v>
      </c>
      <c r="C53">
        <v>4.5</v>
      </c>
      <c r="D53">
        <v>1.5</v>
      </c>
    </row>
    <row r="54" spans="1:4" x14ac:dyDescent="0.25">
      <c r="A54">
        <v>6.9</v>
      </c>
      <c r="B54">
        <v>3.1</v>
      </c>
      <c r="C54">
        <v>4.9000000000000004</v>
      </c>
      <c r="D54">
        <v>1.5</v>
      </c>
    </row>
    <row r="55" spans="1:4" x14ac:dyDescent="0.25">
      <c r="A55">
        <v>5.5</v>
      </c>
      <c r="B55">
        <v>2.2999999999999998</v>
      </c>
      <c r="C55">
        <v>4</v>
      </c>
      <c r="D55">
        <v>1.3</v>
      </c>
    </row>
    <row r="56" spans="1:4" x14ac:dyDescent="0.25">
      <c r="A56">
        <v>6.5</v>
      </c>
      <c r="B56">
        <v>2.8</v>
      </c>
      <c r="C56">
        <v>4.5999999999999996</v>
      </c>
      <c r="D56">
        <v>1.5</v>
      </c>
    </row>
    <row r="57" spans="1:4" x14ac:dyDescent="0.25">
      <c r="A57">
        <v>5.7</v>
      </c>
      <c r="B57">
        <v>2.8</v>
      </c>
      <c r="C57">
        <v>4.5</v>
      </c>
      <c r="D57">
        <v>1.3</v>
      </c>
    </row>
    <row r="58" spans="1:4" x14ac:dyDescent="0.25">
      <c r="A58">
        <v>6.3</v>
      </c>
      <c r="B58">
        <v>3.3</v>
      </c>
      <c r="C58">
        <v>4.7</v>
      </c>
      <c r="D58">
        <v>1.6</v>
      </c>
    </row>
    <row r="59" spans="1:4" x14ac:dyDescent="0.25">
      <c r="A59">
        <v>4.9000000000000004</v>
      </c>
      <c r="B59">
        <v>2.4</v>
      </c>
      <c r="C59">
        <v>3.3</v>
      </c>
      <c r="D59">
        <v>1</v>
      </c>
    </row>
    <row r="60" spans="1:4" x14ac:dyDescent="0.25">
      <c r="A60">
        <v>6.6</v>
      </c>
      <c r="B60">
        <v>2.9</v>
      </c>
      <c r="C60">
        <v>4.5999999999999996</v>
      </c>
      <c r="D60">
        <v>1.3</v>
      </c>
    </row>
    <row r="61" spans="1:4" x14ac:dyDescent="0.25">
      <c r="A61">
        <v>5.2</v>
      </c>
      <c r="B61">
        <v>2.7</v>
      </c>
      <c r="C61">
        <v>3.9</v>
      </c>
      <c r="D61">
        <v>1.4</v>
      </c>
    </row>
    <row r="62" spans="1:4" x14ac:dyDescent="0.25">
      <c r="A62">
        <v>5</v>
      </c>
      <c r="B62">
        <v>2</v>
      </c>
      <c r="C62">
        <v>3.5</v>
      </c>
      <c r="D62">
        <v>1</v>
      </c>
    </row>
    <row r="63" spans="1:4" x14ac:dyDescent="0.25">
      <c r="A63">
        <v>5.9</v>
      </c>
      <c r="B63">
        <v>3</v>
      </c>
      <c r="C63">
        <v>4.2</v>
      </c>
      <c r="D63">
        <v>1.5</v>
      </c>
    </row>
    <row r="64" spans="1:4" x14ac:dyDescent="0.25">
      <c r="A64">
        <v>6</v>
      </c>
      <c r="B64">
        <v>2.2000000000000002</v>
      </c>
      <c r="C64">
        <v>4</v>
      </c>
      <c r="D64">
        <v>1</v>
      </c>
    </row>
    <row r="65" spans="1:4" x14ac:dyDescent="0.25">
      <c r="A65">
        <v>6.1</v>
      </c>
      <c r="B65">
        <v>2.9</v>
      </c>
      <c r="C65">
        <v>4.7</v>
      </c>
      <c r="D65">
        <v>1.4</v>
      </c>
    </row>
    <row r="66" spans="1:4" x14ac:dyDescent="0.25">
      <c r="A66">
        <v>5.6</v>
      </c>
      <c r="B66">
        <v>2.9</v>
      </c>
      <c r="C66">
        <v>3.6</v>
      </c>
      <c r="D66">
        <v>1.3</v>
      </c>
    </row>
    <row r="67" spans="1:4" x14ac:dyDescent="0.25">
      <c r="A67">
        <v>6.7</v>
      </c>
      <c r="B67">
        <v>3.1</v>
      </c>
      <c r="C67">
        <v>4.4000000000000004</v>
      </c>
      <c r="D67">
        <v>1.4</v>
      </c>
    </row>
    <row r="68" spans="1:4" x14ac:dyDescent="0.25">
      <c r="A68">
        <v>5.6</v>
      </c>
      <c r="B68">
        <v>3</v>
      </c>
      <c r="C68">
        <v>4.5</v>
      </c>
      <c r="D68">
        <v>1.5</v>
      </c>
    </row>
    <row r="69" spans="1:4" x14ac:dyDescent="0.25">
      <c r="A69">
        <v>5.8</v>
      </c>
      <c r="B69">
        <v>2.7</v>
      </c>
      <c r="C69">
        <v>4.0999999999999996</v>
      </c>
      <c r="D69">
        <v>1</v>
      </c>
    </row>
    <row r="70" spans="1:4" x14ac:dyDescent="0.25">
      <c r="A70">
        <v>6.2</v>
      </c>
      <c r="B70">
        <v>2.2000000000000002</v>
      </c>
      <c r="C70">
        <v>4.5</v>
      </c>
      <c r="D70">
        <v>1.5</v>
      </c>
    </row>
    <row r="71" spans="1:4" x14ac:dyDescent="0.25">
      <c r="A71">
        <v>5.6</v>
      </c>
      <c r="B71">
        <v>2.5</v>
      </c>
      <c r="C71">
        <v>3.9</v>
      </c>
      <c r="D71">
        <v>1.1000000000000001</v>
      </c>
    </row>
    <row r="72" spans="1:4" x14ac:dyDescent="0.25">
      <c r="A72">
        <v>5.9</v>
      </c>
      <c r="B72">
        <v>3.2</v>
      </c>
      <c r="C72">
        <v>4.8</v>
      </c>
      <c r="D72">
        <v>1.8</v>
      </c>
    </row>
    <row r="73" spans="1:4" x14ac:dyDescent="0.25">
      <c r="A73">
        <v>6.1</v>
      </c>
      <c r="B73">
        <v>2.8</v>
      </c>
      <c r="C73">
        <v>4</v>
      </c>
      <c r="D73">
        <v>1.3</v>
      </c>
    </row>
    <row r="74" spans="1:4" x14ac:dyDescent="0.25">
      <c r="A74">
        <v>6.3</v>
      </c>
      <c r="B74">
        <v>2.5</v>
      </c>
      <c r="C74">
        <v>4.9000000000000004</v>
      </c>
      <c r="D74">
        <v>1.5</v>
      </c>
    </row>
    <row r="75" spans="1:4" x14ac:dyDescent="0.25">
      <c r="A75">
        <v>6.1</v>
      </c>
      <c r="B75">
        <v>2.8</v>
      </c>
      <c r="C75">
        <v>4.7</v>
      </c>
      <c r="D75">
        <v>1.2</v>
      </c>
    </row>
    <row r="76" spans="1:4" x14ac:dyDescent="0.25">
      <c r="A76">
        <v>6.4</v>
      </c>
      <c r="B76">
        <v>2.9</v>
      </c>
      <c r="C76">
        <v>4.3</v>
      </c>
      <c r="D76">
        <v>1.3</v>
      </c>
    </row>
    <row r="77" spans="1:4" x14ac:dyDescent="0.25">
      <c r="A77">
        <v>6.6</v>
      </c>
      <c r="B77">
        <v>3</v>
      </c>
      <c r="C77">
        <v>4.4000000000000004</v>
      </c>
      <c r="D77">
        <v>1.4</v>
      </c>
    </row>
    <row r="78" spans="1:4" x14ac:dyDescent="0.25">
      <c r="A78">
        <v>6.8</v>
      </c>
      <c r="B78">
        <v>2.8</v>
      </c>
      <c r="C78">
        <v>4.8</v>
      </c>
      <c r="D78">
        <v>1.4</v>
      </c>
    </row>
    <row r="79" spans="1:4" x14ac:dyDescent="0.25">
      <c r="A79">
        <v>6.7</v>
      </c>
      <c r="B79">
        <v>3</v>
      </c>
      <c r="C79">
        <v>5</v>
      </c>
      <c r="D79">
        <v>1.7</v>
      </c>
    </row>
    <row r="80" spans="1:4" x14ac:dyDescent="0.25">
      <c r="A80">
        <v>6</v>
      </c>
      <c r="B80">
        <v>2.9</v>
      </c>
      <c r="C80">
        <v>4.5</v>
      </c>
      <c r="D80">
        <v>1.5</v>
      </c>
    </row>
    <row r="81" spans="1:4" x14ac:dyDescent="0.25">
      <c r="A81">
        <v>5.7</v>
      </c>
      <c r="B81">
        <v>2.6</v>
      </c>
      <c r="C81">
        <v>3.5</v>
      </c>
      <c r="D81">
        <v>1</v>
      </c>
    </row>
    <row r="82" spans="1:4" x14ac:dyDescent="0.25">
      <c r="A82">
        <v>5.5</v>
      </c>
      <c r="B82">
        <v>2.4</v>
      </c>
      <c r="C82">
        <v>3.8</v>
      </c>
      <c r="D82">
        <v>1.1000000000000001</v>
      </c>
    </row>
    <row r="83" spans="1:4" x14ac:dyDescent="0.25">
      <c r="A83">
        <v>5.5</v>
      </c>
      <c r="B83">
        <v>2.4</v>
      </c>
      <c r="C83">
        <v>3.7</v>
      </c>
      <c r="D83">
        <v>1</v>
      </c>
    </row>
    <row r="84" spans="1:4" x14ac:dyDescent="0.25">
      <c r="A84">
        <v>5.8</v>
      </c>
      <c r="B84">
        <v>2.7</v>
      </c>
      <c r="C84">
        <v>3.9</v>
      </c>
      <c r="D84">
        <v>1.2</v>
      </c>
    </row>
    <row r="85" spans="1:4" x14ac:dyDescent="0.25">
      <c r="A85">
        <v>6</v>
      </c>
      <c r="B85">
        <v>2.7</v>
      </c>
      <c r="C85">
        <v>5.0999999999999996</v>
      </c>
      <c r="D85">
        <v>1.6</v>
      </c>
    </row>
    <row r="86" spans="1:4" x14ac:dyDescent="0.25">
      <c r="A86">
        <v>5.4</v>
      </c>
      <c r="B86">
        <v>3</v>
      </c>
      <c r="C86">
        <v>4.5</v>
      </c>
      <c r="D86">
        <v>1.5</v>
      </c>
    </row>
    <row r="87" spans="1:4" x14ac:dyDescent="0.25">
      <c r="A87">
        <v>6</v>
      </c>
      <c r="B87">
        <v>3.4</v>
      </c>
      <c r="C87">
        <v>4.5</v>
      </c>
      <c r="D87">
        <v>1.6</v>
      </c>
    </row>
    <row r="88" spans="1:4" x14ac:dyDescent="0.25">
      <c r="A88">
        <v>6.7</v>
      </c>
      <c r="B88">
        <v>3.1</v>
      </c>
      <c r="C88">
        <v>4.7</v>
      </c>
      <c r="D88">
        <v>1.5</v>
      </c>
    </row>
    <row r="89" spans="1:4" x14ac:dyDescent="0.25">
      <c r="A89">
        <v>6.3</v>
      </c>
      <c r="B89">
        <v>2.2999999999999998</v>
      </c>
      <c r="C89">
        <v>4.4000000000000004</v>
      </c>
      <c r="D89">
        <v>1.3</v>
      </c>
    </row>
    <row r="90" spans="1:4" x14ac:dyDescent="0.25">
      <c r="A90">
        <v>5.6</v>
      </c>
      <c r="B90">
        <v>3</v>
      </c>
      <c r="C90">
        <v>4.0999999999999996</v>
      </c>
      <c r="D90">
        <v>1.3</v>
      </c>
    </row>
    <row r="91" spans="1:4" x14ac:dyDescent="0.25">
      <c r="A91">
        <v>5.5</v>
      </c>
      <c r="B91">
        <v>2.5</v>
      </c>
      <c r="C91">
        <v>4</v>
      </c>
      <c r="D91">
        <v>1.3</v>
      </c>
    </row>
    <row r="92" spans="1:4" x14ac:dyDescent="0.25">
      <c r="A92">
        <v>5.5</v>
      </c>
      <c r="B92">
        <v>2.6</v>
      </c>
      <c r="C92">
        <v>4.4000000000000004</v>
      </c>
      <c r="D92">
        <v>1.2</v>
      </c>
    </row>
    <row r="93" spans="1:4" x14ac:dyDescent="0.25">
      <c r="A93">
        <v>6.1</v>
      </c>
      <c r="B93">
        <v>3</v>
      </c>
      <c r="C93">
        <v>4.5999999999999996</v>
      </c>
      <c r="D93">
        <v>1.4</v>
      </c>
    </row>
    <row r="94" spans="1:4" x14ac:dyDescent="0.25">
      <c r="A94">
        <v>5.8</v>
      </c>
      <c r="B94">
        <v>2.6</v>
      </c>
      <c r="C94">
        <v>4</v>
      </c>
      <c r="D94">
        <v>1.2</v>
      </c>
    </row>
    <row r="95" spans="1:4" x14ac:dyDescent="0.25">
      <c r="A95">
        <v>5</v>
      </c>
      <c r="B95">
        <v>2.2999999999999998</v>
      </c>
      <c r="C95">
        <v>3.3</v>
      </c>
      <c r="D95">
        <v>1</v>
      </c>
    </row>
    <row r="96" spans="1:4" x14ac:dyDescent="0.25">
      <c r="A96">
        <v>5.6</v>
      </c>
      <c r="B96">
        <v>2.7</v>
      </c>
      <c r="C96">
        <v>4.2</v>
      </c>
      <c r="D96">
        <v>1.3</v>
      </c>
    </row>
    <row r="97" spans="1:4" x14ac:dyDescent="0.25">
      <c r="A97">
        <v>5.7</v>
      </c>
      <c r="B97">
        <v>3</v>
      </c>
      <c r="C97">
        <v>4.2</v>
      </c>
      <c r="D97">
        <v>1.2</v>
      </c>
    </row>
    <row r="98" spans="1:4" x14ac:dyDescent="0.25">
      <c r="A98">
        <v>5.7</v>
      </c>
      <c r="B98">
        <v>2.9</v>
      </c>
      <c r="C98">
        <v>4.2</v>
      </c>
      <c r="D98">
        <v>1.3</v>
      </c>
    </row>
    <row r="99" spans="1:4" x14ac:dyDescent="0.25">
      <c r="A99">
        <v>6.2</v>
      </c>
      <c r="B99">
        <v>2.9</v>
      </c>
      <c r="C99">
        <v>4.3</v>
      </c>
      <c r="D99">
        <v>1.3</v>
      </c>
    </row>
    <row r="100" spans="1:4" x14ac:dyDescent="0.25">
      <c r="A100">
        <v>5.0999999999999996</v>
      </c>
      <c r="B100">
        <v>2.5</v>
      </c>
      <c r="C100">
        <v>3</v>
      </c>
      <c r="D100">
        <v>1.1000000000000001</v>
      </c>
    </row>
    <row r="101" spans="1:4" x14ac:dyDescent="0.25">
      <c r="A101">
        <v>5.7</v>
      </c>
      <c r="B101">
        <v>2.8</v>
      </c>
      <c r="C101">
        <v>4.0999999999999996</v>
      </c>
      <c r="D101">
        <v>1.3</v>
      </c>
    </row>
    <row r="102" spans="1:4" x14ac:dyDescent="0.25">
      <c r="A102">
        <v>6.3</v>
      </c>
      <c r="B102">
        <v>3.3</v>
      </c>
      <c r="C102">
        <v>6</v>
      </c>
      <c r="D102">
        <v>2.5</v>
      </c>
    </row>
    <row r="103" spans="1:4" x14ac:dyDescent="0.25">
      <c r="A103">
        <v>5.8</v>
      </c>
      <c r="B103">
        <v>2.7</v>
      </c>
      <c r="C103">
        <v>5.0999999999999996</v>
      </c>
      <c r="D103">
        <v>1.9</v>
      </c>
    </row>
    <row r="104" spans="1:4" x14ac:dyDescent="0.25">
      <c r="A104">
        <v>7.1</v>
      </c>
      <c r="B104">
        <v>3</v>
      </c>
      <c r="C104">
        <v>5.9</v>
      </c>
      <c r="D104">
        <v>2.1</v>
      </c>
    </row>
    <row r="105" spans="1:4" x14ac:dyDescent="0.25">
      <c r="A105">
        <v>6.3</v>
      </c>
      <c r="B105">
        <v>2.9</v>
      </c>
      <c r="C105">
        <v>5.6</v>
      </c>
      <c r="D105">
        <v>1.8</v>
      </c>
    </row>
    <row r="106" spans="1:4" x14ac:dyDescent="0.25">
      <c r="A106">
        <v>6.5</v>
      </c>
      <c r="B106">
        <v>3</v>
      </c>
      <c r="C106">
        <v>5.8</v>
      </c>
      <c r="D106">
        <v>2.2000000000000002</v>
      </c>
    </row>
    <row r="107" spans="1:4" x14ac:dyDescent="0.25">
      <c r="A107">
        <v>7.6</v>
      </c>
      <c r="B107">
        <v>3</v>
      </c>
      <c r="C107">
        <v>6.6</v>
      </c>
      <c r="D107">
        <v>2.1</v>
      </c>
    </row>
    <row r="108" spans="1:4" x14ac:dyDescent="0.25">
      <c r="A108">
        <v>4.9000000000000004</v>
      </c>
      <c r="B108">
        <v>2.5</v>
      </c>
      <c r="C108">
        <v>4.5</v>
      </c>
      <c r="D108">
        <v>1.7</v>
      </c>
    </row>
    <row r="109" spans="1:4" x14ac:dyDescent="0.25">
      <c r="A109">
        <v>7.3</v>
      </c>
      <c r="B109">
        <v>2.9</v>
      </c>
      <c r="C109">
        <v>6.3</v>
      </c>
      <c r="D109">
        <v>1.8</v>
      </c>
    </row>
    <row r="110" spans="1:4" x14ac:dyDescent="0.25">
      <c r="A110">
        <v>6.7</v>
      </c>
      <c r="B110">
        <v>2.5</v>
      </c>
      <c r="C110">
        <v>5.8</v>
      </c>
      <c r="D110">
        <v>1.8</v>
      </c>
    </row>
    <row r="111" spans="1:4" x14ac:dyDescent="0.25">
      <c r="A111">
        <v>7.2</v>
      </c>
      <c r="B111">
        <v>3.6</v>
      </c>
      <c r="C111">
        <v>6.1</v>
      </c>
      <c r="D111">
        <v>2.5</v>
      </c>
    </row>
    <row r="112" spans="1:4" x14ac:dyDescent="0.25">
      <c r="A112">
        <v>6.5</v>
      </c>
      <c r="B112">
        <v>3.2</v>
      </c>
      <c r="C112">
        <v>5.0999999999999996</v>
      </c>
      <c r="D112">
        <v>2</v>
      </c>
    </row>
    <row r="113" spans="1:4" x14ac:dyDescent="0.25">
      <c r="A113">
        <v>6.4</v>
      </c>
      <c r="B113">
        <v>2.7</v>
      </c>
      <c r="C113">
        <v>5.3</v>
      </c>
      <c r="D113">
        <v>1.9</v>
      </c>
    </row>
    <row r="114" spans="1:4" x14ac:dyDescent="0.25">
      <c r="A114">
        <v>6.8</v>
      </c>
      <c r="B114">
        <v>3</v>
      </c>
      <c r="C114">
        <v>5.5</v>
      </c>
      <c r="D114">
        <v>2.1</v>
      </c>
    </row>
    <row r="115" spans="1:4" x14ac:dyDescent="0.25">
      <c r="A115">
        <v>5.7</v>
      </c>
      <c r="B115">
        <v>2.5</v>
      </c>
      <c r="C115">
        <v>5</v>
      </c>
      <c r="D115">
        <v>2</v>
      </c>
    </row>
    <row r="116" spans="1:4" x14ac:dyDescent="0.25">
      <c r="A116">
        <v>5.8</v>
      </c>
      <c r="B116">
        <v>2.8</v>
      </c>
      <c r="C116">
        <v>5.0999999999999996</v>
      </c>
      <c r="D116">
        <v>2.4</v>
      </c>
    </row>
    <row r="117" spans="1:4" x14ac:dyDescent="0.25">
      <c r="A117">
        <v>6.4</v>
      </c>
      <c r="B117">
        <v>3.2</v>
      </c>
      <c r="C117">
        <v>5.3</v>
      </c>
      <c r="D117">
        <v>2.2999999999999998</v>
      </c>
    </row>
    <row r="118" spans="1:4" x14ac:dyDescent="0.25">
      <c r="A118">
        <v>6.5</v>
      </c>
      <c r="B118">
        <v>3</v>
      </c>
      <c r="C118">
        <v>5.5</v>
      </c>
      <c r="D118">
        <v>1.8</v>
      </c>
    </row>
    <row r="119" spans="1:4" x14ac:dyDescent="0.25">
      <c r="A119">
        <v>7.7</v>
      </c>
      <c r="B119">
        <v>3.8</v>
      </c>
      <c r="C119">
        <v>6.7</v>
      </c>
      <c r="D119">
        <v>2.2000000000000002</v>
      </c>
    </row>
    <row r="120" spans="1:4" x14ac:dyDescent="0.25">
      <c r="A120">
        <v>7.7</v>
      </c>
      <c r="B120">
        <v>2.6</v>
      </c>
      <c r="C120">
        <v>6.9</v>
      </c>
      <c r="D120">
        <v>2.2999999999999998</v>
      </c>
    </row>
    <row r="121" spans="1:4" x14ac:dyDescent="0.25">
      <c r="A121">
        <v>6</v>
      </c>
      <c r="B121">
        <v>2.2000000000000002</v>
      </c>
      <c r="C121">
        <v>5</v>
      </c>
      <c r="D121">
        <v>1.5</v>
      </c>
    </row>
    <row r="122" spans="1:4" x14ac:dyDescent="0.25">
      <c r="A122">
        <v>6.9</v>
      </c>
      <c r="B122">
        <v>3.2</v>
      </c>
      <c r="C122">
        <v>5.7</v>
      </c>
      <c r="D122">
        <v>2.2999999999999998</v>
      </c>
    </row>
    <row r="123" spans="1:4" x14ac:dyDescent="0.25">
      <c r="A123">
        <v>5.6</v>
      </c>
      <c r="B123">
        <v>2.8</v>
      </c>
      <c r="C123">
        <v>4.9000000000000004</v>
      </c>
      <c r="D123">
        <v>2</v>
      </c>
    </row>
    <row r="124" spans="1:4" x14ac:dyDescent="0.25">
      <c r="A124">
        <v>7.7</v>
      </c>
      <c r="B124">
        <v>2.8</v>
      </c>
      <c r="C124">
        <v>6.7</v>
      </c>
      <c r="D124">
        <v>2</v>
      </c>
    </row>
    <row r="125" spans="1:4" x14ac:dyDescent="0.25">
      <c r="A125">
        <v>6.3</v>
      </c>
      <c r="B125">
        <v>2.7</v>
      </c>
      <c r="C125">
        <v>4.9000000000000004</v>
      </c>
      <c r="D125">
        <v>1.8</v>
      </c>
    </row>
    <row r="126" spans="1:4" x14ac:dyDescent="0.25">
      <c r="A126">
        <v>6.7</v>
      </c>
      <c r="B126">
        <v>3.3</v>
      </c>
      <c r="C126">
        <v>5.7</v>
      </c>
      <c r="D126">
        <v>2.1</v>
      </c>
    </row>
    <row r="127" spans="1:4" x14ac:dyDescent="0.25">
      <c r="A127">
        <v>7.2</v>
      </c>
      <c r="B127">
        <v>3.2</v>
      </c>
      <c r="C127">
        <v>6</v>
      </c>
      <c r="D127">
        <v>1.8</v>
      </c>
    </row>
    <row r="128" spans="1:4" x14ac:dyDescent="0.25">
      <c r="A128">
        <v>6.2</v>
      </c>
      <c r="B128">
        <v>2.8</v>
      </c>
      <c r="C128">
        <v>4.8</v>
      </c>
      <c r="D128">
        <v>1.8</v>
      </c>
    </row>
    <row r="129" spans="1:4" x14ac:dyDescent="0.25">
      <c r="A129">
        <v>6.1</v>
      </c>
      <c r="B129">
        <v>3</v>
      </c>
      <c r="C129">
        <v>4.9000000000000004</v>
      </c>
      <c r="D129">
        <v>1.8</v>
      </c>
    </row>
    <row r="130" spans="1:4" x14ac:dyDescent="0.25">
      <c r="A130">
        <v>6.4</v>
      </c>
      <c r="B130">
        <v>2.8</v>
      </c>
      <c r="C130">
        <v>5.6</v>
      </c>
      <c r="D130">
        <v>2.1</v>
      </c>
    </row>
    <row r="131" spans="1:4" x14ac:dyDescent="0.25">
      <c r="A131">
        <v>7.2</v>
      </c>
      <c r="B131">
        <v>3</v>
      </c>
      <c r="C131">
        <v>5.8</v>
      </c>
      <c r="D131">
        <v>1.6</v>
      </c>
    </row>
    <row r="132" spans="1:4" x14ac:dyDescent="0.25">
      <c r="A132">
        <v>7.4</v>
      </c>
      <c r="B132">
        <v>2.8</v>
      </c>
      <c r="C132">
        <v>6.1</v>
      </c>
      <c r="D132">
        <v>1.9</v>
      </c>
    </row>
    <row r="133" spans="1:4" x14ac:dyDescent="0.25">
      <c r="A133">
        <v>7.9</v>
      </c>
      <c r="B133">
        <v>3.8</v>
      </c>
      <c r="C133">
        <v>6.4</v>
      </c>
      <c r="D133">
        <v>2</v>
      </c>
    </row>
    <row r="134" spans="1:4" x14ac:dyDescent="0.25">
      <c r="A134">
        <v>6.4</v>
      </c>
      <c r="B134">
        <v>2.8</v>
      </c>
      <c r="C134">
        <v>5.6</v>
      </c>
      <c r="D134">
        <v>2.2000000000000002</v>
      </c>
    </row>
    <row r="135" spans="1:4" x14ac:dyDescent="0.25">
      <c r="A135">
        <v>6.3</v>
      </c>
      <c r="B135">
        <v>2.8</v>
      </c>
      <c r="C135">
        <v>5.0999999999999996</v>
      </c>
      <c r="D135">
        <v>1.5</v>
      </c>
    </row>
    <row r="136" spans="1:4" x14ac:dyDescent="0.25">
      <c r="A136">
        <v>6.1</v>
      </c>
      <c r="B136">
        <v>2.6</v>
      </c>
      <c r="C136">
        <v>5.6</v>
      </c>
      <c r="D136">
        <v>1.4</v>
      </c>
    </row>
    <row r="137" spans="1:4" x14ac:dyDescent="0.25">
      <c r="A137">
        <v>7.7</v>
      </c>
      <c r="B137">
        <v>3</v>
      </c>
      <c r="C137">
        <v>6.1</v>
      </c>
      <c r="D137">
        <v>2.2999999999999998</v>
      </c>
    </row>
    <row r="138" spans="1:4" x14ac:dyDescent="0.25">
      <c r="A138">
        <v>6.3</v>
      </c>
      <c r="B138">
        <v>3.4</v>
      </c>
      <c r="C138">
        <v>5.6</v>
      </c>
      <c r="D138">
        <v>2.4</v>
      </c>
    </row>
    <row r="139" spans="1:4" x14ac:dyDescent="0.25">
      <c r="A139">
        <v>6.4</v>
      </c>
      <c r="B139">
        <v>3.1</v>
      </c>
      <c r="C139">
        <v>5.5</v>
      </c>
      <c r="D139">
        <v>1.8</v>
      </c>
    </row>
    <row r="140" spans="1:4" x14ac:dyDescent="0.25">
      <c r="A140">
        <v>6</v>
      </c>
      <c r="B140">
        <v>3</v>
      </c>
      <c r="C140">
        <v>4.8</v>
      </c>
      <c r="D140">
        <v>1.8</v>
      </c>
    </row>
    <row r="141" spans="1:4" x14ac:dyDescent="0.25">
      <c r="A141">
        <v>6.9</v>
      </c>
      <c r="B141">
        <v>3.1</v>
      </c>
      <c r="C141">
        <v>5.4</v>
      </c>
      <c r="D141">
        <v>2.1</v>
      </c>
    </row>
    <row r="142" spans="1:4" x14ac:dyDescent="0.25">
      <c r="A142">
        <v>6.7</v>
      </c>
      <c r="B142">
        <v>3.1</v>
      </c>
      <c r="C142">
        <v>5.6</v>
      </c>
      <c r="D142">
        <v>2.4</v>
      </c>
    </row>
    <row r="143" spans="1:4" x14ac:dyDescent="0.25">
      <c r="A143">
        <v>6.9</v>
      </c>
      <c r="B143">
        <v>3.1</v>
      </c>
      <c r="C143">
        <v>5.0999999999999996</v>
      </c>
      <c r="D143">
        <v>2.2999999999999998</v>
      </c>
    </row>
    <row r="144" spans="1:4" x14ac:dyDescent="0.25">
      <c r="A144">
        <v>5.8</v>
      </c>
      <c r="B144">
        <v>2.7</v>
      </c>
      <c r="C144">
        <v>5.0999999999999996</v>
      </c>
      <c r="D144">
        <v>1.9</v>
      </c>
    </row>
    <row r="145" spans="1:4" x14ac:dyDescent="0.25">
      <c r="A145">
        <v>6.8</v>
      </c>
      <c r="B145">
        <v>3.2</v>
      </c>
      <c r="C145">
        <v>5.9</v>
      </c>
      <c r="D145">
        <v>2.2999999999999998</v>
      </c>
    </row>
    <row r="146" spans="1:4" x14ac:dyDescent="0.25">
      <c r="A146">
        <v>6.7</v>
      </c>
      <c r="B146">
        <v>3.3</v>
      </c>
      <c r="C146">
        <v>5.7</v>
      </c>
      <c r="D146">
        <v>2.5</v>
      </c>
    </row>
    <row r="147" spans="1:4" x14ac:dyDescent="0.25">
      <c r="A147">
        <v>6.7</v>
      </c>
      <c r="B147">
        <v>3</v>
      </c>
      <c r="C147">
        <v>5.2</v>
      </c>
      <c r="D147">
        <v>2.2999999999999998</v>
      </c>
    </row>
    <row r="148" spans="1:4" x14ac:dyDescent="0.25">
      <c r="A148">
        <v>6.3</v>
      </c>
      <c r="B148">
        <v>2.5</v>
      </c>
      <c r="C148">
        <v>5</v>
      </c>
      <c r="D148">
        <v>1.9</v>
      </c>
    </row>
    <row r="149" spans="1:4" x14ac:dyDescent="0.25">
      <c r="A149">
        <v>6.5</v>
      </c>
      <c r="B149">
        <v>3</v>
      </c>
      <c r="C149">
        <v>5.2</v>
      </c>
      <c r="D149">
        <v>2</v>
      </c>
    </row>
    <row r="150" spans="1:4" x14ac:dyDescent="0.25">
      <c r="A150">
        <v>6.2</v>
      </c>
      <c r="B150">
        <v>3.4</v>
      </c>
      <c r="C150">
        <v>5.4</v>
      </c>
      <c r="D150">
        <v>2.2999999999999998</v>
      </c>
    </row>
    <row r="151" spans="1:4" x14ac:dyDescent="0.25">
      <c r="A151">
        <v>5.9</v>
      </c>
      <c r="B151">
        <v>3</v>
      </c>
      <c r="C151">
        <v>5.0999999999999996</v>
      </c>
      <c r="D151">
        <v>1.8</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1"/>
  <sheetViews>
    <sheetView workbookViewId="0">
      <selection activeCell="C1" sqref="C1:C1048576"/>
    </sheetView>
  </sheetViews>
  <sheetFormatPr defaultRowHeight="15" x14ac:dyDescent="0.25"/>
  <sheetData>
    <row r="1" spans="1:4" x14ac:dyDescent="0.25">
      <c r="A1" t="s">
        <v>0</v>
      </c>
      <c r="B1" t="s">
        <v>1</v>
      </c>
      <c r="C1" t="s">
        <v>2</v>
      </c>
      <c r="D1" t="s">
        <v>3</v>
      </c>
    </row>
    <row r="2" spans="1:4" x14ac:dyDescent="0.25">
      <c r="A2">
        <v>5.0999999999999996</v>
      </c>
      <c r="B2">
        <v>3.5</v>
      </c>
      <c r="C2">
        <v>1.4</v>
      </c>
      <c r="D2">
        <v>0.2</v>
      </c>
    </row>
    <row r="3" spans="1:4" x14ac:dyDescent="0.25">
      <c r="A3">
        <v>4.9000000000000004</v>
      </c>
      <c r="B3">
        <v>3</v>
      </c>
      <c r="C3">
        <v>1.4</v>
      </c>
      <c r="D3">
        <v>0.2</v>
      </c>
    </row>
    <row r="4" spans="1:4" x14ac:dyDescent="0.25">
      <c r="A4">
        <v>4.7</v>
      </c>
      <c r="B4">
        <v>3.2</v>
      </c>
      <c r="C4">
        <v>1.3</v>
      </c>
      <c r="D4">
        <v>0.2</v>
      </c>
    </row>
    <row r="5" spans="1:4" x14ac:dyDescent="0.25">
      <c r="A5">
        <v>4.5999999999999996</v>
      </c>
      <c r="B5">
        <v>3.1</v>
      </c>
      <c r="C5">
        <v>1.5</v>
      </c>
      <c r="D5">
        <v>0.2</v>
      </c>
    </row>
    <row r="6" spans="1:4" x14ac:dyDescent="0.25">
      <c r="A6">
        <v>5</v>
      </c>
      <c r="B6">
        <v>3.6</v>
      </c>
      <c r="C6">
        <v>1.4</v>
      </c>
      <c r="D6">
        <v>0.2</v>
      </c>
    </row>
    <row r="7" spans="1:4" x14ac:dyDescent="0.25">
      <c r="A7">
        <v>5.4</v>
      </c>
      <c r="B7">
        <v>3.9</v>
      </c>
      <c r="C7">
        <v>1.7</v>
      </c>
      <c r="D7">
        <v>0.4</v>
      </c>
    </row>
    <row r="8" spans="1:4" x14ac:dyDescent="0.25">
      <c r="A8">
        <v>4.5999999999999996</v>
      </c>
      <c r="B8">
        <v>3.4</v>
      </c>
      <c r="C8">
        <v>1.4</v>
      </c>
      <c r="D8">
        <v>0.3</v>
      </c>
    </row>
    <row r="9" spans="1:4" x14ac:dyDescent="0.25">
      <c r="A9">
        <v>5</v>
      </c>
      <c r="B9">
        <v>3.4</v>
      </c>
      <c r="C9">
        <v>1.5</v>
      </c>
      <c r="D9">
        <v>0.2</v>
      </c>
    </row>
    <row r="10" spans="1:4" x14ac:dyDescent="0.25">
      <c r="A10">
        <v>4.4000000000000004</v>
      </c>
      <c r="B10">
        <v>2.9</v>
      </c>
      <c r="C10">
        <v>1.4</v>
      </c>
      <c r="D10">
        <v>0.2</v>
      </c>
    </row>
    <row r="11" spans="1:4" x14ac:dyDescent="0.25">
      <c r="A11">
        <v>4.9000000000000004</v>
      </c>
      <c r="B11">
        <v>3.1</v>
      </c>
      <c r="C11">
        <v>1.5</v>
      </c>
      <c r="D11">
        <v>0.1</v>
      </c>
    </row>
    <row r="12" spans="1:4" x14ac:dyDescent="0.25">
      <c r="A12">
        <v>5.4</v>
      </c>
      <c r="B12">
        <v>3.7</v>
      </c>
      <c r="C12">
        <v>1.5</v>
      </c>
      <c r="D12">
        <v>0.2</v>
      </c>
    </row>
    <row r="13" spans="1:4" x14ac:dyDescent="0.25">
      <c r="A13">
        <v>4.8</v>
      </c>
      <c r="B13">
        <v>3.4</v>
      </c>
      <c r="C13">
        <v>1.6</v>
      </c>
      <c r="D13">
        <v>0.2</v>
      </c>
    </row>
    <row r="14" spans="1:4" x14ac:dyDescent="0.25">
      <c r="A14">
        <v>4.8</v>
      </c>
      <c r="B14">
        <v>3</v>
      </c>
      <c r="C14">
        <v>1.4</v>
      </c>
      <c r="D14">
        <v>0.1</v>
      </c>
    </row>
    <row r="15" spans="1:4" x14ac:dyDescent="0.25">
      <c r="A15">
        <v>4.3</v>
      </c>
      <c r="B15">
        <v>3</v>
      </c>
      <c r="C15">
        <v>1.1000000000000001</v>
      </c>
      <c r="D15">
        <v>0.1</v>
      </c>
    </row>
    <row r="16" spans="1:4" x14ac:dyDescent="0.25">
      <c r="A16">
        <v>5.8</v>
      </c>
      <c r="B16">
        <v>4</v>
      </c>
      <c r="C16">
        <v>1.2</v>
      </c>
      <c r="D16">
        <v>0.2</v>
      </c>
    </row>
    <row r="17" spans="1:4" x14ac:dyDescent="0.25">
      <c r="A17">
        <v>5.7</v>
      </c>
      <c r="B17">
        <v>4.4000000000000004</v>
      </c>
      <c r="C17">
        <v>1.5</v>
      </c>
      <c r="D17">
        <v>0.4</v>
      </c>
    </row>
    <row r="18" spans="1:4" x14ac:dyDescent="0.25">
      <c r="A18">
        <v>5.4</v>
      </c>
      <c r="B18">
        <v>3.9</v>
      </c>
      <c r="C18">
        <v>1.3</v>
      </c>
      <c r="D18">
        <v>0.4</v>
      </c>
    </row>
    <row r="19" spans="1:4" x14ac:dyDescent="0.25">
      <c r="A19">
        <v>5.0999999999999996</v>
      </c>
      <c r="B19">
        <v>3.5</v>
      </c>
      <c r="C19">
        <v>1.4</v>
      </c>
      <c r="D19">
        <v>0.3</v>
      </c>
    </row>
    <row r="20" spans="1:4" x14ac:dyDescent="0.25">
      <c r="A20">
        <v>5.7</v>
      </c>
      <c r="B20">
        <v>3.8</v>
      </c>
      <c r="C20">
        <v>1.7</v>
      </c>
      <c r="D20">
        <v>0.3</v>
      </c>
    </row>
    <row r="21" spans="1:4" x14ac:dyDescent="0.25">
      <c r="A21">
        <v>5.0999999999999996</v>
      </c>
      <c r="B21">
        <v>3.8</v>
      </c>
      <c r="C21">
        <v>1.5</v>
      </c>
      <c r="D21">
        <v>0.3</v>
      </c>
    </row>
    <row r="22" spans="1:4" x14ac:dyDescent="0.25">
      <c r="A22">
        <v>5.4</v>
      </c>
      <c r="B22">
        <v>3.4</v>
      </c>
      <c r="C22">
        <v>1.7</v>
      </c>
      <c r="D22">
        <v>0.2</v>
      </c>
    </row>
    <row r="23" spans="1:4" x14ac:dyDescent="0.25">
      <c r="A23">
        <v>5.0999999999999996</v>
      </c>
      <c r="B23">
        <v>3.7</v>
      </c>
      <c r="C23">
        <v>1.5</v>
      </c>
      <c r="D23">
        <v>0.4</v>
      </c>
    </row>
    <row r="24" spans="1:4" x14ac:dyDescent="0.25">
      <c r="A24">
        <v>4.5999999999999996</v>
      </c>
      <c r="B24">
        <v>3.6</v>
      </c>
      <c r="C24">
        <v>1</v>
      </c>
      <c r="D24">
        <v>0.2</v>
      </c>
    </row>
    <row r="25" spans="1:4" x14ac:dyDescent="0.25">
      <c r="A25">
        <v>5.0999999999999996</v>
      </c>
      <c r="B25">
        <v>3.3</v>
      </c>
      <c r="C25">
        <v>1.7</v>
      </c>
      <c r="D25">
        <v>0.5</v>
      </c>
    </row>
    <row r="26" spans="1:4" x14ac:dyDescent="0.25">
      <c r="A26">
        <v>4.8</v>
      </c>
      <c r="B26">
        <v>3.4</v>
      </c>
      <c r="C26">
        <v>1.9</v>
      </c>
      <c r="D26">
        <v>0.2</v>
      </c>
    </row>
    <row r="27" spans="1:4" x14ac:dyDescent="0.25">
      <c r="A27">
        <v>5</v>
      </c>
      <c r="B27">
        <v>3</v>
      </c>
      <c r="C27">
        <v>1.6</v>
      </c>
      <c r="D27">
        <v>0.2</v>
      </c>
    </row>
    <row r="28" spans="1:4" x14ac:dyDescent="0.25">
      <c r="A28">
        <v>5</v>
      </c>
      <c r="B28">
        <v>3.4</v>
      </c>
      <c r="C28">
        <v>1.6</v>
      </c>
      <c r="D28">
        <v>0.4</v>
      </c>
    </row>
    <row r="29" spans="1:4" x14ac:dyDescent="0.25">
      <c r="A29">
        <v>5.2</v>
      </c>
      <c r="B29">
        <v>3.5</v>
      </c>
      <c r="C29">
        <v>1.5</v>
      </c>
      <c r="D29">
        <v>0.2</v>
      </c>
    </row>
    <row r="30" spans="1:4" x14ac:dyDescent="0.25">
      <c r="A30">
        <v>5.2</v>
      </c>
      <c r="B30">
        <v>3.4</v>
      </c>
      <c r="C30">
        <v>1.4</v>
      </c>
      <c r="D30">
        <v>0.2</v>
      </c>
    </row>
    <row r="31" spans="1:4" x14ac:dyDescent="0.25">
      <c r="A31">
        <v>4.7</v>
      </c>
      <c r="B31">
        <v>3.2</v>
      </c>
      <c r="C31">
        <v>1.6</v>
      </c>
      <c r="D31">
        <v>0.2</v>
      </c>
    </row>
    <row r="32" spans="1:4" x14ac:dyDescent="0.25">
      <c r="A32">
        <v>4.8</v>
      </c>
      <c r="B32">
        <v>3.1</v>
      </c>
      <c r="C32">
        <v>1.6</v>
      </c>
      <c r="D32">
        <v>0.2</v>
      </c>
    </row>
    <row r="33" spans="1:4" x14ac:dyDescent="0.25">
      <c r="A33">
        <v>5.4</v>
      </c>
      <c r="B33">
        <v>3.4</v>
      </c>
      <c r="C33">
        <v>1.5</v>
      </c>
      <c r="D33">
        <v>0.4</v>
      </c>
    </row>
    <row r="34" spans="1:4" x14ac:dyDescent="0.25">
      <c r="A34">
        <v>5.2</v>
      </c>
      <c r="B34">
        <v>4.0999999999999996</v>
      </c>
      <c r="C34">
        <v>1.5</v>
      </c>
      <c r="D34">
        <v>0.1</v>
      </c>
    </row>
    <row r="35" spans="1:4" x14ac:dyDescent="0.25">
      <c r="A35">
        <v>5.5</v>
      </c>
      <c r="B35">
        <v>4.2</v>
      </c>
      <c r="C35">
        <v>1.4</v>
      </c>
      <c r="D35">
        <v>0.2</v>
      </c>
    </row>
    <row r="36" spans="1:4" x14ac:dyDescent="0.25">
      <c r="A36">
        <v>4.9000000000000004</v>
      </c>
      <c r="B36">
        <v>3.1</v>
      </c>
      <c r="C36">
        <v>1.5</v>
      </c>
      <c r="D36">
        <v>0.2</v>
      </c>
    </row>
    <row r="37" spans="1:4" x14ac:dyDescent="0.25">
      <c r="A37">
        <v>5</v>
      </c>
      <c r="B37">
        <v>3.2</v>
      </c>
      <c r="C37">
        <v>1.2</v>
      </c>
      <c r="D37">
        <v>0.2</v>
      </c>
    </row>
    <row r="38" spans="1:4" x14ac:dyDescent="0.25">
      <c r="A38">
        <v>5.5</v>
      </c>
      <c r="B38">
        <v>3.5</v>
      </c>
      <c r="C38">
        <v>1.3</v>
      </c>
      <c r="D38">
        <v>0.2</v>
      </c>
    </row>
    <row r="39" spans="1:4" x14ac:dyDescent="0.25">
      <c r="A39">
        <v>4.9000000000000004</v>
      </c>
      <c r="B39">
        <v>3.6</v>
      </c>
      <c r="C39">
        <v>1.4</v>
      </c>
      <c r="D39">
        <v>0.1</v>
      </c>
    </row>
    <row r="40" spans="1:4" x14ac:dyDescent="0.25">
      <c r="A40">
        <v>4.4000000000000004</v>
      </c>
      <c r="B40">
        <v>3</v>
      </c>
      <c r="C40">
        <v>1.3</v>
      </c>
      <c r="D40">
        <v>0.2</v>
      </c>
    </row>
    <row r="41" spans="1:4" x14ac:dyDescent="0.25">
      <c r="A41">
        <v>5.0999999999999996</v>
      </c>
      <c r="B41">
        <v>3.4</v>
      </c>
      <c r="C41">
        <v>1.5</v>
      </c>
      <c r="D41">
        <v>0.2</v>
      </c>
    </row>
    <row r="42" spans="1:4" x14ac:dyDescent="0.25">
      <c r="A42">
        <v>5</v>
      </c>
      <c r="B42">
        <v>3.5</v>
      </c>
      <c r="C42">
        <v>1.3</v>
      </c>
      <c r="D42">
        <v>0.3</v>
      </c>
    </row>
    <row r="43" spans="1:4" x14ac:dyDescent="0.25">
      <c r="A43">
        <v>4.5</v>
      </c>
      <c r="B43">
        <v>2.2999999999999998</v>
      </c>
      <c r="C43">
        <v>1.3</v>
      </c>
      <c r="D43">
        <v>0.3</v>
      </c>
    </row>
    <row r="44" spans="1:4" x14ac:dyDescent="0.25">
      <c r="A44">
        <v>4.4000000000000004</v>
      </c>
      <c r="B44">
        <v>3.2</v>
      </c>
      <c r="C44">
        <v>1.3</v>
      </c>
      <c r="D44">
        <v>0.2</v>
      </c>
    </row>
    <row r="45" spans="1:4" x14ac:dyDescent="0.25">
      <c r="A45">
        <v>5</v>
      </c>
      <c r="B45">
        <v>3.5</v>
      </c>
      <c r="C45">
        <v>1.6</v>
      </c>
      <c r="D45">
        <v>0.6</v>
      </c>
    </row>
    <row r="46" spans="1:4" x14ac:dyDescent="0.25">
      <c r="A46">
        <v>5.0999999999999996</v>
      </c>
      <c r="B46">
        <v>3.8</v>
      </c>
      <c r="C46">
        <v>1.9</v>
      </c>
      <c r="D46">
        <v>0.4</v>
      </c>
    </row>
    <row r="47" spans="1:4" x14ac:dyDescent="0.25">
      <c r="A47">
        <v>4.8</v>
      </c>
      <c r="B47">
        <v>3</v>
      </c>
      <c r="C47">
        <v>1.4</v>
      </c>
      <c r="D47">
        <v>0.3</v>
      </c>
    </row>
    <row r="48" spans="1:4" x14ac:dyDescent="0.25">
      <c r="A48">
        <v>5.0999999999999996</v>
      </c>
      <c r="B48">
        <v>3.8</v>
      </c>
      <c r="C48">
        <v>1.6</v>
      </c>
      <c r="D48">
        <v>0.2</v>
      </c>
    </row>
    <row r="49" spans="1:4" x14ac:dyDescent="0.25">
      <c r="A49">
        <v>4.5999999999999996</v>
      </c>
      <c r="B49">
        <v>3.2</v>
      </c>
      <c r="C49">
        <v>1.4</v>
      </c>
      <c r="D49">
        <v>0.2</v>
      </c>
    </row>
    <row r="50" spans="1:4" x14ac:dyDescent="0.25">
      <c r="A50">
        <v>5.3</v>
      </c>
      <c r="B50">
        <v>3.7</v>
      </c>
      <c r="C50">
        <v>1.5</v>
      </c>
      <c r="D50">
        <v>0.2</v>
      </c>
    </row>
    <row r="51" spans="1:4" x14ac:dyDescent="0.25">
      <c r="A51">
        <v>5</v>
      </c>
      <c r="B51">
        <v>3.3</v>
      </c>
      <c r="C51">
        <v>1.4</v>
      </c>
      <c r="D51">
        <v>0.2</v>
      </c>
    </row>
    <row r="52" spans="1:4" x14ac:dyDescent="0.25">
      <c r="A52">
        <v>7</v>
      </c>
      <c r="B52">
        <v>3.2</v>
      </c>
      <c r="C52">
        <v>4.7</v>
      </c>
      <c r="D52">
        <v>1.4</v>
      </c>
    </row>
    <row r="53" spans="1:4" x14ac:dyDescent="0.25">
      <c r="A53">
        <v>6.4</v>
      </c>
      <c r="B53">
        <v>3.2</v>
      </c>
      <c r="C53">
        <v>4.5</v>
      </c>
      <c r="D53">
        <v>1.5</v>
      </c>
    </row>
    <row r="54" spans="1:4" x14ac:dyDescent="0.25">
      <c r="A54">
        <v>6.9</v>
      </c>
      <c r="B54">
        <v>3.1</v>
      </c>
      <c r="C54">
        <v>4.9000000000000004</v>
      </c>
      <c r="D54">
        <v>1.5</v>
      </c>
    </row>
    <row r="55" spans="1:4" x14ac:dyDescent="0.25">
      <c r="A55">
        <v>5.5</v>
      </c>
      <c r="B55">
        <v>2.2999999999999998</v>
      </c>
      <c r="C55">
        <v>4</v>
      </c>
      <c r="D55">
        <v>1.3</v>
      </c>
    </row>
    <row r="56" spans="1:4" x14ac:dyDescent="0.25">
      <c r="A56">
        <v>6.5</v>
      </c>
      <c r="B56">
        <v>2.8</v>
      </c>
      <c r="C56">
        <v>4.5999999999999996</v>
      </c>
      <c r="D56">
        <v>1.5</v>
      </c>
    </row>
    <row r="57" spans="1:4" x14ac:dyDescent="0.25">
      <c r="A57">
        <v>5.7</v>
      </c>
      <c r="B57">
        <v>2.8</v>
      </c>
      <c r="C57">
        <v>4.5</v>
      </c>
      <c r="D57">
        <v>1.3</v>
      </c>
    </row>
    <row r="58" spans="1:4" x14ac:dyDescent="0.25">
      <c r="A58">
        <v>6.3</v>
      </c>
      <c r="B58">
        <v>3.3</v>
      </c>
      <c r="C58">
        <v>4.7</v>
      </c>
      <c r="D58">
        <v>1.6</v>
      </c>
    </row>
    <row r="59" spans="1:4" x14ac:dyDescent="0.25">
      <c r="A59">
        <v>4.9000000000000004</v>
      </c>
      <c r="B59">
        <v>2.4</v>
      </c>
      <c r="C59">
        <v>3.3</v>
      </c>
      <c r="D59">
        <v>1</v>
      </c>
    </row>
    <row r="60" spans="1:4" x14ac:dyDescent="0.25">
      <c r="A60">
        <v>6.6</v>
      </c>
      <c r="B60">
        <v>2.9</v>
      </c>
      <c r="C60">
        <v>4.5999999999999996</v>
      </c>
      <c r="D60">
        <v>1.3</v>
      </c>
    </row>
    <row r="61" spans="1:4" x14ac:dyDescent="0.25">
      <c r="A61">
        <v>5.2</v>
      </c>
      <c r="B61">
        <v>2.7</v>
      </c>
      <c r="C61">
        <v>3.9</v>
      </c>
      <c r="D61">
        <v>1.4</v>
      </c>
    </row>
    <row r="62" spans="1:4" x14ac:dyDescent="0.25">
      <c r="A62">
        <v>5</v>
      </c>
      <c r="B62">
        <v>2</v>
      </c>
      <c r="C62">
        <v>3.5</v>
      </c>
      <c r="D62">
        <v>1</v>
      </c>
    </row>
    <row r="63" spans="1:4" x14ac:dyDescent="0.25">
      <c r="A63">
        <v>5.9</v>
      </c>
      <c r="B63">
        <v>3</v>
      </c>
      <c r="C63">
        <v>4.2</v>
      </c>
      <c r="D63">
        <v>1.5</v>
      </c>
    </row>
    <row r="64" spans="1:4" x14ac:dyDescent="0.25">
      <c r="A64">
        <v>6</v>
      </c>
      <c r="B64">
        <v>2.2000000000000002</v>
      </c>
      <c r="C64">
        <v>4</v>
      </c>
      <c r="D64">
        <v>1</v>
      </c>
    </row>
    <row r="65" spans="1:4" x14ac:dyDescent="0.25">
      <c r="A65">
        <v>6.1</v>
      </c>
      <c r="B65">
        <v>2.9</v>
      </c>
      <c r="C65">
        <v>4.7</v>
      </c>
      <c r="D65">
        <v>1.4</v>
      </c>
    </row>
    <row r="66" spans="1:4" x14ac:dyDescent="0.25">
      <c r="A66">
        <v>5.6</v>
      </c>
      <c r="B66">
        <v>2.9</v>
      </c>
      <c r="C66">
        <v>3.6</v>
      </c>
      <c r="D66">
        <v>1.3</v>
      </c>
    </row>
    <row r="67" spans="1:4" x14ac:dyDescent="0.25">
      <c r="A67">
        <v>6.7</v>
      </c>
      <c r="B67">
        <v>3.1</v>
      </c>
      <c r="C67">
        <v>4.4000000000000004</v>
      </c>
      <c r="D67">
        <v>1.4</v>
      </c>
    </row>
    <row r="68" spans="1:4" x14ac:dyDescent="0.25">
      <c r="A68">
        <v>5.6</v>
      </c>
      <c r="B68">
        <v>3</v>
      </c>
      <c r="C68">
        <v>4.5</v>
      </c>
      <c r="D68">
        <v>1.5</v>
      </c>
    </row>
    <row r="69" spans="1:4" x14ac:dyDescent="0.25">
      <c r="A69">
        <v>5.8</v>
      </c>
      <c r="B69">
        <v>2.7</v>
      </c>
      <c r="C69">
        <v>4.0999999999999996</v>
      </c>
      <c r="D69">
        <v>1</v>
      </c>
    </row>
    <row r="70" spans="1:4" x14ac:dyDescent="0.25">
      <c r="A70">
        <v>6.2</v>
      </c>
      <c r="B70">
        <v>2.2000000000000002</v>
      </c>
      <c r="C70">
        <v>4.5</v>
      </c>
      <c r="D70">
        <v>1.5</v>
      </c>
    </row>
    <row r="71" spans="1:4" x14ac:dyDescent="0.25">
      <c r="A71">
        <v>5.6</v>
      </c>
      <c r="B71">
        <v>2.5</v>
      </c>
      <c r="C71">
        <v>3.9</v>
      </c>
      <c r="D71">
        <v>1.1000000000000001</v>
      </c>
    </row>
    <row r="72" spans="1:4" x14ac:dyDescent="0.25">
      <c r="A72">
        <v>5.9</v>
      </c>
      <c r="B72">
        <v>3.2</v>
      </c>
      <c r="C72">
        <v>4.8</v>
      </c>
      <c r="D72">
        <v>1.8</v>
      </c>
    </row>
    <row r="73" spans="1:4" x14ac:dyDescent="0.25">
      <c r="A73">
        <v>6.1</v>
      </c>
      <c r="B73">
        <v>2.8</v>
      </c>
      <c r="C73">
        <v>4</v>
      </c>
      <c r="D73">
        <v>1.3</v>
      </c>
    </row>
    <row r="74" spans="1:4" x14ac:dyDescent="0.25">
      <c r="A74">
        <v>6.3</v>
      </c>
      <c r="B74">
        <v>2.5</v>
      </c>
      <c r="C74">
        <v>4.9000000000000004</v>
      </c>
      <c r="D74">
        <v>1.5</v>
      </c>
    </row>
    <row r="75" spans="1:4" x14ac:dyDescent="0.25">
      <c r="A75">
        <v>6.1</v>
      </c>
      <c r="B75">
        <v>2.8</v>
      </c>
      <c r="C75">
        <v>4.7</v>
      </c>
      <c r="D75">
        <v>1.2</v>
      </c>
    </row>
    <row r="76" spans="1:4" x14ac:dyDescent="0.25">
      <c r="A76">
        <v>6.4</v>
      </c>
      <c r="B76">
        <v>2.9</v>
      </c>
      <c r="C76">
        <v>4.3</v>
      </c>
      <c r="D76">
        <v>1.3</v>
      </c>
    </row>
    <row r="77" spans="1:4" x14ac:dyDescent="0.25">
      <c r="A77">
        <v>6.6</v>
      </c>
      <c r="B77">
        <v>3</v>
      </c>
      <c r="C77">
        <v>4.4000000000000004</v>
      </c>
      <c r="D77">
        <v>1.4</v>
      </c>
    </row>
    <row r="78" spans="1:4" x14ac:dyDescent="0.25">
      <c r="A78">
        <v>6.8</v>
      </c>
      <c r="B78">
        <v>2.8</v>
      </c>
      <c r="C78">
        <v>4.8</v>
      </c>
      <c r="D78">
        <v>1.4</v>
      </c>
    </row>
    <row r="79" spans="1:4" x14ac:dyDescent="0.25">
      <c r="A79">
        <v>6.7</v>
      </c>
      <c r="B79">
        <v>3</v>
      </c>
      <c r="C79">
        <v>5</v>
      </c>
      <c r="D79">
        <v>1.7</v>
      </c>
    </row>
    <row r="80" spans="1:4" x14ac:dyDescent="0.25">
      <c r="A80">
        <v>6</v>
      </c>
      <c r="B80">
        <v>2.9</v>
      </c>
      <c r="C80">
        <v>4.5</v>
      </c>
      <c r="D80">
        <v>1.5</v>
      </c>
    </row>
    <row r="81" spans="1:4" x14ac:dyDescent="0.25">
      <c r="A81">
        <v>5.7</v>
      </c>
      <c r="B81">
        <v>2.6</v>
      </c>
      <c r="C81">
        <v>3.5</v>
      </c>
      <c r="D81">
        <v>1</v>
      </c>
    </row>
    <row r="82" spans="1:4" x14ac:dyDescent="0.25">
      <c r="A82">
        <v>5.5</v>
      </c>
      <c r="B82">
        <v>2.4</v>
      </c>
      <c r="C82">
        <v>3.8</v>
      </c>
      <c r="D82">
        <v>1.1000000000000001</v>
      </c>
    </row>
    <row r="83" spans="1:4" x14ac:dyDescent="0.25">
      <c r="A83">
        <v>5.5</v>
      </c>
      <c r="B83">
        <v>2.4</v>
      </c>
      <c r="C83">
        <v>3.7</v>
      </c>
      <c r="D83">
        <v>1</v>
      </c>
    </row>
    <row r="84" spans="1:4" x14ac:dyDescent="0.25">
      <c r="A84">
        <v>5.8</v>
      </c>
      <c r="B84">
        <v>2.7</v>
      </c>
      <c r="C84">
        <v>3.9</v>
      </c>
      <c r="D84">
        <v>1.2</v>
      </c>
    </row>
    <row r="85" spans="1:4" x14ac:dyDescent="0.25">
      <c r="A85">
        <v>6</v>
      </c>
      <c r="B85">
        <v>2.7</v>
      </c>
      <c r="C85">
        <v>5.0999999999999996</v>
      </c>
      <c r="D85">
        <v>1.6</v>
      </c>
    </row>
    <row r="86" spans="1:4" x14ac:dyDescent="0.25">
      <c r="A86">
        <v>5.4</v>
      </c>
      <c r="B86">
        <v>3</v>
      </c>
      <c r="C86">
        <v>4.5</v>
      </c>
      <c r="D86">
        <v>1.5</v>
      </c>
    </row>
    <row r="87" spans="1:4" x14ac:dyDescent="0.25">
      <c r="A87">
        <v>6</v>
      </c>
      <c r="B87">
        <v>3.4</v>
      </c>
      <c r="C87">
        <v>4.5</v>
      </c>
      <c r="D87">
        <v>1.6</v>
      </c>
    </row>
    <row r="88" spans="1:4" x14ac:dyDescent="0.25">
      <c r="A88">
        <v>6.7</v>
      </c>
      <c r="B88">
        <v>3.1</v>
      </c>
      <c r="C88">
        <v>4.7</v>
      </c>
      <c r="D88">
        <v>1.5</v>
      </c>
    </row>
    <row r="89" spans="1:4" x14ac:dyDescent="0.25">
      <c r="A89">
        <v>6.3</v>
      </c>
      <c r="B89">
        <v>2.2999999999999998</v>
      </c>
      <c r="C89">
        <v>4.4000000000000004</v>
      </c>
      <c r="D89">
        <v>1.3</v>
      </c>
    </row>
    <row r="90" spans="1:4" x14ac:dyDescent="0.25">
      <c r="A90">
        <v>5.6</v>
      </c>
      <c r="B90">
        <v>3</v>
      </c>
      <c r="C90">
        <v>4.0999999999999996</v>
      </c>
      <c r="D90">
        <v>1.3</v>
      </c>
    </row>
    <row r="91" spans="1:4" x14ac:dyDescent="0.25">
      <c r="A91">
        <v>5.5</v>
      </c>
      <c r="B91">
        <v>2.5</v>
      </c>
      <c r="C91">
        <v>4</v>
      </c>
      <c r="D91">
        <v>1.3</v>
      </c>
    </row>
    <row r="92" spans="1:4" x14ac:dyDescent="0.25">
      <c r="A92">
        <v>5.5</v>
      </c>
      <c r="B92">
        <v>2.6</v>
      </c>
      <c r="C92">
        <v>4.4000000000000004</v>
      </c>
      <c r="D92">
        <v>1.2</v>
      </c>
    </row>
    <row r="93" spans="1:4" x14ac:dyDescent="0.25">
      <c r="A93">
        <v>6.1</v>
      </c>
      <c r="B93">
        <v>3</v>
      </c>
      <c r="C93">
        <v>4.5999999999999996</v>
      </c>
      <c r="D93">
        <v>1.4</v>
      </c>
    </row>
    <row r="94" spans="1:4" x14ac:dyDescent="0.25">
      <c r="A94">
        <v>5.8</v>
      </c>
      <c r="B94">
        <v>2.6</v>
      </c>
      <c r="C94">
        <v>4</v>
      </c>
      <c r="D94">
        <v>1.2</v>
      </c>
    </row>
    <row r="95" spans="1:4" x14ac:dyDescent="0.25">
      <c r="A95">
        <v>5</v>
      </c>
      <c r="B95">
        <v>2.2999999999999998</v>
      </c>
      <c r="C95">
        <v>3.3</v>
      </c>
      <c r="D95">
        <v>1</v>
      </c>
    </row>
    <row r="96" spans="1:4" x14ac:dyDescent="0.25">
      <c r="A96">
        <v>5.6</v>
      </c>
      <c r="B96">
        <v>2.7</v>
      </c>
      <c r="C96">
        <v>4.2</v>
      </c>
      <c r="D96">
        <v>1.3</v>
      </c>
    </row>
    <row r="97" spans="1:4" x14ac:dyDescent="0.25">
      <c r="A97">
        <v>5.7</v>
      </c>
      <c r="B97">
        <v>3</v>
      </c>
      <c r="C97">
        <v>4.2</v>
      </c>
      <c r="D97">
        <v>1.2</v>
      </c>
    </row>
    <row r="98" spans="1:4" x14ac:dyDescent="0.25">
      <c r="A98">
        <v>5.7</v>
      </c>
      <c r="B98">
        <v>2.9</v>
      </c>
      <c r="C98">
        <v>4.2</v>
      </c>
      <c r="D98">
        <v>1.3</v>
      </c>
    </row>
    <row r="99" spans="1:4" x14ac:dyDescent="0.25">
      <c r="A99">
        <v>6.2</v>
      </c>
      <c r="B99">
        <v>2.9</v>
      </c>
      <c r="C99">
        <v>4.3</v>
      </c>
      <c r="D99">
        <v>1.3</v>
      </c>
    </row>
    <row r="100" spans="1:4" x14ac:dyDescent="0.25">
      <c r="A100">
        <v>5.0999999999999996</v>
      </c>
      <c r="B100">
        <v>2.5</v>
      </c>
      <c r="C100">
        <v>3</v>
      </c>
      <c r="D100">
        <v>1.1000000000000001</v>
      </c>
    </row>
    <row r="101" spans="1:4" x14ac:dyDescent="0.25">
      <c r="A101">
        <v>5.7</v>
      </c>
      <c r="B101">
        <v>2.8</v>
      </c>
      <c r="C101">
        <v>4.0999999999999996</v>
      </c>
      <c r="D101">
        <v>1.3</v>
      </c>
    </row>
    <row r="102" spans="1:4" x14ac:dyDescent="0.25">
      <c r="A102">
        <v>6.3</v>
      </c>
      <c r="B102">
        <v>3.3</v>
      </c>
      <c r="C102">
        <v>6</v>
      </c>
      <c r="D102">
        <v>2.5</v>
      </c>
    </row>
    <row r="103" spans="1:4" x14ac:dyDescent="0.25">
      <c r="A103">
        <v>5.8</v>
      </c>
      <c r="B103">
        <v>2.7</v>
      </c>
      <c r="C103">
        <v>5.0999999999999996</v>
      </c>
      <c r="D103">
        <v>1.9</v>
      </c>
    </row>
    <row r="104" spans="1:4" x14ac:dyDescent="0.25">
      <c r="A104">
        <v>7.1</v>
      </c>
      <c r="B104">
        <v>3</v>
      </c>
      <c r="C104">
        <v>5.9</v>
      </c>
      <c r="D104">
        <v>2.1</v>
      </c>
    </row>
    <row r="105" spans="1:4" x14ac:dyDescent="0.25">
      <c r="A105">
        <v>6.3</v>
      </c>
      <c r="B105">
        <v>2.9</v>
      </c>
      <c r="C105">
        <v>5.6</v>
      </c>
      <c r="D105">
        <v>1.8</v>
      </c>
    </row>
    <row r="106" spans="1:4" x14ac:dyDescent="0.25">
      <c r="A106">
        <v>6.5</v>
      </c>
      <c r="B106">
        <v>3</v>
      </c>
      <c r="C106">
        <v>5.8</v>
      </c>
      <c r="D106">
        <v>2.2000000000000002</v>
      </c>
    </row>
    <row r="107" spans="1:4" x14ac:dyDescent="0.25">
      <c r="A107">
        <v>7.6</v>
      </c>
      <c r="B107">
        <v>3</v>
      </c>
      <c r="C107">
        <v>6.6</v>
      </c>
      <c r="D107">
        <v>2.1</v>
      </c>
    </row>
    <row r="108" spans="1:4" x14ac:dyDescent="0.25">
      <c r="A108">
        <v>4.9000000000000004</v>
      </c>
      <c r="B108">
        <v>2.5</v>
      </c>
      <c r="C108">
        <v>4.5</v>
      </c>
      <c r="D108">
        <v>1.7</v>
      </c>
    </row>
    <row r="109" spans="1:4" x14ac:dyDescent="0.25">
      <c r="A109">
        <v>7.3</v>
      </c>
      <c r="B109">
        <v>2.9</v>
      </c>
      <c r="C109">
        <v>6.3</v>
      </c>
      <c r="D109">
        <v>1.8</v>
      </c>
    </row>
    <row r="110" spans="1:4" x14ac:dyDescent="0.25">
      <c r="A110">
        <v>6.7</v>
      </c>
      <c r="B110">
        <v>2.5</v>
      </c>
      <c r="C110">
        <v>5.8</v>
      </c>
      <c r="D110">
        <v>1.8</v>
      </c>
    </row>
    <row r="111" spans="1:4" x14ac:dyDescent="0.25">
      <c r="A111">
        <v>7.2</v>
      </c>
      <c r="B111">
        <v>3.6</v>
      </c>
      <c r="C111">
        <v>6.1</v>
      </c>
      <c r="D111">
        <v>2.5</v>
      </c>
    </row>
    <row r="112" spans="1:4" x14ac:dyDescent="0.25">
      <c r="A112">
        <v>6.5</v>
      </c>
      <c r="B112">
        <v>3.2</v>
      </c>
      <c r="C112">
        <v>5.0999999999999996</v>
      </c>
      <c r="D112">
        <v>2</v>
      </c>
    </row>
    <row r="113" spans="1:4" x14ac:dyDescent="0.25">
      <c r="A113">
        <v>6.4</v>
      </c>
      <c r="B113">
        <v>2.7</v>
      </c>
      <c r="C113">
        <v>5.3</v>
      </c>
      <c r="D113">
        <v>1.9</v>
      </c>
    </row>
    <row r="114" spans="1:4" x14ac:dyDescent="0.25">
      <c r="A114">
        <v>6.8</v>
      </c>
      <c r="B114">
        <v>3</v>
      </c>
      <c r="C114">
        <v>5.5</v>
      </c>
      <c r="D114">
        <v>2.1</v>
      </c>
    </row>
    <row r="115" spans="1:4" x14ac:dyDescent="0.25">
      <c r="A115">
        <v>5.7</v>
      </c>
      <c r="B115">
        <v>2.5</v>
      </c>
      <c r="C115">
        <v>5</v>
      </c>
      <c r="D115">
        <v>2</v>
      </c>
    </row>
    <row r="116" spans="1:4" x14ac:dyDescent="0.25">
      <c r="A116">
        <v>5.8</v>
      </c>
      <c r="B116">
        <v>2.8</v>
      </c>
      <c r="C116">
        <v>5.0999999999999996</v>
      </c>
      <c r="D116">
        <v>2.4</v>
      </c>
    </row>
    <row r="117" spans="1:4" x14ac:dyDescent="0.25">
      <c r="A117">
        <v>6.4</v>
      </c>
      <c r="B117">
        <v>3.2</v>
      </c>
      <c r="C117">
        <v>5.3</v>
      </c>
      <c r="D117">
        <v>2.2999999999999998</v>
      </c>
    </row>
    <row r="118" spans="1:4" x14ac:dyDescent="0.25">
      <c r="A118">
        <v>6.5</v>
      </c>
      <c r="B118">
        <v>3</v>
      </c>
      <c r="C118">
        <v>5.5</v>
      </c>
      <c r="D118">
        <v>1.8</v>
      </c>
    </row>
    <row r="119" spans="1:4" x14ac:dyDescent="0.25">
      <c r="A119">
        <v>7.7</v>
      </c>
      <c r="B119">
        <v>3.8</v>
      </c>
      <c r="C119">
        <v>6.7</v>
      </c>
      <c r="D119">
        <v>2.2000000000000002</v>
      </c>
    </row>
    <row r="120" spans="1:4" x14ac:dyDescent="0.25">
      <c r="A120">
        <v>7.7</v>
      </c>
      <c r="B120">
        <v>2.6</v>
      </c>
      <c r="C120">
        <v>6.9</v>
      </c>
      <c r="D120">
        <v>2.2999999999999998</v>
      </c>
    </row>
    <row r="121" spans="1:4" x14ac:dyDescent="0.25">
      <c r="A121">
        <v>6</v>
      </c>
      <c r="B121">
        <v>2.2000000000000002</v>
      </c>
      <c r="C121">
        <v>5</v>
      </c>
      <c r="D121">
        <v>1.5</v>
      </c>
    </row>
    <row r="122" spans="1:4" x14ac:dyDescent="0.25">
      <c r="A122">
        <v>6.9</v>
      </c>
      <c r="B122">
        <v>3.2</v>
      </c>
      <c r="C122">
        <v>5.7</v>
      </c>
      <c r="D122">
        <v>2.2999999999999998</v>
      </c>
    </row>
    <row r="123" spans="1:4" x14ac:dyDescent="0.25">
      <c r="A123">
        <v>5.6</v>
      </c>
      <c r="B123">
        <v>2.8</v>
      </c>
      <c r="C123">
        <v>4.9000000000000004</v>
      </c>
      <c r="D123">
        <v>2</v>
      </c>
    </row>
    <row r="124" spans="1:4" x14ac:dyDescent="0.25">
      <c r="A124">
        <v>7.7</v>
      </c>
      <c r="B124">
        <v>2.8</v>
      </c>
      <c r="C124">
        <v>6.7</v>
      </c>
      <c r="D124">
        <v>2</v>
      </c>
    </row>
    <row r="125" spans="1:4" x14ac:dyDescent="0.25">
      <c r="A125">
        <v>6.3</v>
      </c>
      <c r="B125">
        <v>2.7</v>
      </c>
      <c r="C125">
        <v>4.9000000000000004</v>
      </c>
      <c r="D125">
        <v>1.8</v>
      </c>
    </row>
    <row r="126" spans="1:4" x14ac:dyDescent="0.25">
      <c r="A126">
        <v>6.7</v>
      </c>
      <c r="B126">
        <v>3.3</v>
      </c>
      <c r="C126">
        <v>5.7</v>
      </c>
      <c r="D126">
        <v>2.1</v>
      </c>
    </row>
    <row r="127" spans="1:4" x14ac:dyDescent="0.25">
      <c r="A127">
        <v>7.2</v>
      </c>
      <c r="B127">
        <v>3.2</v>
      </c>
      <c r="C127">
        <v>6</v>
      </c>
      <c r="D127">
        <v>1.8</v>
      </c>
    </row>
    <row r="128" spans="1:4" x14ac:dyDescent="0.25">
      <c r="A128">
        <v>6.2</v>
      </c>
      <c r="B128">
        <v>2.8</v>
      </c>
      <c r="C128">
        <v>4.8</v>
      </c>
      <c r="D128">
        <v>1.8</v>
      </c>
    </row>
    <row r="129" spans="1:4" x14ac:dyDescent="0.25">
      <c r="A129">
        <v>6.1</v>
      </c>
      <c r="B129">
        <v>3</v>
      </c>
      <c r="C129">
        <v>4.9000000000000004</v>
      </c>
      <c r="D129">
        <v>1.8</v>
      </c>
    </row>
    <row r="130" spans="1:4" x14ac:dyDescent="0.25">
      <c r="A130">
        <v>6.4</v>
      </c>
      <c r="B130">
        <v>2.8</v>
      </c>
      <c r="C130">
        <v>5.6</v>
      </c>
      <c r="D130">
        <v>2.1</v>
      </c>
    </row>
    <row r="131" spans="1:4" x14ac:dyDescent="0.25">
      <c r="A131">
        <v>7.2</v>
      </c>
      <c r="B131">
        <v>3</v>
      </c>
      <c r="C131">
        <v>5.8</v>
      </c>
      <c r="D131">
        <v>1.6</v>
      </c>
    </row>
    <row r="132" spans="1:4" x14ac:dyDescent="0.25">
      <c r="A132">
        <v>7.4</v>
      </c>
      <c r="B132">
        <v>2.8</v>
      </c>
      <c r="C132">
        <v>6.1</v>
      </c>
      <c r="D132">
        <v>1.9</v>
      </c>
    </row>
    <row r="133" spans="1:4" x14ac:dyDescent="0.25">
      <c r="A133">
        <v>7.9</v>
      </c>
      <c r="B133">
        <v>3.8</v>
      </c>
      <c r="C133">
        <v>6.4</v>
      </c>
      <c r="D133">
        <v>2</v>
      </c>
    </row>
    <row r="134" spans="1:4" x14ac:dyDescent="0.25">
      <c r="A134">
        <v>6.4</v>
      </c>
      <c r="B134">
        <v>2.8</v>
      </c>
      <c r="C134">
        <v>5.6</v>
      </c>
      <c r="D134">
        <v>2.2000000000000002</v>
      </c>
    </row>
    <row r="135" spans="1:4" x14ac:dyDescent="0.25">
      <c r="A135">
        <v>6.3</v>
      </c>
      <c r="B135">
        <v>2.8</v>
      </c>
      <c r="C135">
        <v>5.0999999999999996</v>
      </c>
      <c r="D135">
        <v>1.5</v>
      </c>
    </row>
    <row r="136" spans="1:4" x14ac:dyDescent="0.25">
      <c r="A136">
        <v>6.1</v>
      </c>
      <c r="B136">
        <v>2.6</v>
      </c>
      <c r="C136">
        <v>5.6</v>
      </c>
      <c r="D136">
        <v>1.4</v>
      </c>
    </row>
    <row r="137" spans="1:4" x14ac:dyDescent="0.25">
      <c r="A137">
        <v>7.7</v>
      </c>
      <c r="B137">
        <v>3</v>
      </c>
      <c r="C137">
        <v>6.1</v>
      </c>
      <c r="D137">
        <v>2.2999999999999998</v>
      </c>
    </row>
    <row r="138" spans="1:4" x14ac:dyDescent="0.25">
      <c r="A138">
        <v>6.3</v>
      </c>
      <c r="B138">
        <v>3.4</v>
      </c>
      <c r="C138">
        <v>5.6</v>
      </c>
      <c r="D138">
        <v>2.4</v>
      </c>
    </row>
    <row r="139" spans="1:4" x14ac:dyDescent="0.25">
      <c r="A139">
        <v>6.4</v>
      </c>
      <c r="B139">
        <v>3.1</v>
      </c>
      <c r="C139">
        <v>5.5</v>
      </c>
      <c r="D139">
        <v>1.8</v>
      </c>
    </row>
    <row r="140" spans="1:4" x14ac:dyDescent="0.25">
      <c r="A140">
        <v>6</v>
      </c>
      <c r="B140">
        <v>3</v>
      </c>
      <c r="C140">
        <v>4.8</v>
      </c>
      <c r="D140">
        <v>1.8</v>
      </c>
    </row>
    <row r="141" spans="1:4" x14ac:dyDescent="0.25">
      <c r="A141">
        <v>6.9</v>
      </c>
      <c r="B141">
        <v>3.1</v>
      </c>
      <c r="C141">
        <v>5.4</v>
      </c>
      <c r="D141">
        <v>2.1</v>
      </c>
    </row>
    <row r="142" spans="1:4" x14ac:dyDescent="0.25">
      <c r="A142">
        <v>6.7</v>
      </c>
      <c r="B142">
        <v>3.1</v>
      </c>
      <c r="C142">
        <v>5.6</v>
      </c>
      <c r="D142">
        <v>2.4</v>
      </c>
    </row>
    <row r="143" spans="1:4" x14ac:dyDescent="0.25">
      <c r="A143">
        <v>6.9</v>
      </c>
      <c r="B143">
        <v>3.1</v>
      </c>
      <c r="C143">
        <v>5.0999999999999996</v>
      </c>
      <c r="D143">
        <v>2.2999999999999998</v>
      </c>
    </row>
    <row r="144" spans="1:4" x14ac:dyDescent="0.25">
      <c r="A144">
        <v>5.8</v>
      </c>
      <c r="B144">
        <v>2.7</v>
      </c>
      <c r="C144">
        <v>5.0999999999999996</v>
      </c>
      <c r="D144">
        <v>1.9</v>
      </c>
    </row>
    <row r="145" spans="1:4" x14ac:dyDescent="0.25">
      <c r="A145">
        <v>6.8</v>
      </c>
      <c r="B145">
        <v>3.2</v>
      </c>
      <c r="C145">
        <v>5.9</v>
      </c>
      <c r="D145">
        <v>2.2999999999999998</v>
      </c>
    </row>
    <row r="146" spans="1:4" x14ac:dyDescent="0.25">
      <c r="A146">
        <v>6.7</v>
      </c>
      <c r="B146">
        <v>3.3</v>
      </c>
      <c r="C146">
        <v>5.7</v>
      </c>
      <c r="D146">
        <v>2.5</v>
      </c>
    </row>
    <row r="147" spans="1:4" x14ac:dyDescent="0.25">
      <c r="A147">
        <v>6.7</v>
      </c>
      <c r="B147">
        <v>3</v>
      </c>
      <c r="C147">
        <v>5.2</v>
      </c>
      <c r="D147">
        <v>2.2999999999999998</v>
      </c>
    </row>
    <row r="148" spans="1:4" x14ac:dyDescent="0.25">
      <c r="A148">
        <v>6.3</v>
      </c>
      <c r="B148">
        <v>2.5</v>
      </c>
      <c r="C148">
        <v>5</v>
      </c>
      <c r="D148">
        <v>1.9</v>
      </c>
    </row>
    <row r="149" spans="1:4" x14ac:dyDescent="0.25">
      <c r="A149">
        <v>6.5</v>
      </c>
      <c r="B149">
        <v>3</v>
      </c>
      <c r="C149">
        <v>5.2</v>
      </c>
      <c r="D149">
        <v>2</v>
      </c>
    </row>
    <row r="150" spans="1:4" x14ac:dyDescent="0.25">
      <c r="A150">
        <v>6.2</v>
      </c>
      <c r="B150">
        <v>3.4</v>
      </c>
      <c r="C150">
        <v>5.4</v>
      </c>
      <c r="D150">
        <v>2.2999999999999998</v>
      </c>
    </row>
    <row r="151" spans="1:4" x14ac:dyDescent="0.25">
      <c r="A151">
        <v>5.9</v>
      </c>
      <c r="B151">
        <v>3</v>
      </c>
      <c r="C151">
        <v>5.0999999999999996</v>
      </c>
      <c r="D151">
        <v>1.8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A7" sqref="A7"/>
    </sheetView>
  </sheetViews>
  <sheetFormatPr defaultRowHeight="15" x14ac:dyDescent="0.25"/>
  <cols>
    <col min="1" max="1" width="63.85546875" bestFit="1" customWidth="1"/>
  </cols>
  <sheetData>
    <row r="1" spans="1:5" x14ac:dyDescent="0.25">
      <c r="A1" s="18" t="s">
        <v>103</v>
      </c>
    </row>
    <row r="2" spans="1:5" x14ac:dyDescent="0.25">
      <c r="A2" t="s">
        <v>101</v>
      </c>
    </row>
    <row r="3" spans="1:5" x14ac:dyDescent="0.25">
      <c r="A3" t="s">
        <v>102</v>
      </c>
    </row>
    <row r="5" spans="1:5" x14ac:dyDescent="0.25">
      <c r="A5" s="18" t="s">
        <v>104</v>
      </c>
      <c r="B5" s="31" t="s">
        <v>105</v>
      </c>
      <c r="C5" s="31" t="s">
        <v>106</v>
      </c>
      <c r="D5" s="31" t="s">
        <v>161</v>
      </c>
      <c r="E5" s="31" t="s">
        <v>162</v>
      </c>
    </row>
    <row r="6" spans="1:5" x14ac:dyDescent="0.25">
      <c r="A6" s="19" t="s">
        <v>164</v>
      </c>
      <c r="B6">
        <v>100</v>
      </c>
      <c r="C6">
        <v>79</v>
      </c>
      <c r="D6" s="30">
        <f>INT(B6/(1+B6*(0.05*0.05)))</f>
        <v>80</v>
      </c>
      <c r="E6">
        <v>80</v>
      </c>
    </row>
    <row r="7" spans="1:5" x14ac:dyDescent="0.25">
      <c r="B7">
        <v>200</v>
      </c>
      <c r="C7">
        <v>132</v>
      </c>
      <c r="D7" s="30">
        <f t="shared" ref="D7:D13" si="0">INT(B7/(1+B7*(0.05*0.05)))</f>
        <v>133</v>
      </c>
      <c r="E7">
        <v>132</v>
      </c>
    </row>
    <row r="8" spans="1:5" x14ac:dyDescent="0.25">
      <c r="A8" s="18" t="s">
        <v>143</v>
      </c>
      <c r="B8">
        <v>500</v>
      </c>
      <c r="C8">
        <v>218</v>
      </c>
      <c r="D8" s="30">
        <f t="shared" si="0"/>
        <v>222</v>
      </c>
      <c r="E8">
        <v>218</v>
      </c>
    </row>
    <row r="9" spans="1:5" x14ac:dyDescent="0.25">
      <c r="A9" s="19" t="s">
        <v>144</v>
      </c>
      <c r="B9">
        <v>1000</v>
      </c>
      <c r="C9">
        <v>278</v>
      </c>
      <c r="D9" s="30">
        <f t="shared" si="0"/>
        <v>285</v>
      </c>
      <c r="E9">
        <v>278</v>
      </c>
    </row>
    <row r="10" spans="1:5" x14ac:dyDescent="0.25">
      <c r="B10">
        <v>5000</v>
      </c>
      <c r="C10">
        <v>357</v>
      </c>
      <c r="D10" s="30">
        <f t="shared" si="0"/>
        <v>370</v>
      </c>
      <c r="E10">
        <v>357</v>
      </c>
    </row>
    <row r="11" spans="1:5" x14ac:dyDescent="0.25">
      <c r="A11" s="18" t="s">
        <v>162</v>
      </c>
      <c r="B11">
        <v>50000</v>
      </c>
      <c r="C11">
        <v>382</v>
      </c>
      <c r="D11" s="30">
        <f t="shared" si="0"/>
        <v>396</v>
      </c>
      <c r="E11">
        <v>382</v>
      </c>
    </row>
    <row r="12" spans="1:5" x14ac:dyDescent="0.25">
      <c r="A12" s="19" t="s">
        <v>163</v>
      </c>
      <c r="B12">
        <v>100000</v>
      </c>
      <c r="C12">
        <v>383</v>
      </c>
      <c r="D12" s="30">
        <f t="shared" si="0"/>
        <v>398</v>
      </c>
      <c r="E12">
        <v>383</v>
      </c>
    </row>
    <row r="13" spans="1:5" x14ac:dyDescent="0.25">
      <c r="B13">
        <v>200000</v>
      </c>
      <c r="C13">
        <v>384</v>
      </c>
      <c r="D13" s="30">
        <f t="shared" si="0"/>
        <v>399</v>
      </c>
      <c r="E13">
        <v>384</v>
      </c>
    </row>
  </sheetData>
  <hyperlinks>
    <hyperlink ref="A6" r:id="rId1"/>
    <hyperlink ref="A9" r:id="rId2"/>
    <hyperlink ref="A12" r:id="rId3"/>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Basic</vt:lpstr>
      <vt:lpstr>Z</vt:lpstr>
      <vt:lpstr>t</vt:lpstr>
      <vt:lpstr>Chi-square</vt:lpstr>
      <vt:lpstr>ANOVA</vt:lpstr>
      <vt:lpstr>Scatter</vt:lpstr>
      <vt:lpstr>Correlation</vt:lpstr>
      <vt:lpstr>Box Plots</vt:lpstr>
      <vt:lpstr>Miscellaneous</vt:lpstr>
    </vt:vector>
  </TitlesOfParts>
  <Company>Infosys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 Onkar Deepak Kumar</dc:creator>
  <cp:lastModifiedBy>Shiv Onkar Deepak Kumar</cp:lastModifiedBy>
  <dcterms:created xsi:type="dcterms:W3CDTF">2017-09-12T11:11:45Z</dcterms:created>
  <dcterms:modified xsi:type="dcterms:W3CDTF">2018-11-22T05:59:45Z</dcterms:modified>
</cp:coreProperties>
</file>