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shiyas\"/>
    </mc:Choice>
  </mc:AlternateContent>
  <xr:revisionPtr revIDLastSave="0" documentId="13_ncr:1_{C6C16B92-EF52-45A3-8405-08E2FCAB45F8}" xr6:coauthVersionLast="47" xr6:coauthVersionMax="47" xr10:uidLastSave="{00000000-0000-0000-0000-000000000000}"/>
  <bookViews>
    <workbookView xWindow="-120" yWindow="-120" windowWidth="21840" windowHeight="13140" xr2:uid="{EC68A02D-1F38-4D84-9228-DAEA078BC62C}"/>
  </bookViews>
  <sheets>
    <sheet name="supply_chain_data" sheetId="2" r:id="rId1"/>
    <sheet name="data table" sheetId="1" r:id="rId2"/>
    <sheet name="Sheet2" sheetId="3" r:id="rId3"/>
    <sheet name="Scenario Summary" sheetId="5" r:id="rId4"/>
    <sheet name="Sheet3" sheetId="4" r:id="rId5"/>
    <sheet name="Scenario Summary 3" sheetId="10" r:id="rId6"/>
    <sheet name="Sheet6" sheetId="7" r:id="rId7"/>
    <sheet name="Sheet10" sheetId="11" r:id="rId8"/>
  </sheets>
  <definedNames>
    <definedName name="ExternalData_1" localSheetId="0" hidden="1">supply_chain_data!$A$1:$X$101</definedName>
    <definedName name="inv">Sheet6!$C$11</definedName>
    <definedName name="investment">Sheet6!$B$11:$C$17</definedName>
    <definedName name="pdt">supply_chain_data[Product type]</definedName>
    <definedName name="Price">supply_chain_data[Price]</definedName>
  </definedNames>
  <calcPr calcId="191029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4" i="2" l="1" a="1"/>
  <c r="AB4" i="2" s="1"/>
  <c r="AB3" i="2"/>
  <c r="B3" i="11" a="1"/>
  <c r="B3" i="11" s="1"/>
  <c r="F11" i="7"/>
  <c r="C17" i="7"/>
  <c r="F12" i="4"/>
  <c r="I13" i="3"/>
  <c r="E13" i="3"/>
  <c r="E21" i="1"/>
  <c r="C26" i="1"/>
  <c r="F4" i="1"/>
  <c r="C1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47C224-D792-4858-8798-8F12F7501E73}" keepAlive="1" name="Query - supply_chain_data" description="Connection to the 'supply_chain_data' query in the workbook." type="5" refreshedVersion="8" background="1" saveData="1">
    <dbPr connection="Provider=Microsoft.Mashup.OleDb.1;Data Source=$Workbook$;Location=supply_chain_data;Extended Properties=&quot;&quot;" command="SELECT * FROM [supply_chain_data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<sst xmlns="http://schemas.openxmlformats.org/spreadsheetml/2006/main" count="993" uniqueCount="201">
  <si>
    <t>Product type</t>
  </si>
  <si>
    <t>SKU</t>
  </si>
  <si>
    <t>Price</t>
  </si>
  <si>
    <t>Availability</t>
  </si>
  <si>
    <t>Number of products sold</t>
  </si>
  <si>
    <t>Revenue generated</t>
  </si>
  <si>
    <t>Customer demographics</t>
  </si>
  <si>
    <t>Stock levels</t>
  </si>
  <si>
    <t>Lead times</t>
  </si>
  <si>
    <t>Order quantities</t>
  </si>
  <si>
    <t>Shipping times</t>
  </si>
  <si>
    <t>Shipping carriers</t>
  </si>
  <si>
    <t>Shipping costs</t>
  </si>
  <si>
    <t>Supplier name</t>
  </si>
  <si>
    <t>Location</t>
  </si>
  <si>
    <t>Lead time</t>
  </si>
  <si>
    <t>Production volumes</t>
  </si>
  <si>
    <t>Manufacturing lead time</t>
  </si>
  <si>
    <t>Manufacturing costs</t>
  </si>
  <si>
    <t>Inspection results</t>
  </si>
  <si>
    <t>Defect rates</t>
  </si>
  <si>
    <t>Transportation modes</t>
  </si>
  <si>
    <t>Routes</t>
  </si>
  <si>
    <t>Costs</t>
  </si>
  <si>
    <t>haircare</t>
  </si>
  <si>
    <t>SKU0</t>
  </si>
  <si>
    <t>Non-binary</t>
  </si>
  <si>
    <t>Carrier B</t>
  </si>
  <si>
    <t>Supplier 3</t>
  </si>
  <si>
    <t>Mumbai</t>
  </si>
  <si>
    <t>Pending</t>
  </si>
  <si>
    <t>Road</t>
  </si>
  <si>
    <t>Route B</t>
  </si>
  <si>
    <t>skincare</t>
  </si>
  <si>
    <t>SKU1</t>
  </si>
  <si>
    <t>Female</t>
  </si>
  <si>
    <t>Carrier A</t>
  </si>
  <si>
    <t>SKU2</t>
  </si>
  <si>
    <t>Unknown</t>
  </si>
  <si>
    <t>Supplier 1</t>
  </si>
  <si>
    <t>Air</t>
  </si>
  <si>
    <t>Route C</t>
  </si>
  <si>
    <t>SKU3</t>
  </si>
  <si>
    <t>Carrier C</t>
  </si>
  <si>
    <t>Supplier 5</t>
  </si>
  <si>
    <t>Kolkata</t>
  </si>
  <si>
    <t>Fail</t>
  </si>
  <si>
    <t>Rail</t>
  </si>
  <si>
    <t>Route A</t>
  </si>
  <si>
    <t>SKU4</t>
  </si>
  <si>
    <t>Delhi</t>
  </si>
  <si>
    <t>SKU5</t>
  </si>
  <si>
    <t>Supplier 4</t>
  </si>
  <si>
    <t>Bangalore</t>
  </si>
  <si>
    <t>SKU6</t>
  </si>
  <si>
    <t>Male</t>
  </si>
  <si>
    <t>Sea</t>
  </si>
  <si>
    <t>cosmetics</t>
  </si>
  <si>
    <t>SKU7</t>
  </si>
  <si>
    <t>SKU8</t>
  </si>
  <si>
    <t>SKU9</t>
  </si>
  <si>
    <t>Supplier 2</t>
  </si>
  <si>
    <t>Chennai</t>
  </si>
  <si>
    <t>SKU10</t>
  </si>
  <si>
    <t>Pass</t>
  </si>
  <si>
    <t>SKU11</t>
  </si>
  <si>
    <t>SKU12</t>
  </si>
  <si>
    <t>SKU13</t>
  </si>
  <si>
    <t>SKU14</t>
  </si>
  <si>
    <t>SKU15</t>
  </si>
  <si>
    <t>SKU16</t>
  </si>
  <si>
    <t>SKU17</t>
  </si>
  <si>
    <t>SKU18</t>
  </si>
  <si>
    <t>SKU19</t>
  </si>
  <si>
    <t>SKU20</t>
  </si>
  <si>
    <t>SKU21</t>
  </si>
  <si>
    <t>SKU22</t>
  </si>
  <si>
    <t>SKU23</t>
  </si>
  <si>
    <t>SKU24</t>
  </si>
  <si>
    <t>SKU25</t>
  </si>
  <si>
    <t>SKU26</t>
  </si>
  <si>
    <t>SKU27</t>
  </si>
  <si>
    <t>SKU28</t>
  </si>
  <si>
    <t>SKU29</t>
  </si>
  <si>
    <t>SKU30</t>
  </si>
  <si>
    <t>SKU31</t>
  </si>
  <si>
    <t>SKU32</t>
  </si>
  <si>
    <t>SKU33</t>
  </si>
  <si>
    <t>SKU34</t>
  </si>
  <si>
    <t>SKU35</t>
  </si>
  <si>
    <t>SKU36</t>
  </si>
  <si>
    <t>SKU37</t>
  </si>
  <si>
    <t>SKU38</t>
  </si>
  <si>
    <t>SKU39</t>
  </si>
  <si>
    <t>SKU40</t>
  </si>
  <si>
    <t>SKU41</t>
  </si>
  <si>
    <t>SKU42</t>
  </si>
  <si>
    <t>SKU43</t>
  </si>
  <si>
    <t>SKU44</t>
  </si>
  <si>
    <t>SKU45</t>
  </si>
  <si>
    <t>SKU46</t>
  </si>
  <si>
    <t>SKU47</t>
  </si>
  <si>
    <t>SKU48</t>
  </si>
  <si>
    <t>SKU49</t>
  </si>
  <si>
    <t>SKU50</t>
  </si>
  <si>
    <t>SKU51</t>
  </si>
  <si>
    <t>SKU52</t>
  </si>
  <si>
    <t>SKU53</t>
  </si>
  <si>
    <t>SKU54</t>
  </si>
  <si>
    <t>SKU55</t>
  </si>
  <si>
    <t>SKU56</t>
  </si>
  <si>
    <t>SKU57</t>
  </si>
  <si>
    <t>SKU58</t>
  </si>
  <si>
    <t>SKU59</t>
  </si>
  <si>
    <t>SKU60</t>
  </si>
  <si>
    <t>SKU61</t>
  </si>
  <si>
    <t>SKU62</t>
  </si>
  <si>
    <t>SKU63</t>
  </si>
  <si>
    <t>SKU64</t>
  </si>
  <si>
    <t>SKU65</t>
  </si>
  <si>
    <t>SKU66</t>
  </si>
  <si>
    <t>SKU67</t>
  </si>
  <si>
    <t>SKU68</t>
  </si>
  <si>
    <t>SKU69</t>
  </si>
  <si>
    <t>SKU70</t>
  </si>
  <si>
    <t>SKU71</t>
  </si>
  <si>
    <t>SKU72</t>
  </si>
  <si>
    <t>SKU73</t>
  </si>
  <si>
    <t>SKU74</t>
  </si>
  <si>
    <t>SKU75</t>
  </si>
  <si>
    <t>SKU76</t>
  </si>
  <si>
    <t>SKU77</t>
  </si>
  <si>
    <t>SKU78</t>
  </si>
  <si>
    <t>SKU79</t>
  </si>
  <si>
    <t>SKU80</t>
  </si>
  <si>
    <t>SKU81</t>
  </si>
  <si>
    <t>SKU82</t>
  </si>
  <si>
    <t>SKU83</t>
  </si>
  <si>
    <t>SKU84</t>
  </si>
  <si>
    <t>SKU85</t>
  </si>
  <si>
    <t>SKU86</t>
  </si>
  <si>
    <t>SKU87</t>
  </si>
  <si>
    <t>SKU88</t>
  </si>
  <si>
    <t>SKU89</t>
  </si>
  <si>
    <t>SKU90</t>
  </si>
  <si>
    <t>SKU91</t>
  </si>
  <si>
    <t>SKU92</t>
  </si>
  <si>
    <t>SKU93</t>
  </si>
  <si>
    <t>SKU94</t>
  </si>
  <si>
    <t>SKU95</t>
  </si>
  <si>
    <t>SKU96</t>
  </si>
  <si>
    <t>SKU97</t>
  </si>
  <si>
    <t>SKU98</t>
  </si>
  <si>
    <t>SKU99</t>
  </si>
  <si>
    <t>salary</t>
  </si>
  <si>
    <t>over time</t>
  </si>
  <si>
    <t>amount per hour</t>
  </si>
  <si>
    <t>monthly income</t>
  </si>
  <si>
    <t xml:space="preserve">salary </t>
  </si>
  <si>
    <t>overtime</t>
  </si>
  <si>
    <t>amount per hrs</t>
  </si>
  <si>
    <t>total salary</t>
  </si>
  <si>
    <t>Flight</t>
  </si>
  <si>
    <t>Accomodation</t>
  </si>
  <si>
    <t>Food</t>
  </si>
  <si>
    <t>Transportation</t>
  </si>
  <si>
    <t>Budget</t>
  </si>
  <si>
    <t>$F$7</t>
  </si>
  <si>
    <t>$F$8</t>
  </si>
  <si>
    <t>$F$9</t>
  </si>
  <si>
    <t>$F$10</t>
  </si>
  <si>
    <t>$F$12</t>
  </si>
  <si>
    <t>normal trip</t>
  </si>
  <si>
    <t>Created by user on 4/11/2025
Modified by user on 4/11/2025</t>
  </si>
  <si>
    <t>Budget trip</t>
  </si>
  <si>
    <t>Backpack trip</t>
  </si>
  <si>
    <t>Created by user on 4/11/2025</t>
  </si>
  <si>
    <t>Luxuy trip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</si>
  <si>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</si>
  <si>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</si>
  <si>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</si>
  <si>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</si>
  <si>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</si>
  <si>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</si>
  <si>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</si>
  <si>
    <t>budget</t>
  </si>
  <si>
    <t>investment</t>
  </si>
  <si>
    <t>room rent</t>
  </si>
  <si>
    <t>electricity</t>
  </si>
  <si>
    <t>advertisig cost</t>
  </si>
  <si>
    <t>balance</t>
  </si>
  <si>
    <t>interior cost</t>
  </si>
  <si>
    <t>budget business</t>
  </si>
  <si>
    <t>$C$11</t>
  </si>
  <si>
    <t>$C$12</t>
  </si>
  <si>
    <t>$C$13</t>
  </si>
  <si>
    <t>$C$14</t>
  </si>
  <si>
    <t>$C$15</t>
  </si>
  <si>
    <t>normal level of business</t>
  </si>
  <si>
    <t>high level of business</t>
  </si>
  <si>
    <t>$C$17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</si>
</sst>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2" xfId="0" applyFill="1" applyBorder="1" applyAlignment="1"/>
    <xf numFmtId="0" fontId="2" fillId="2" borderId="3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0" fillId="0" borderId="4" xfId="0" applyFill="1" applyBorder="1" applyAlignment="1"/>
    <xf numFmtId="0" fontId="3" fillId="3" borderId="0" xfId="0" applyFont="1" applyFill="1" applyBorder="1" applyAlignment="1">
      <alignment horizontal="left"/>
    </xf>
    <xf numFmtId="0" fontId="4" fillId="3" borderId="4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right"/>
    </xf>
    <xf numFmtId="0" fontId="5" fillId="2" borderId="3" xfId="0" applyFont="1" applyFill="1" applyBorder="1" applyAlignment="1">
      <alignment horizontal="right"/>
    </xf>
    <xf numFmtId="0" fontId="0" fillId="4" borderId="0" xfId="0" applyFill="1" applyBorder="1" applyAlignment="1"/>
    <xf numFmtId="0" fontId="6" fillId="0" borderId="0" xfId="0" applyFont="1" applyFill="1" applyBorder="1" applyAlignment="1">
      <alignment vertical="top" wrapText="1"/>
    </xf>
    <xf numFmtId="0" fontId="0" fillId="5" borderId="0" xfId="0" applyFill="1"/>
    <xf numFmtId="0" fontId="1" fillId="5" borderId="0" xfId="0" applyFont="1" applyFill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2</xdr:row>
      <xdr:rowOff>28575</xdr:rowOff>
    </xdr:from>
    <xdr:to>
      <xdr:col>8</xdr:col>
      <xdr:colOff>9525</xdr:colOff>
      <xdr:row>4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F0AD97A-46E3-2A2D-2001-6E56E4E28DC7}"/>
            </a:ext>
          </a:extLst>
        </xdr:cNvPr>
        <xdr:cNvSpPr txBox="1"/>
      </xdr:nvSpPr>
      <xdr:spPr>
        <a:xfrm>
          <a:off x="1381125" y="409575"/>
          <a:ext cx="35052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800"/>
            <a:t>Destination: Bengaluru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</xdr:row>
      <xdr:rowOff>171450</xdr:rowOff>
    </xdr:from>
    <xdr:to>
      <xdr:col>6</xdr:col>
      <xdr:colOff>600075</xdr:colOff>
      <xdr:row>4</xdr:row>
      <xdr:rowOff>123825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6E156C3-047C-7C14-10E1-2F0954CFE2E6}"/>
            </a:ext>
          </a:extLst>
        </xdr:cNvPr>
        <xdr:cNvSpPr txBox="1"/>
      </xdr:nvSpPr>
      <xdr:spPr>
        <a:xfrm>
          <a:off x="2076450" y="361950"/>
          <a:ext cx="24669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800"/>
            <a:t>budget trip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133350</xdr:rowOff>
    </xdr:from>
    <xdr:to>
      <xdr:col>7</xdr:col>
      <xdr:colOff>600075</xdr:colOff>
      <xdr:row>5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0352DBF-9FA2-F320-76C7-90204447BB85}"/>
            </a:ext>
          </a:extLst>
        </xdr:cNvPr>
        <xdr:cNvSpPr txBox="1"/>
      </xdr:nvSpPr>
      <xdr:spPr>
        <a:xfrm>
          <a:off x="619125" y="323850"/>
          <a:ext cx="4248150" cy="771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4000"/>
            <a:t>business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F97BF8A-01D9-4A36-94B6-1CBAD8F5A083}" autoFormatId="16" applyNumberFormats="0" applyBorderFormats="0" applyFontFormats="0" applyPatternFormats="0" applyAlignmentFormats="0" applyWidthHeightFormats="0">
  <queryTableRefresh nextId="25">
    <queryTableFields count="24">
      <queryTableField id="1" name="Product type" tableColumnId="1"/>
      <queryTableField id="2" name="SKU" tableColumnId="2"/>
      <queryTableField id="3" name="Price" tableColumnId="3"/>
      <queryTableField id="4" name="Availability" tableColumnId="4"/>
      <queryTableField id="5" name="Number of products sold" tableColumnId="5"/>
      <queryTableField id="6" name="Revenue generated" tableColumnId="6"/>
      <queryTableField id="7" name="Customer demographics" tableColumnId="7"/>
      <queryTableField id="8" name="Stock levels" tableColumnId="8"/>
      <queryTableField id="9" name="Lead times" tableColumnId="9"/>
      <queryTableField id="10" name="Order quantities" tableColumnId="10"/>
      <queryTableField id="11" name="Shipping times" tableColumnId="11"/>
      <queryTableField id="12" name="Shipping carriers" tableColumnId="12"/>
      <queryTableField id="13" name="Shipping costs" tableColumnId="13"/>
      <queryTableField id="14" name="Supplier name" tableColumnId="14"/>
      <queryTableField id="15" name="Location" tableColumnId="15"/>
      <queryTableField id="16" name="Lead time" tableColumnId="16"/>
      <queryTableField id="17" name="Production volumes" tableColumnId="17"/>
      <queryTableField id="18" name="Manufacturing lead time" tableColumnId="18"/>
      <queryTableField id="19" name="Manufacturing costs" tableColumnId="19"/>
      <queryTableField id="20" name="Inspection results" tableColumnId="20"/>
      <queryTableField id="21" name="Defect rates" tableColumnId="21"/>
      <queryTableField id="22" name="Transportation modes" tableColumnId="22"/>
      <queryTableField id="23" name="Routes" tableColumnId="23"/>
      <queryTableField id="24" name="Costs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14FECB-3222-4773-934C-EC4B5AF9A754}" name="supply_chain_data" displayName="supply_chain_data" ref="A1:X101" tableType="queryTable" totalsRowShown="0">
  <autoFilter ref="A1:X101" xr:uid="{0114FECB-3222-4773-934C-EC4B5AF9A754}"/>
  <tableColumns count="24">
    <tableColumn id="1" xr3:uid="{7F7BB73F-CEF4-44EC-AA8C-2DD93A5C8CB7}" uniqueName="1" name="Product type" queryTableFieldId="1" dataDxfId="8"/>
    <tableColumn id="2" xr3:uid="{6E198894-13D1-4009-9CE5-7413CAA9AC34}" uniqueName="2" name="SKU" queryTableFieldId="2" dataDxfId="7"/>
    <tableColumn id="3" xr3:uid="{88A24586-992F-41EA-945D-33AFA846CF0D}" uniqueName="3" name="Price" queryTableFieldId="3"/>
    <tableColumn id="4" xr3:uid="{BE5E6CC9-BBF6-4D94-A541-12245E8CD0A7}" uniqueName="4" name="Availability" queryTableFieldId="4"/>
    <tableColumn id="5" xr3:uid="{850A6514-0DD4-4C9E-B4C5-74422DACDDD0}" uniqueName="5" name="Number of products sold" queryTableFieldId="5"/>
    <tableColumn id="6" xr3:uid="{49D6F227-A045-452A-B073-15D809FD0738}" uniqueName="6" name="Revenue generated" queryTableFieldId="6"/>
    <tableColumn id="7" xr3:uid="{0B5F794D-C498-4FF7-A210-FABD2F977388}" uniqueName="7" name="Customer demographics" queryTableFieldId="7" dataDxfId="6"/>
    <tableColumn id="8" xr3:uid="{FBE29A7E-92E2-4EB8-9899-B72BEC53BA2F}" uniqueName="8" name="Stock levels" queryTableFieldId="8"/>
    <tableColumn id="9" xr3:uid="{B112B85D-0D74-470E-9C16-EF21E04A4E65}" uniqueName="9" name="Lead times" queryTableFieldId="9"/>
    <tableColumn id="10" xr3:uid="{F52C157F-2B00-4789-8613-E2E1C6CF04FA}" uniqueName="10" name="Order quantities" queryTableFieldId="10"/>
    <tableColumn id="11" xr3:uid="{1A7F6B31-6C84-4CE7-9AE7-B481022C1E4D}" uniqueName="11" name="Shipping times" queryTableFieldId="11"/>
    <tableColumn id="12" xr3:uid="{81EA8532-2060-4F4B-A11D-F52126C8E38F}" uniqueName="12" name="Shipping carriers" queryTableFieldId="12" dataDxfId="5"/>
    <tableColumn id="13" xr3:uid="{B0AC9712-8553-4819-AF87-4794A7784206}" uniqueName="13" name="Shipping costs" queryTableFieldId="13"/>
    <tableColumn id="14" xr3:uid="{C8509AA9-150E-422C-BA67-AAE59921D256}" uniqueName="14" name="Supplier name" queryTableFieldId="14" dataDxfId="4"/>
    <tableColumn id="15" xr3:uid="{F8D3ED1D-ACD4-4EE7-875C-71D58651DBFD}" uniqueName="15" name="Location" queryTableFieldId="15" dataDxfId="3"/>
    <tableColumn id="16" xr3:uid="{F394A1E9-C7F9-4677-A8E9-DA113A83F5EB}" uniqueName="16" name="Lead time" queryTableFieldId="16"/>
    <tableColumn id="17" xr3:uid="{A90A773D-E0B6-4EFC-AC11-E6D139BB4914}" uniqueName="17" name="Production volumes" queryTableFieldId="17"/>
    <tableColumn id="18" xr3:uid="{60746985-F4A8-4339-A57F-34689E44C509}" uniqueName="18" name="Manufacturing lead time" queryTableFieldId="18"/>
    <tableColumn id="19" xr3:uid="{7E5D3A36-FD6E-4EDF-820C-1D4B674D6E42}" uniqueName="19" name="Manufacturing costs" queryTableFieldId="19"/>
    <tableColumn id="20" xr3:uid="{004DCAC9-DD38-4592-B198-2CA3C2631818}" uniqueName="20" name="Inspection results" queryTableFieldId="20" dataDxfId="2"/>
    <tableColumn id="21" xr3:uid="{48AB02E3-32BC-4646-B6A9-8EE6350FE9FD}" uniqueName="21" name="Defect rates" queryTableFieldId="21"/>
    <tableColumn id="22" xr3:uid="{60E5C01E-0E98-47EF-8252-23B5E842D792}" uniqueName="22" name="Transportation modes" queryTableFieldId="22" dataDxfId="1"/>
    <tableColumn id="23" xr3:uid="{9204FA42-C4F3-43B8-8260-AB9BB4B2C711}" uniqueName="23" name="Routes" queryTableFieldId="23" dataDxfId="0"/>
    <tableColumn id="24" xr3:uid="{0C0B6EED-F3E0-49E0-8AB8-C85589877EA1}" uniqueName="24" name="Costs" queryTableField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63BA6-C670-47AD-BFBA-81B51F7C6165}">
  <dimension ref="A1:AB101"/>
  <sheetViews>
    <sheetView tabSelected="1" topLeftCell="S1" workbookViewId="0">
      <selection activeCell="AA7" sqref="AA7"/>
    </sheetView>
  </sheetViews>
  <sheetFormatPr defaultRowHeight="15" x14ac:dyDescent="0.25"/>
  <cols>
    <col min="1" max="1" width="14.5703125" customWidth="1"/>
    <col min="2" max="2" width="6.85546875" customWidth="1"/>
    <col min="3" max="3" width="12" customWidth="1"/>
    <col min="4" max="4" width="13.28515625" bestFit="1" customWidth="1"/>
    <col min="5" max="5" width="25.5703125" bestFit="1" customWidth="1"/>
    <col min="6" max="6" width="21" bestFit="1" customWidth="1"/>
    <col min="7" max="7" width="25.140625" bestFit="1" customWidth="1"/>
    <col min="8" max="8" width="13.7109375" bestFit="1" customWidth="1"/>
    <col min="9" max="9" width="12.85546875" bestFit="1" customWidth="1"/>
    <col min="10" max="10" width="18" bestFit="1" customWidth="1"/>
    <col min="11" max="11" width="16.5703125" bestFit="1" customWidth="1"/>
    <col min="12" max="12" width="18.140625" bestFit="1" customWidth="1"/>
    <col min="13" max="13" width="16" bestFit="1" customWidth="1"/>
    <col min="14" max="14" width="16.28515625" bestFit="1" customWidth="1"/>
    <col min="15" max="15" width="10.7109375" bestFit="1" customWidth="1"/>
    <col min="16" max="16" width="12" bestFit="1" customWidth="1"/>
    <col min="17" max="17" width="21.28515625" bestFit="1" customWidth="1"/>
    <col min="18" max="18" width="25.5703125" bestFit="1" customWidth="1"/>
    <col min="19" max="19" width="21.42578125" bestFit="1" customWidth="1"/>
    <col min="20" max="20" width="19.140625" bestFit="1" customWidth="1"/>
    <col min="21" max="21" width="14" bestFit="1" customWidth="1"/>
    <col min="22" max="22" width="23" bestFit="1" customWidth="1"/>
    <col min="23" max="23" width="9.42578125" bestFit="1" customWidth="1"/>
    <col min="24" max="24" width="12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8" x14ac:dyDescent="0.25">
      <c r="A2" s="1" t="s">
        <v>24</v>
      </c>
      <c r="B2" s="1" t="s">
        <v>25</v>
      </c>
      <c r="C2">
        <v>69.808005542115765</v>
      </c>
      <c r="D2">
        <v>55</v>
      </c>
      <c r="E2">
        <v>802</v>
      </c>
      <c r="F2">
        <v>8661.9967923923832</v>
      </c>
      <c r="G2" s="1" t="s">
        <v>26</v>
      </c>
      <c r="H2">
        <v>58</v>
      </c>
      <c r="I2">
        <v>7</v>
      </c>
      <c r="J2">
        <v>96</v>
      </c>
      <c r="K2">
        <v>4</v>
      </c>
      <c r="L2" s="1" t="s">
        <v>27</v>
      </c>
      <c r="M2">
        <v>2.9565721394308069</v>
      </c>
      <c r="N2" s="1" t="s">
        <v>28</v>
      </c>
      <c r="O2" s="1" t="s">
        <v>29</v>
      </c>
      <c r="P2">
        <v>29</v>
      </c>
      <c r="Q2">
        <v>215</v>
      </c>
      <c r="R2">
        <v>29</v>
      </c>
      <c r="S2">
        <v>46.279879240508322</v>
      </c>
      <c r="T2" s="1" t="s">
        <v>30</v>
      </c>
      <c r="U2">
        <v>0.22641036084992516</v>
      </c>
      <c r="V2" s="1" t="s">
        <v>31</v>
      </c>
      <c r="W2" s="1" t="s">
        <v>32</v>
      </c>
      <c r="X2">
        <v>187.75207545920392</v>
      </c>
    </row>
    <row r="3" spans="1:28" x14ac:dyDescent="0.25">
      <c r="A3" s="1" t="s">
        <v>33</v>
      </c>
      <c r="B3" s="1" t="s">
        <v>34</v>
      </c>
      <c r="C3">
        <v>14.843523275084339</v>
      </c>
      <c r="D3">
        <v>95</v>
      </c>
      <c r="E3">
        <v>736</v>
      </c>
      <c r="F3">
        <v>7460.9000654458487</v>
      </c>
      <c r="G3" s="1" t="s">
        <v>35</v>
      </c>
      <c r="H3">
        <v>53</v>
      </c>
      <c r="I3">
        <v>30</v>
      </c>
      <c r="J3">
        <v>37</v>
      </c>
      <c r="K3">
        <v>2</v>
      </c>
      <c r="L3" s="1" t="s">
        <v>36</v>
      </c>
      <c r="M3">
        <v>9.7165747714313095</v>
      </c>
      <c r="N3" s="1" t="s">
        <v>28</v>
      </c>
      <c r="O3" s="1" t="s">
        <v>29</v>
      </c>
      <c r="P3">
        <v>23</v>
      </c>
      <c r="Q3">
        <v>517</v>
      </c>
      <c r="R3">
        <v>30</v>
      </c>
      <c r="S3">
        <v>33.616768953730002</v>
      </c>
      <c r="T3" s="1" t="s">
        <v>30</v>
      </c>
      <c r="U3">
        <v>4.8540680263887062</v>
      </c>
      <c r="V3" s="1" t="s">
        <v>31</v>
      </c>
      <c r="W3" s="1" t="s">
        <v>32</v>
      </c>
      <c r="X3">
        <v>503.06557914966919</v>
      </c>
      <c r="AB3">
        <f>SUMIF(supply_chain_data[Product type],A77,supply_chain_data[Price])</f>
        <v>1890.3731551747499</v>
      </c>
    </row>
    <row r="4" spans="1:28" x14ac:dyDescent="0.25">
      <c r="A4" s="1" t="s">
        <v>24</v>
      </c>
      <c r="B4" s="1" t="s">
        <v>37</v>
      </c>
      <c r="C4">
        <v>11.319683293090566</v>
      </c>
      <c r="D4">
        <v>34</v>
      </c>
      <c r="E4">
        <v>8</v>
      </c>
      <c r="F4">
        <v>9577.7496258687297</v>
      </c>
      <c r="G4" s="1" t="s">
        <v>38</v>
      </c>
      <c r="H4">
        <v>1</v>
      </c>
      <c r="I4">
        <v>10</v>
      </c>
      <c r="J4">
        <v>88</v>
      </c>
      <c r="K4">
        <v>2</v>
      </c>
      <c r="L4" s="1" t="s">
        <v>27</v>
      </c>
      <c r="M4">
        <v>8.0544792617321548</v>
      </c>
      <c r="N4" s="1" t="s">
        <v>39</v>
      </c>
      <c r="O4" s="1" t="s">
        <v>29</v>
      </c>
      <c r="P4">
        <v>12</v>
      </c>
      <c r="Q4">
        <v>971</v>
      </c>
      <c r="R4">
        <v>27</v>
      </c>
      <c r="S4">
        <v>30.688019348284204</v>
      </c>
      <c r="T4" s="1" t="s">
        <v>30</v>
      </c>
      <c r="U4">
        <v>4.580592619199229</v>
      </c>
      <c r="V4" s="1" t="s">
        <v>40</v>
      </c>
      <c r="W4" s="1" t="s">
        <v>41</v>
      </c>
      <c r="X4">
        <v>141.92028177151906</v>
      </c>
      <c r="AB4" cm="1">
        <f t="array" ref="AB4">SUMIF(pdt,A3,Price)</f>
        <v>1890.3731551747499</v>
      </c>
    </row>
    <row r="5" spans="1:28" x14ac:dyDescent="0.25">
      <c r="A5" s="1" t="s">
        <v>33</v>
      </c>
      <c r="B5" s="1" t="s">
        <v>42</v>
      </c>
      <c r="C5">
        <v>61.163343016437736</v>
      </c>
      <c r="D5">
        <v>68</v>
      </c>
      <c r="E5">
        <v>83</v>
      </c>
      <c r="F5">
        <v>7766.8364256852328</v>
      </c>
      <c r="G5" s="1" t="s">
        <v>26</v>
      </c>
      <c r="H5">
        <v>23</v>
      </c>
      <c r="I5">
        <v>13</v>
      </c>
      <c r="J5">
        <v>59</v>
      </c>
      <c r="K5">
        <v>6</v>
      </c>
      <c r="L5" s="1" t="s">
        <v>43</v>
      </c>
      <c r="M5">
        <v>1.7295685635434288</v>
      </c>
      <c r="N5" s="1" t="s">
        <v>44</v>
      </c>
      <c r="O5" s="1" t="s">
        <v>45</v>
      </c>
      <c r="P5">
        <v>24</v>
      </c>
      <c r="Q5">
        <v>937</v>
      </c>
      <c r="R5">
        <v>18</v>
      </c>
      <c r="S5">
        <v>35.624741397125028</v>
      </c>
      <c r="T5" s="1" t="s">
        <v>46</v>
      </c>
      <c r="U5">
        <v>4.7466486206477496</v>
      </c>
      <c r="V5" s="1" t="s">
        <v>47</v>
      </c>
      <c r="W5" s="1" t="s">
        <v>48</v>
      </c>
      <c r="X5">
        <v>254.77615921928663</v>
      </c>
    </row>
    <row r="6" spans="1:28" x14ac:dyDescent="0.25">
      <c r="A6" s="1" t="s">
        <v>33</v>
      </c>
      <c r="B6" s="1" t="s">
        <v>49</v>
      </c>
      <c r="C6">
        <v>4.8054960363458932</v>
      </c>
      <c r="D6">
        <v>26</v>
      </c>
      <c r="E6">
        <v>871</v>
      </c>
      <c r="F6">
        <v>2686.5051515674468</v>
      </c>
      <c r="G6" s="1" t="s">
        <v>26</v>
      </c>
      <c r="H6">
        <v>5</v>
      </c>
      <c r="I6">
        <v>3</v>
      </c>
      <c r="J6">
        <v>56</v>
      </c>
      <c r="K6">
        <v>8</v>
      </c>
      <c r="L6" s="1" t="s">
        <v>36</v>
      </c>
      <c r="M6">
        <v>3.8905479158706715</v>
      </c>
      <c r="N6" s="1" t="s">
        <v>39</v>
      </c>
      <c r="O6" s="1" t="s">
        <v>50</v>
      </c>
      <c r="P6">
        <v>5</v>
      </c>
      <c r="Q6">
        <v>414</v>
      </c>
      <c r="R6">
        <v>3</v>
      </c>
      <c r="S6">
        <v>92.065160598712851</v>
      </c>
      <c r="T6" s="1" t="s">
        <v>46</v>
      </c>
      <c r="U6">
        <v>3.1455795228330019</v>
      </c>
      <c r="V6" s="1" t="s">
        <v>40</v>
      </c>
      <c r="W6" s="1" t="s">
        <v>48</v>
      </c>
      <c r="X6">
        <v>923.44063171192215</v>
      </c>
    </row>
    <row r="7" spans="1:28" x14ac:dyDescent="0.25">
      <c r="A7" s="1" t="s">
        <v>24</v>
      </c>
      <c r="B7" s="1" t="s">
        <v>51</v>
      </c>
      <c r="C7">
        <v>1.6999760138659377</v>
      </c>
      <c r="D7">
        <v>87</v>
      </c>
      <c r="E7">
        <v>147</v>
      </c>
      <c r="F7">
        <v>2828.3487459757589</v>
      </c>
      <c r="G7" s="1" t="s">
        <v>26</v>
      </c>
      <c r="H7">
        <v>90</v>
      </c>
      <c r="I7">
        <v>27</v>
      </c>
      <c r="J7">
        <v>66</v>
      </c>
      <c r="K7">
        <v>3</v>
      </c>
      <c r="L7" s="1" t="s">
        <v>27</v>
      </c>
      <c r="M7">
        <v>4.4440988643822932</v>
      </c>
      <c r="N7" s="1" t="s">
        <v>52</v>
      </c>
      <c r="O7" s="1" t="s">
        <v>53</v>
      </c>
      <c r="P7">
        <v>10</v>
      </c>
      <c r="Q7">
        <v>104</v>
      </c>
      <c r="R7">
        <v>17</v>
      </c>
      <c r="S7">
        <v>56.766475557431797</v>
      </c>
      <c r="T7" s="1" t="s">
        <v>46</v>
      </c>
      <c r="U7">
        <v>2.7791935115711617</v>
      </c>
      <c r="V7" s="1" t="s">
        <v>31</v>
      </c>
      <c r="W7" s="1" t="s">
        <v>48</v>
      </c>
      <c r="X7">
        <v>235.46123673553751</v>
      </c>
    </row>
    <row r="8" spans="1:28" x14ac:dyDescent="0.25">
      <c r="A8" s="1" t="s">
        <v>33</v>
      </c>
      <c r="B8" s="1" t="s">
        <v>54</v>
      </c>
      <c r="C8">
        <v>4.0783328631079447</v>
      </c>
      <c r="D8">
        <v>48</v>
      </c>
      <c r="E8">
        <v>65</v>
      </c>
      <c r="F8">
        <v>7823.4765595317367</v>
      </c>
      <c r="G8" s="1" t="s">
        <v>55</v>
      </c>
      <c r="H8">
        <v>11</v>
      </c>
      <c r="I8">
        <v>15</v>
      </c>
      <c r="J8">
        <v>58</v>
      </c>
      <c r="K8">
        <v>8</v>
      </c>
      <c r="L8" s="1" t="s">
        <v>43</v>
      </c>
      <c r="M8">
        <v>3.8807633029520034</v>
      </c>
      <c r="N8" s="1" t="s">
        <v>28</v>
      </c>
      <c r="O8" s="1" t="s">
        <v>45</v>
      </c>
      <c r="P8">
        <v>14</v>
      </c>
      <c r="Q8">
        <v>314</v>
      </c>
      <c r="R8">
        <v>24</v>
      </c>
      <c r="S8">
        <v>1.0850685695870688</v>
      </c>
      <c r="T8" s="1" t="s">
        <v>30</v>
      </c>
      <c r="U8">
        <v>1.0009106193041357</v>
      </c>
      <c r="V8" s="1" t="s">
        <v>56</v>
      </c>
      <c r="W8" s="1" t="s">
        <v>48</v>
      </c>
      <c r="X8">
        <v>134.36909686103172</v>
      </c>
    </row>
    <row r="9" spans="1:28" x14ac:dyDescent="0.25">
      <c r="A9" s="1" t="s">
        <v>57</v>
      </c>
      <c r="B9" s="1" t="s">
        <v>58</v>
      </c>
      <c r="C9">
        <v>42.958384382460068</v>
      </c>
      <c r="D9">
        <v>59</v>
      </c>
      <c r="E9">
        <v>426</v>
      </c>
      <c r="F9">
        <v>8496.1038130898378</v>
      </c>
      <c r="G9" s="1" t="s">
        <v>35</v>
      </c>
      <c r="H9">
        <v>93</v>
      </c>
      <c r="I9">
        <v>17</v>
      </c>
      <c r="J9">
        <v>11</v>
      </c>
      <c r="K9">
        <v>1</v>
      </c>
      <c r="L9" s="1" t="s">
        <v>27</v>
      </c>
      <c r="M9">
        <v>2.3483387844177805</v>
      </c>
      <c r="N9" s="1" t="s">
        <v>52</v>
      </c>
      <c r="O9" s="1" t="s">
        <v>53</v>
      </c>
      <c r="P9">
        <v>22</v>
      </c>
      <c r="Q9">
        <v>564</v>
      </c>
      <c r="R9">
        <v>1</v>
      </c>
      <c r="S9">
        <v>99.466108603599125</v>
      </c>
      <c r="T9" s="1" t="s">
        <v>46</v>
      </c>
      <c r="U9">
        <v>0.39817718685065062</v>
      </c>
      <c r="V9" s="1" t="s">
        <v>31</v>
      </c>
      <c r="W9" s="1" t="s">
        <v>41</v>
      </c>
      <c r="X9">
        <v>802.05631181755859</v>
      </c>
    </row>
    <row r="10" spans="1:28" x14ac:dyDescent="0.25">
      <c r="A10" s="1" t="s">
        <v>57</v>
      </c>
      <c r="B10" s="1" t="s">
        <v>59</v>
      </c>
      <c r="C10">
        <v>68.717596748527328</v>
      </c>
      <c r="D10">
        <v>78</v>
      </c>
      <c r="E10">
        <v>150</v>
      </c>
      <c r="F10">
        <v>7517.363210631127</v>
      </c>
      <c r="G10" s="1" t="s">
        <v>35</v>
      </c>
      <c r="H10">
        <v>5</v>
      </c>
      <c r="I10">
        <v>10</v>
      </c>
      <c r="J10">
        <v>15</v>
      </c>
      <c r="K10">
        <v>7</v>
      </c>
      <c r="L10" s="1" t="s">
        <v>43</v>
      </c>
      <c r="M10">
        <v>3.4047338570830266</v>
      </c>
      <c r="N10" s="1" t="s">
        <v>52</v>
      </c>
      <c r="O10" s="1" t="s">
        <v>29</v>
      </c>
      <c r="P10">
        <v>13</v>
      </c>
      <c r="Q10">
        <v>769</v>
      </c>
      <c r="R10">
        <v>8</v>
      </c>
      <c r="S10">
        <v>11.423027139565695</v>
      </c>
      <c r="T10" s="1" t="s">
        <v>30</v>
      </c>
      <c r="U10">
        <v>2.7098626911099615</v>
      </c>
      <c r="V10" s="1" t="s">
        <v>56</v>
      </c>
      <c r="W10" s="1" t="s">
        <v>32</v>
      </c>
      <c r="X10">
        <v>505.55713422546415</v>
      </c>
    </row>
    <row r="11" spans="1:28" x14ac:dyDescent="0.25">
      <c r="A11" s="1" t="s">
        <v>33</v>
      </c>
      <c r="B11" s="1" t="s">
        <v>60</v>
      </c>
      <c r="C11">
        <v>64.015732941278543</v>
      </c>
      <c r="D11">
        <v>35</v>
      </c>
      <c r="E11">
        <v>980</v>
      </c>
      <c r="F11">
        <v>4971.145987585558</v>
      </c>
      <c r="G11" s="1" t="s">
        <v>38</v>
      </c>
      <c r="H11">
        <v>14</v>
      </c>
      <c r="I11">
        <v>27</v>
      </c>
      <c r="J11">
        <v>83</v>
      </c>
      <c r="K11">
        <v>1</v>
      </c>
      <c r="L11" s="1" t="s">
        <v>36</v>
      </c>
      <c r="M11">
        <v>7.1666452910482157</v>
      </c>
      <c r="N11" s="1" t="s">
        <v>61</v>
      </c>
      <c r="O11" s="1" t="s">
        <v>62</v>
      </c>
      <c r="P11">
        <v>29</v>
      </c>
      <c r="Q11">
        <v>963</v>
      </c>
      <c r="R11">
        <v>23</v>
      </c>
      <c r="S11">
        <v>47.95760163495158</v>
      </c>
      <c r="T11" s="1" t="s">
        <v>30</v>
      </c>
      <c r="U11">
        <v>3.8446144787675851</v>
      </c>
      <c r="V11" s="1" t="s">
        <v>47</v>
      </c>
      <c r="W11" s="1" t="s">
        <v>32</v>
      </c>
      <c r="X11">
        <v>995.92946149864167</v>
      </c>
    </row>
    <row r="12" spans="1:28" x14ac:dyDescent="0.25">
      <c r="A12" s="1" t="s">
        <v>33</v>
      </c>
      <c r="B12" s="1" t="s">
        <v>63</v>
      </c>
      <c r="C12">
        <v>15.707795681912138</v>
      </c>
      <c r="D12">
        <v>11</v>
      </c>
      <c r="E12">
        <v>996</v>
      </c>
      <c r="F12">
        <v>2330.9658020919492</v>
      </c>
      <c r="G12" s="1" t="s">
        <v>26</v>
      </c>
      <c r="H12">
        <v>51</v>
      </c>
      <c r="I12">
        <v>13</v>
      </c>
      <c r="J12">
        <v>80</v>
      </c>
      <c r="K12">
        <v>2</v>
      </c>
      <c r="L12" s="1" t="s">
        <v>43</v>
      </c>
      <c r="M12">
        <v>8.6732112112786126</v>
      </c>
      <c r="N12" s="1" t="s">
        <v>44</v>
      </c>
      <c r="O12" s="1" t="s">
        <v>45</v>
      </c>
      <c r="P12">
        <v>18</v>
      </c>
      <c r="Q12">
        <v>830</v>
      </c>
      <c r="R12">
        <v>5</v>
      </c>
      <c r="S12">
        <v>96.52735278531091</v>
      </c>
      <c r="T12" s="1" t="s">
        <v>64</v>
      </c>
      <c r="U12">
        <v>1.7273139283559424</v>
      </c>
      <c r="V12" s="1" t="s">
        <v>31</v>
      </c>
      <c r="W12" s="1" t="s">
        <v>32</v>
      </c>
      <c r="X12">
        <v>806.10317770292295</v>
      </c>
    </row>
    <row r="13" spans="1:28" x14ac:dyDescent="0.25">
      <c r="A13" s="1" t="s">
        <v>33</v>
      </c>
      <c r="B13" s="1" t="s">
        <v>65</v>
      </c>
      <c r="C13">
        <v>90.635459982288666</v>
      </c>
      <c r="D13">
        <v>95</v>
      </c>
      <c r="E13">
        <v>960</v>
      </c>
      <c r="F13">
        <v>6099.944115581452</v>
      </c>
      <c r="G13" s="1" t="s">
        <v>35</v>
      </c>
      <c r="H13">
        <v>46</v>
      </c>
      <c r="I13">
        <v>23</v>
      </c>
      <c r="J13">
        <v>60</v>
      </c>
      <c r="K13">
        <v>1</v>
      </c>
      <c r="L13" s="1" t="s">
        <v>36</v>
      </c>
      <c r="M13">
        <v>4.5239431243166628</v>
      </c>
      <c r="N13" s="1" t="s">
        <v>61</v>
      </c>
      <c r="O13" s="1" t="s">
        <v>45</v>
      </c>
      <c r="P13">
        <v>28</v>
      </c>
      <c r="Q13">
        <v>362</v>
      </c>
      <c r="R13">
        <v>11</v>
      </c>
      <c r="S13">
        <v>27.592363086663696</v>
      </c>
      <c r="T13" s="1" t="s">
        <v>30</v>
      </c>
      <c r="U13">
        <v>2.1169821372994391E-2</v>
      </c>
      <c r="V13" s="1" t="s">
        <v>40</v>
      </c>
      <c r="W13" s="1" t="s">
        <v>48</v>
      </c>
      <c r="X13">
        <v>126.72303340940725</v>
      </c>
    </row>
    <row r="14" spans="1:28" x14ac:dyDescent="0.25">
      <c r="A14" s="1" t="s">
        <v>24</v>
      </c>
      <c r="B14" s="1" t="s">
        <v>66</v>
      </c>
      <c r="C14">
        <v>71.213389075360084</v>
      </c>
      <c r="D14">
        <v>41</v>
      </c>
      <c r="E14">
        <v>336</v>
      </c>
      <c r="F14">
        <v>2873.7414460214413</v>
      </c>
      <c r="G14" s="1" t="s">
        <v>38</v>
      </c>
      <c r="H14">
        <v>100</v>
      </c>
      <c r="I14">
        <v>30</v>
      </c>
      <c r="J14">
        <v>85</v>
      </c>
      <c r="K14">
        <v>4</v>
      </c>
      <c r="L14" s="1" t="s">
        <v>36</v>
      </c>
      <c r="M14">
        <v>1.325274010184522</v>
      </c>
      <c r="N14" s="1" t="s">
        <v>52</v>
      </c>
      <c r="O14" s="1" t="s">
        <v>45</v>
      </c>
      <c r="P14">
        <v>3</v>
      </c>
      <c r="Q14">
        <v>563</v>
      </c>
      <c r="R14">
        <v>3</v>
      </c>
      <c r="S14">
        <v>32.321286213424031</v>
      </c>
      <c r="T14" s="1" t="s">
        <v>46</v>
      </c>
      <c r="U14">
        <v>2.1612537475559117</v>
      </c>
      <c r="V14" s="1" t="s">
        <v>31</v>
      </c>
      <c r="W14" s="1" t="s">
        <v>32</v>
      </c>
      <c r="X14">
        <v>402.96878907377061</v>
      </c>
    </row>
    <row r="15" spans="1:28" x14ac:dyDescent="0.25">
      <c r="A15" s="1" t="s">
        <v>33</v>
      </c>
      <c r="B15" s="1" t="s">
        <v>67</v>
      </c>
      <c r="C15">
        <v>16.160393317379977</v>
      </c>
      <c r="D15">
        <v>5</v>
      </c>
      <c r="E15">
        <v>249</v>
      </c>
      <c r="F15">
        <v>4052.7384162378667</v>
      </c>
      <c r="G15" s="1" t="s">
        <v>55</v>
      </c>
      <c r="H15">
        <v>80</v>
      </c>
      <c r="I15">
        <v>8</v>
      </c>
      <c r="J15">
        <v>48</v>
      </c>
      <c r="K15">
        <v>9</v>
      </c>
      <c r="L15" s="1" t="s">
        <v>36</v>
      </c>
      <c r="M15">
        <v>9.5372830611083383</v>
      </c>
      <c r="N15" s="1" t="s">
        <v>44</v>
      </c>
      <c r="O15" s="1" t="s">
        <v>53</v>
      </c>
      <c r="P15">
        <v>23</v>
      </c>
      <c r="Q15">
        <v>173</v>
      </c>
      <c r="R15">
        <v>10</v>
      </c>
      <c r="S15">
        <v>97.82905011017327</v>
      </c>
      <c r="T15" s="1" t="s">
        <v>30</v>
      </c>
      <c r="U15">
        <v>1.6310742300715386</v>
      </c>
      <c r="V15" s="1" t="s">
        <v>31</v>
      </c>
      <c r="W15" s="1" t="s">
        <v>32</v>
      </c>
      <c r="X15">
        <v>547.24100516096848</v>
      </c>
    </row>
    <row r="16" spans="1:28" x14ac:dyDescent="0.25">
      <c r="A16" s="1" t="s">
        <v>33</v>
      </c>
      <c r="B16" s="1" t="s">
        <v>68</v>
      </c>
      <c r="C16">
        <v>99.171328638624189</v>
      </c>
      <c r="D16">
        <v>26</v>
      </c>
      <c r="E16">
        <v>562</v>
      </c>
      <c r="F16">
        <v>8653.5709264698016</v>
      </c>
      <c r="G16" s="1" t="s">
        <v>26</v>
      </c>
      <c r="H16">
        <v>54</v>
      </c>
      <c r="I16">
        <v>29</v>
      </c>
      <c r="J16">
        <v>78</v>
      </c>
      <c r="K16">
        <v>5</v>
      </c>
      <c r="L16" s="1" t="s">
        <v>27</v>
      </c>
      <c r="M16">
        <v>2.0397701894493316</v>
      </c>
      <c r="N16" s="1" t="s">
        <v>39</v>
      </c>
      <c r="O16" s="1" t="s">
        <v>45</v>
      </c>
      <c r="P16">
        <v>25</v>
      </c>
      <c r="Q16">
        <v>558</v>
      </c>
      <c r="R16">
        <v>14</v>
      </c>
      <c r="S16">
        <v>5.7914366298629893</v>
      </c>
      <c r="T16" s="1" t="s">
        <v>30</v>
      </c>
      <c r="U16">
        <v>0.10068285156509371</v>
      </c>
      <c r="V16" s="1" t="s">
        <v>40</v>
      </c>
      <c r="W16" s="1" t="s">
        <v>32</v>
      </c>
      <c r="X16">
        <v>929.23528996088965</v>
      </c>
    </row>
    <row r="17" spans="1:24" x14ac:dyDescent="0.25">
      <c r="A17" s="1" t="s">
        <v>33</v>
      </c>
      <c r="B17" s="1" t="s">
        <v>69</v>
      </c>
      <c r="C17">
        <v>36.98924492862691</v>
      </c>
      <c r="D17">
        <v>94</v>
      </c>
      <c r="E17">
        <v>469</v>
      </c>
      <c r="F17">
        <v>5442.0867853976733</v>
      </c>
      <c r="G17" s="1" t="s">
        <v>26</v>
      </c>
      <c r="H17">
        <v>9</v>
      </c>
      <c r="I17">
        <v>8</v>
      </c>
      <c r="J17">
        <v>69</v>
      </c>
      <c r="K17">
        <v>7</v>
      </c>
      <c r="L17" s="1" t="s">
        <v>27</v>
      </c>
      <c r="M17">
        <v>2.4220397232752044</v>
      </c>
      <c r="N17" s="1" t="s">
        <v>39</v>
      </c>
      <c r="O17" s="1" t="s">
        <v>53</v>
      </c>
      <c r="P17">
        <v>14</v>
      </c>
      <c r="Q17">
        <v>580</v>
      </c>
      <c r="R17">
        <v>7</v>
      </c>
      <c r="S17">
        <v>97.121281751474314</v>
      </c>
      <c r="T17" s="1" t="s">
        <v>64</v>
      </c>
      <c r="U17">
        <v>2.2644057611985491</v>
      </c>
      <c r="V17" s="1" t="s">
        <v>56</v>
      </c>
      <c r="W17" s="1" t="s">
        <v>32</v>
      </c>
      <c r="X17">
        <v>127.86180000162541</v>
      </c>
    </row>
    <row r="18" spans="1:24" x14ac:dyDescent="0.25">
      <c r="A18" s="1" t="s">
        <v>33</v>
      </c>
      <c r="B18" s="1" t="s">
        <v>70</v>
      </c>
      <c r="C18">
        <v>7.5471721097912718</v>
      </c>
      <c r="D18">
        <v>74</v>
      </c>
      <c r="E18">
        <v>280</v>
      </c>
      <c r="F18">
        <v>6453.7979681762854</v>
      </c>
      <c r="G18" s="1" t="s">
        <v>35</v>
      </c>
      <c r="H18">
        <v>2</v>
      </c>
      <c r="I18">
        <v>5</v>
      </c>
      <c r="J18">
        <v>78</v>
      </c>
      <c r="K18">
        <v>1</v>
      </c>
      <c r="L18" s="1" t="s">
        <v>27</v>
      </c>
      <c r="M18">
        <v>4.1913245857055017</v>
      </c>
      <c r="N18" s="1" t="s">
        <v>39</v>
      </c>
      <c r="O18" s="1" t="s">
        <v>53</v>
      </c>
      <c r="P18">
        <v>3</v>
      </c>
      <c r="Q18">
        <v>399</v>
      </c>
      <c r="R18">
        <v>21</v>
      </c>
      <c r="S18">
        <v>77.106342497850008</v>
      </c>
      <c r="T18" s="1" t="s">
        <v>64</v>
      </c>
      <c r="U18">
        <v>1.0125630892580491</v>
      </c>
      <c r="V18" s="1" t="s">
        <v>40</v>
      </c>
      <c r="W18" s="1" t="s">
        <v>48</v>
      </c>
      <c r="X18">
        <v>865.52577977124031</v>
      </c>
    </row>
    <row r="19" spans="1:24" x14ac:dyDescent="0.25">
      <c r="A19" s="1" t="s">
        <v>57</v>
      </c>
      <c r="B19" s="1" t="s">
        <v>71</v>
      </c>
      <c r="C19">
        <v>81.462534369237019</v>
      </c>
      <c r="D19">
        <v>82</v>
      </c>
      <c r="E19">
        <v>126</v>
      </c>
      <c r="F19">
        <v>2629.3964348452619</v>
      </c>
      <c r="G19" s="1" t="s">
        <v>35</v>
      </c>
      <c r="H19">
        <v>45</v>
      </c>
      <c r="I19">
        <v>17</v>
      </c>
      <c r="J19">
        <v>85</v>
      </c>
      <c r="K19">
        <v>9</v>
      </c>
      <c r="L19" s="1" t="s">
        <v>43</v>
      </c>
      <c r="M19">
        <v>3.5854189582323421</v>
      </c>
      <c r="N19" s="1" t="s">
        <v>39</v>
      </c>
      <c r="O19" s="1" t="s">
        <v>62</v>
      </c>
      <c r="P19">
        <v>7</v>
      </c>
      <c r="Q19">
        <v>453</v>
      </c>
      <c r="R19">
        <v>16</v>
      </c>
      <c r="S19">
        <v>47.679680368355335</v>
      </c>
      <c r="T19" s="1" t="s">
        <v>46</v>
      </c>
      <c r="U19">
        <v>0.10202075491817619</v>
      </c>
      <c r="V19" s="1" t="s">
        <v>40</v>
      </c>
      <c r="W19" s="1" t="s">
        <v>41</v>
      </c>
      <c r="X19">
        <v>670.93439079241034</v>
      </c>
    </row>
    <row r="20" spans="1:24" x14ac:dyDescent="0.25">
      <c r="A20" s="1" t="s">
        <v>24</v>
      </c>
      <c r="B20" s="1" t="s">
        <v>72</v>
      </c>
      <c r="C20">
        <v>36.443627770460935</v>
      </c>
      <c r="D20">
        <v>23</v>
      </c>
      <c r="E20">
        <v>620</v>
      </c>
      <c r="F20">
        <v>9364.6735050761727</v>
      </c>
      <c r="G20" s="1" t="s">
        <v>38</v>
      </c>
      <c r="H20">
        <v>10</v>
      </c>
      <c r="I20">
        <v>10</v>
      </c>
      <c r="J20">
        <v>46</v>
      </c>
      <c r="K20">
        <v>8</v>
      </c>
      <c r="L20" s="1" t="s">
        <v>43</v>
      </c>
      <c r="M20">
        <v>4.339224714110709</v>
      </c>
      <c r="N20" s="1" t="s">
        <v>61</v>
      </c>
      <c r="O20" s="1" t="s">
        <v>45</v>
      </c>
      <c r="P20">
        <v>18</v>
      </c>
      <c r="Q20">
        <v>374</v>
      </c>
      <c r="R20">
        <v>17</v>
      </c>
      <c r="S20">
        <v>27.10798085484392</v>
      </c>
      <c r="T20" s="1" t="s">
        <v>30</v>
      </c>
      <c r="U20">
        <v>2.2319391107292637</v>
      </c>
      <c r="V20" s="1" t="s">
        <v>56</v>
      </c>
      <c r="W20" s="1" t="s">
        <v>48</v>
      </c>
      <c r="X20">
        <v>593.48025872065182</v>
      </c>
    </row>
    <row r="21" spans="1:24" x14ac:dyDescent="0.25">
      <c r="A21" s="1" t="s">
        <v>33</v>
      </c>
      <c r="B21" s="1" t="s">
        <v>73</v>
      </c>
      <c r="C21">
        <v>51.12387008796474</v>
      </c>
      <c r="D21">
        <v>100</v>
      </c>
      <c r="E21">
        <v>187</v>
      </c>
      <c r="F21">
        <v>2553.4955849912149</v>
      </c>
      <c r="G21" s="1" t="s">
        <v>38</v>
      </c>
      <c r="H21">
        <v>48</v>
      </c>
      <c r="I21">
        <v>11</v>
      </c>
      <c r="J21">
        <v>94</v>
      </c>
      <c r="K21">
        <v>3</v>
      </c>
      <c r="L21" s="1" t="s">
        <v>36</v>
      </c>
      <c r="M21">
        <v>4.7426358828418769</v>
      </c>
      <c r="N21" s="1" t="s">
        <v>52</v>
      </c>
      <c r="O21" s="1" t="s">
        <v>62</v>
      </c>
      <c r="P21">
        <v>20</v>
      </c>
      <c r="Q21">
        <v>694</v>
      </c>
      <c r="R21">
        <v>16</v>
      </c>
      <c r="S21">
        <v>82.373320587990207</v>
      </c>
      <c r="T21" s="1" t="s">
        <v>46</v>
      </c>
      <c r="U21">
        <v>3.6464508654170293</v>
      </c>
      <c r="V21" s="1" t="s">
        <v>31</v>
      </c>
      <c r="W21" s="1" t="s">
        <v>41</v>
      </c>
      <c r="X21">
        <v>477.30763109090344</v>
      </c>
    </row>
    <row r="22" spans="1:24" x14ac:dyDescent="0.25">
      <c r="A22" s="1" t="s">
        <v>33</v>
      </c>
      <c r="B22" s="1" t="s">
        <v>74</v>
      </c>
      <c r="C22">
        <v>96.341072439963384</v>
      </c>
      <c r="D22">
        <v>22</v>
      </c>
      <c r="E22">
        <v>320</v>
      </c>
      <c r="F22">
        <v>8128.0276968511916</v>
      </c>
      <c r="G22" s="1" t="s">
        <v>38</v>
      </c>
      <c r="H22">
        <v>27</v>
      </c>
      <c r="I22">
        <v>12</v>
      </c>
      <c r="J22">
        <v>68</v>
      </c>
      <c r="K22">
        <v>6</v>
      </c>
      <c r="L22" s="1" t="s">
        <v>36</v>
      </c>
      <c r="M22">
        <v>8.8783346509268402</v>
      </c>
      <c r="N22" s="1" t="s">
        <v>39</v>
      </c>
      <c r="O22" s="1" t="s">
        <v>62</v>
      </c>
      <c r="P22">
        <v>29</v>
      </c>
      <c r="Q22">
        <v>309</v>
      </c>
      <c r="R22">
        <v>6</v>
      </c>
      <c r="S22">
        <v>65.686259608488626</v>
      </c>
      <c r="T22" s="1" t="s">
        <v>64</v>
      </c>
      <c r="U22">
        <v>4.2314165735345393</v>
      </c>
      <c r="V22" s="1" t="s">
        <v>40</v>
      </c>
      <c r="W22" s="1" t="s">
        <v>32</v>
      </c>
      <c r="X22">
        <v>493.87121531620585</v>
      </c>
    </row>
    <row r="23" spans="1:24" x14ac:dyDescent="0.25">
      <c r="A23" s="1" t="s">
        <v>57</v>
      </c>
      <c r="B23" s="1" t="s">
        <v>75</v>
      </c>
      <c r="C23">
        <v>84.893868984950828</v>
      </c>
      <c r="D23">
        <v>60</v>
      </c>
      <c r="E23">
        <v>601</v>
      </c>
      <c r="F23">
        <v>7087.0526963574366</v>
      </c>
      <c r="G23" s="1" t="s">
        <v>38</v>
      </c>
      <c r="H23">
        <v>69</v>
      </c>
      <c r="I23">
        <v>25</v>
      </c>
      <c r="J23">
        <v>7</v>
      </c>
      <c r="K23">
        <v>6</v>
      </c>
      <c r="L23" s="1" t="s">
        <v>27</v>
      </c>
      <c r="M23">
        <v>6.0378837692182978</v>
      </c>
      <c r="N23" s="1" t="s">
        <v>44</v>
      </c>
      <c r="O23" s="1" t="s">
        <v>62</v>
      </c>
      <c r="P23">
        <v>19</v>
      </c>
      <c r="Q23">
        <v>791</v>
      </c>
      <c r="R23">
        <v>4</v>
      </c>
      <c r="S23">
        <v>61.735728954160933</v>
      </c>
      <c r="T23" s="1" t="s">
        <v>30</v>
      </c>
      <c r="U23">
        <v>1.8607567631014899E-2</v>
      </c>
      <c r="V23" s="1" t="s">
        <v>40</v>
      </c>
      <c r="W23" s="1" t="s">
        <v>41</v>
      </c>
      <c r="X23">
        <v>523.36091472015801</v>
      </c>
    </row>
    <row r="24" spans="1:24" x14ac:dyDescent="0.25">
      <c r="A24" s="1" t="s">
        <v>24</v>
      </c>
      <c r="B24" s="1" t="s">
        <v>76</v>
      </c>
      <c r="C24">
        <v>27.679780886501959</v>
      </c>
      <c r="D24">
        <v>55</v>
      </c>
      <c r="E24">
        <v>884</v>
      </c>
      <c r="F24">
        <v>2390.8078665561734</v>
      </c>
      <c r="G24" s="1" t="s">
        <v>38</v>
      </c>
      <c r="H24">
        <v>71</v>
      </c>
      <c r="I24">
        <v>1</v>
      </c>
      <c r="J24">
        <v>63</v>
      </c>
      <c r="K24">
        <v>10</v>
      </c>
      <c r="L24" s="1" t="s">
        <v>36</v>
      </c>
      <c r="M24">
        <v>9.5676489209230393</v>
      </c>
      <c r="N24" s="1" t="s">
        <v>52</v>
      </c>
      <c r="O24" s="1" t="s">
        <v>45</v>
      </c>
      <c r="P24">
        <v>22</v>
      </c>
      <c r="Q24">
        <v>780</v>
      </c>
      <c r="R24">
        <v>28</v>
      </c>
      <c r="S24">
        <v>50.120839612977349</v>
      </c>
      <c r="T24" s="1" t="s">
        <v>46</v>
      </c>
      <c r="U24">
        <v>2.5912754732111161</v>
      </c>
      <c r="V24" s="1" t="s">
        <v>47</v>
      </c>
      <c r="W24" s="1" t="s">
        <v>41</v>
      </c>
      <c r="X24">
        <v>205.57199582694707</v>
      </c>
    </row>
    <row r="25" spans="1:24" x14ac:dyDescent="0.25">
      <c r="A25" s="1" t="s">
        <v>57</v>
      </c>
      <c r="B25" s="1" t="s">
        <v>77</v>
      </c>
      <c r="C25">
        <v>4.3243411858641636</v>
      </c>
      <c r="D25">
        <v>30</v>
      </c>
      <c r="E25">
        <v>391</v>
      </c>
      <c r="F25">
        <v>8858.367571011484</v>
      </c>
      <c r="G25" s="1" t="s">
        <v>38</v>
      </c>
      <c r="H25">
        <v>84</v>
      </c>
      <c r="I25">
        <v>5</v>
      </c>
      <c r="J25">
        <v>29</v>
      </c>
      <c r="K25">
        <v>7</v>
      </c>
      <c r="L25" s="1" t="s">
        <v>36</v>
      </c>
      <c r="M25">
        <v>2.924857601145554</v>
      </c>
      <c r="N25" s="1" t="s">
        <v>44</v>
      </c>
      <c r="O25" s="1" t="s">
        <v>45</v>
      </c>
      <c r="P25">
        <v>11</v>
      </c>
      <c r="Q25">
        <v>568</v>
      </c>
      <c r="R25">
        <v>29</v>
      </c>
      <c r="S25">
        <v>98.609957242703871</v>
      </c>
      <c r="T25" s="1" t="s">
        <v>30</v>
      </c>
      <c r="U25">
        <v>1.3422915627227339</v>
      </c>
      <c r="V25" s="1" t="s">
        <v>47</v>
      </c>
      <c r="W25" s="1" t="s">
        <v>48</v>
      </c>
      <c r="X25">
        <v>196.32944611241268</v>
      </c>
    </row>
    <row r="26" spans="1:24" x14ac:dyDescent="0.25">
      <c r="A26" s="1" t="s">
        <v>24</v>
      </c>
      <c r="B26" s="1" t="s">
        <v>78</v>
      </c>
      <c r="C26">
        <v>4.1563083593111081</v>
      </c>
      <c r="D26">
        <v>32</v>
      </c>
      <c r="E26">
        <v>209</v>
      </c>
      <c r="F26">
        <v>9049.0778609398967</v>
      </c>
      <c r="G26" s="1" t="s">
        <v>55</v>
      </c>
      <c r="H26">
        <v>4</v>
      </c>
      <c r="I26">
        <v>26</v>
      </c>
      <c r="J26">
        <v>2</v>
      </c>
      <c r="K26">
        <v>8</v>
      </c>
      <c r="L26" s="1" t="s">
        <v>43</v>
      </c>
      <c r="M26">
        <v>9.7412916892843686</v>
      </c>
      <c r="N26" s="1" t="s">
        <v>61</v>
      </c>
      <c r="O26" s="1" t="s">
        <v>53</v>
      </c>
      <c r="P26">
        <v>28</v>
      </c>
      <c r="Q26">
        <v>447</v>
      </c>
      <c r="R26">
        <v>3</v>
      </c>
      <c r="S26">
        <v>40.382359702924816</v>
      </c>
      <c r="T26" s="1" t="s">
        <v>30</v>
      </c>
      <c r="U26">
        <v>3.691310292628728</v>
      </c>
      <c r="V26" s="1" t="s">
        <v>40</v>
      </c>
      <c r="W26" s="1" t="s">
        <v>48</v>
      </c>
      <c r="X26">
        <v>758.72477260293829</v>
      </c>
    </row>
    <row r="27" spans="1:24" x14ac:dyDescent="0.25">
      <c r="A27" s="1" t="s">
        <v>24</v>
      </c>
      <c r="B27" s="1" t="s">
        <v>79</v>
      </c>
      <c r="C27">
        <v>39.629343985092625</v>
      </c>
      <c r="D27">
        <v>73</v>
      </c>
      <c r="E27">
        <v>142</v>
      </c>
      <c r="F27">
        <v>2174.777054350654</v>
      </c>
      <c r="G27" s="1" t="s">
        <v>55</v>
      </c>
      <c r="H27">
        <v>82</v>
      </c>
      <c r="I27">
        <v>11</v>
      </c>
      <c r="J27">
        <v>52</v>
      </c>
      <c r="K27">
        <v>3</v>
      </c>
      <c r="L27" s="1" t="s">
        <v>43</v>
      </c>
      <c r="M27">
        <v>2.2310736812817278</v>
      </c>
      <c r="N27" s="1" t="s">
        <v>52</v>
      </c>
      <c r="O27" s="1" t="s">
        <v>45</v>
      </c>
      <c r="P27">
        <v>19</v>
      </c>
      <c r="Q27">
        <v>934</v>
      </c>
      <c r="R27">
        <v>23</v>
      </c>
      <c r="S27">
        <v>78.280383118415386</v>
      </c>
      <c r="T27" s="1" t="s">
        <v>30</v>
      </c>
      <c r="U27">
        <v>3.7972312171141831</v>
      </c>
      <c r="V27" s="1" t="s">
        <v>31</v>
      </c>
      <c r="W27" s="1" t="s">
        <v>32</v>
      </c>
      <c r="X27">
        <v>458.53594573920907</v>
      </c>
    </row>
    <row r="28" spans="1:24" x14ac:dyDescent="0.25">
      <c r="A28" s="1" t="s">
        <v>24</v>
      </c>
      <c r="B28" s="1" t="s">
        <v>80</v>
      </c>
      <c r="C28">
        <v>97.44694661789282</v>
      </c>
      <c r="D28">
        <v>9</v>
      </c>
      <c r="E28">
        <v>353</v>
      </c>
      <c r="F28">
        <v>3716.4933258940368</v>
      </c>
      <c r="G28" s="1" t="s">
        <v>55</v>
      </c>
      <c r="H28">
        <v>59</v>
      </c>
      <c r="I28">
        <v>16</v>
      </c>
      <c r="J28">
        <v>48</v>
      </c>
      <c r="K28">
        <v>4</v>
      </c>
      <c r="L28" s="1" t="s">
        <v>27</v>
      </c>
      <c r="M28">
        <v>6.5075486210785511</v>
      </c>
      <c r="N28" s="1" t="s">
        <v>61</v>
      </c>
      <c r="O28" s="1" t="s">
        <v>53</v>
      </c>
      <c r="P28">
        <v>26</v>
      </c>
      <c r="Q28">
        <v>171</v>
      </c>
      <c r="R28">
        <v>4</v>
      </c>
      <c r="S28">
        <v>15.972229757181761</v>
      </c>
      <c r="T28" s="1" t="s">
        <v>64</v>
      </c>
      <c r="U28">
        <v>2.1193197367249228</v>
      </c>
      <c r="V28" s="1" t="s">
        <v>47</v>
      </c>
      <c r="W28" s="1" t="s">
        <v>48</v>
      </c>
      <c r="X28">
        <v>617.8669164583772</v>
      </c>
    </row>
    <row r="29" spans="1:24" x14ac:dyDescent="0.25">
      <c r="A29" s="1" t="s">
        <v>57</v>
      </c>
      <c r="B29" s="1" t="s">
        <v>81</v>
      </c>
      <c r="C29">
        <v>92.557360812402024</v>
      </c>
      <c r="D29">
        <v>42</v>
      </c>
      <c r="E29">
        <v>352</v>
      </c>
      <c r="F29">
        <v>2686.4572235759833</v>
      </c>
      <c r="G29" s="1" t="s">
        <v>38</v>
      </c>
      <c r="H29">
        <v>47</v>
      </c>
      <c r="I29">
        <v>9</v>
      </c>
      <c r="J29">
        <v>62</v>
      </c>
      <c r="K29">
        <v>8</v>
      </c>
      <c r="L29" s="1" t="s">
        <v>43</v>
      </c>
      <c r="M29">
        <v>7.406750952998074</v>
      </c>
      <c r="N29" s="1" t="s">
        <v>44</v>
      </c>
      <c r="O29" s="1" t="s">
        <v>29</v>
      </c>
      <c r="P29">
        <v>25</v>
      </c>
      <c r="Q29">
        <v>291</v>
      </c>
      <c r="R29">
        <v>4</v>
      </c>
      <c r="S29">
        <v>10.528245070042162</v>
      </c>
      <c r="T29" s="1" t="s">
        <v>46</v>
      </c>
      <c r="U29">
        <v>2.8646678378833732</v>
      </c>
      <c r="V29" s="1" t="s">
        <v>56</v>
      </c>
      <c r="W29" s="1" t="s">
        <v>32</v>
      </c>
      <c r="X29">
        <v>762.45918215568372</v>
      </c>
    </row>
    <row r="30" spans="1:24" x14ac:dyDescent="0.25">
      <c r="A30" s="1" t="s">
        <v>57</v>
      </c>
      <c r="B30" s="1" t="s">
        <v>82</v>
      </c>
      <c r="C30">
        <v>2.3972747055971411</v>
      </c>
      <c r="D30">
        <v>12</v>
      </c>
      <c r="E30">
        <v>394</v>
      </c>
      <c r="F30">
        <v>6117.3246150839923</v>
      </c>
      <c r="G30" s="1" t="s">
        <v>35</v>
      </c>
      <c r="H30">
        <v>48</v>
      </c>
      <c r="I30">
        <v>15</v>
      </c>
      <c r="J30">
        <v>24</v>
      </c>
      <c r="K30">
        <v>4</v>
      </c>
      <c r="L30" s="1" t="s">
        <v>27</v>
      </c>
      <c r="M30">
        <v>9.898140508069222</v>
      </c>
      <c r="N30" s="1" t="s">
        <v>39</v>
      </c>
      <c r="O30" s="1" t="s">
        <v>29</v>
      </c>
      <c r="P30">
        <v>13</v>
      </c>
      <c r="Q30">
        <v>171</v>
      </c>
      <c r="R30">
        <v>7</v>
      </c>
      <c r="S30">
        <v>59.429381810691567</v>
      </c>
      <c r="T30" s="1" t="s">
        <v>46</v>
      </c>
      <c r="U30">
        <v>0.81575707929567198</v>
      </c>
      <c r="V30" s="1" t="s">
        <v>40</v>
      </c>
      <c r="W30" s="1" t="s">
        <v>48</v>
      </c>
      <c r="X30">
        <v>123.43702751182708</v>
      </c>
    </row>
    <row r="31" spans="1:24" x14ac:dyDescent="0.25">
      <c r="A31" s="1" t="s">
        <v>57</v>
      </c>
      <c r="B31" s="1" t="s">
        <v>83</v>
      </c>
      <c r="C31">
        <v>63.447559185207332</v>
      </c>
      <c r="D31">
        <v>3</v>
      </c>
      <c r="E31">
        <v>253</v>
      </c>
      <c r="F31">
        <v>8318.9031946171781</v>
      </c>
      <c r="G31" s="1" t="s">
        <v>35</v>
      </c>
      <c r="H31">
        <v>45</v>
      </c>
      <c r="I31">
        <v>5</v>
      </c>
      <c r="J31">
        <v>67</v>
      </c>
      <c r="K31">
        <v>7</v>
      </c>
      <c r="L31" s="1" t="s">
        <v>27</v>
      </c>
      <c r="M31">
        <v>8.1009731453970311</v>
      </c>
      <c r="N31" s="1" t="s">
        <v>39</v>
      </c>
      <c r="O31" s="1" t="s">
        <v>45</v>
      </c>
      <c r="P31">
        <v>16</v>
      </c>
      <c r="Q31">
        <v>329</v>
      </c>
      <c r="R31">
        <v>7</v>
      </c>
      <c r="S31">
        <v>39.292875586065747</v>
      </c>
      <c r="T31" s="1" t="s">
        <v>64</v>
      </c>
      <c r="U31">
        <v>3.8780989365884881</v>
      </c>
      <c r="V31" s="1" t="s">
        <v>31</v>
      </c>
      <c r="W31" s="1" t="s">
        <v>32</v>
      </c>
      <c r="X31">
        <v>764.93537594070813</v>
      </c>
    </row>
    <row r="32" spans="1:24" x14ac:dyDescent="0.25">
      <c r="A32" s="1" t="s">
        <v>24</v>
      </c>
      <c r="B32" s="1" t="s">
        <v>84</v>
      </c>
      <c r="C32">
        <v>8.0228592105263932</v>
      </c>
      <c r="D32">
        <v>10</v>
      </c>
      <c r="E32">
        <v>327</v>
      </c>
      <c r="F32">
        <v>2766.3423668660889</v>
      </c>
      <c r="G32" s="1" t="s">
        <v>55</v>
      </c>
      <c r="H32">
        <v>60</v>
      </c>
      <c r="I32">
        <v>26</v>
      </c>
      <c r="J32">
        <v>35</v>
      </c>
      <c r="K32">
        <v>7</v>
      </c>
      <c r="L32" s="1" t="s">
        <v>27</v>
      </c>
      <c r="M32">
        <v>8.9545283153180151</v>
      </c>
      <c r="N32" s="1" t="s">
        <v>52</v>
      </c>
      <c r="O32" s="1" t="s">
        <v>45</v>
      </c>
      <c r="P32">
        <v>27</v>
      </c>
      <c r="Q32">
        <v>806</v>
      </c>
      <c r="R32">
        <v>30</v>
      </c>
      <c r="S32">
        <v>51.634893400109334</v>
      </c>
      <c r="T32" s="1" t="s">
        <v>30</v>
      </c>
      <c r="U32">
        <v>0.96539470535239313</v>
      </c>
      <c r="V32" s="1" t="s">
        <v>31</v>
      </c>
      <c r="W32" s="1" t="s">
        <v>41</v>
      </c>
      <c r="X32">
        <v>880.08098824716103</v>
      </c>
    </row>
    <row r="33" spans="1:24" x14ac:dyDescent="0.25">
      <c r="A33" s="1" t="s">
        <v>33</v>
      </c>
      <c r="B33" s="1" t="s">
        <v>85</v>
      </c>
      <c r="C33">
        <v>50.847393051718697</v>
      </c>
      <c r="D33">
        <v>28</v>
      </c>
      <c r="E33">
        <v>168</v>
      </c>
      <c r="F33">
        <v>9655.1351027193978</v>
      </c>
      <c r="G33" s="1" t="s">
        <v>55</v>
      </c>
      <c r="H33">
        <v>6</v>
      </c>
      <c r="I33">
        <v>17</v>
      </c>
      <c r="J33">
        <v>44</v>
      </c>
      <c r="K33">
        <v>4</v>
      </c>
      <c r="L33" s="1" t="s">
        <v>27</v>
      </c>
      <c r="M33">
        <v>2.6796609649814065</v>
      </c>
      <c r="N33" s="1" t="s">
        <v>28</v>
      </c>
      <c r="O33" s="1" t="s">
        <v>62</v>
      </c>
      <c r="P33">
        <v>24</v>
      </c>
      <c r="Q33">
        <v>461</v>
      </c>
      <c r="R33">
        <v>8</v>
      </c>
      <c r="S33">
        <v>60.25114566159808</v>
      </c>
      <c r="T33" s="1" t="s">
        <v>30</v>
      </c>
      <c r="U33">
        <v>2.9890000066550746</v>
      </c>
      <c r="V33" s="1" t="s">
        <v>47</v>
      </c>
      <c r="W33" s="1" t="s">
        <v>41</v>
      </c>
      <c r="X33">
        <v>609.37920661842668</v>
      </c>
    </row>
    <row r="34" spans="1:24" x14ac:dyDescent="0.25">
      <c r="A34" s="1" t="s">
        <v>33</v>
      </c>
      <c r="B34" s="1" t="s">
        <v>86</v>
      </c>
      <c r="C34">
        <v>79.209936015656723</v>
      </c>
      <c r="D34">
        <v>43</v>
      </c>
      <c r="E34">
        <v>781</v>
      </c>
      <c r="F34">
        <v>9571.5504873278187</v>
      </c>
      <c r="G34" s="1" t="s">
        <v>38</v>
      </c>
      <c r="H34">
        <v>89</v>
      </c>
      <c r="I34">
        <v>13</v>
      </c>
      <c r="J34">
        <v>64</v>
      </c>
      <c r="K34">
        <v>4</v>
      </c>
      <c r="L34" s="1" t="s">
        <v>43</v>
      </c>
      <c r="M34">
        <v>6.5991049012385838</v>
      </c>
      <c r="N34" s="1" t="s">
        <v>28</v>
      </c>
      <c r="O34" s="1" t="s">
        <v>45</v>
      </c>
      <c r="P34">
        <v>30</v>
      </c>
      <c r="Q34">
        <v>737</v>
      </c>
      <c r="R34">
        <v>7</v>
      </c>
      <c r="S34">
        <v>29.692467153749774</v>
      </c>
      <c r="T34" s="1" t="s">
        <v>64</v>
      </c>
      <c r="U34">
        <v>1.9460361193861131</v>
      </c>
      <c r="V34" s="1" t="s">
        <v>31</v>
      </c>
      <c r="W34" s="1" t="s">
        <v>48</v>
      </c>
      <c r="X34">
        <v>761.17390951487755</v>
      </c>
    </row>
    <row r="35" spans="1:24" x14ac:dyDescent="0.25">
      <c r="A35" s="1" t="s">
        <v>57</v>
      </c>
      <c r="B35" s="1" t="s">
        <v>87</v>
      </c>
      <c r="C35">
        <v>64.795435000155607</v>
      </c>
      <c r="D35">
        <v>63</v>
      </c>
      <c r="E35">
        <v>616</v>
      </c>
      <c r="F35">
        <v>5149.9983504080365</v>
      </c>
      <c r="G35" s="1" t="s">
        <v>26</v>
      </c>
      <c r="H35">
        <v>4</v>
      </c>
      <c r="I35">
        <v>17</v>
      </c>
      <c r="J35">
        <v>95</v>
      </c>
      <c r="K35">
        <v>9</v>
      </c>
      <c r="L35" s="1" t="s">
        <v>43</v>
      </c>
      <c r="M35">
        <v>4.85827050343664</v>
      </c>
      <c r="N35" s="1" t="s">
        <v>44</v>
      </c>
      <c r="O35" s="1" t="s">
        <v>62</v>
      </c>
      <c r="P35">
        <v>1</v>
      </c>
      <c r="Q35">
        <v>251</v>
      </c>
      <c r="R35">
        <v>23</v>
      </c>
      <c r="S35">
        <v>23.853427512896133</v>
      </c>
      <c r="T35" s="1" t="s">
        <v>46</v>
      </c>
      <c r="U35">
        <v>3.5410460122509231</v>
      </c>
      <c r="V35" s="1" t="s">
        <v>56</v>
      </c>
      <c r="W35" s="1" t="s">
        <v>48</v>
      </c>
      <c r="X35">
        <v>371.25529551987103</v>
      </c>
    </row>
    <row r="36" spans="1:24" x14ac:dyDescent="0.25">
      <c r="A36" s="1" t="s">
        <v>33</v>
      </c>
      <c r="B36" s="1" t="s">
        <v>88</v>
      </c>
      <c r="C36">
        <v>37.467592329842461</v>
      </c>
      <c r="D36">
        <v>96</v>
      </c>
      <c r="E36">
        <v>602</v>
      </c>
      <c r="F36">
        <v>9061.7108955077238</v>
      </c>
      <c r="G36" s="1" t="s">
        <v>38</v>
      </c>
      <c r="H36">
        <v>1</v>
      </c>
      <c r="I36">
        <v>26</v>
      </c>
      <c r="J36">
        <v>21</v>
      </c>
      <c r="K36">
        <v>7</v>
      </c>
      <c r="L36" s="1" t="s">
        <v>36</v>
      </c>
      <c r="M36">
        <v>1.0194875708221189</v>
      </c>
      <c r="N36" s="1" t="s">
        <v>39</v>
      </c>
      <c r="O36" s="1" t="s">
        <v>62</v>
      </c>
      <c r="P36">
        <v>4</v>
      </c>
      <c r="Q36">
        <v>452</v>
      </c>
      <c r="R36">
        <v>10</v>
      </c>
      <c r="S36">
        <v>10.754272815029333</v>
      </c>
      <c r="T36" s="1" t="s">
        <v>64</v>
      </c>
      <c r="U36">
        <v>0.64660455937205485</v>
      </c>
      <c r="V36" s="1" t="s">
        <v>31</v>
      </c>
      <c r="W36" s="1" t="s">
        <v>32</v>
      </c>
      <c r="X36">
        <v>510.3580004335235</v>
      </c>
    </row>
    <row r="37" spans="1:24" x14ac:dyDescent="0.25">
      <c r="A37" s="1" t="s">
        <v>57</v>
      </c>
      <c r="B37" s="1" t="s">
        <v>89</v>
      </c>
      <c r="C37">
        <v>84.957786816350435</v>
      </c>
      <c r="D37">
        <v>11</v>
      </c>
      <c r="E37">
        <v>449</v>
      </c>
      <c r="F37">
        <v>6541.3293448024651</v>
      </c>
      <c r="G37" s="1" t="s">
        <v>35</v>
      </c>
      <c r="H37">
        <v>42</v>
      </c>
      <c r="I37">
        <v>27</v>
      </c>
      <c r="J37">
        <v>85</v>
      </c>
      <c r="K37">
        <v>8</v>
      </c>
      <c r="L37" s="1" t="s">
        <v>43</v>
      </c>
      <c r="M37">
        <v>5.2881899903274094</v>
      </c>
      <c r="N37" s="1" t="s">
        <v>39</v>
      </c>
      <c r="O37" s="1" t="s">
        <v>50</v>
      </c>
      <c r="P37">
        <v>3</v>
      </c>
      <c r="Q37">
        <v>367</v>
      </c>
      <c r="R37">
        <v>2</v>
      </c>
      <c r="S37">
        <v>58.004787044743765</v>
      </c>
      <c r="T37" s="1" t="s">
        <v>64</v>
      </c>
      <c r="U37">
        <v>0.54115409806058112</v>
      </c>
      <c r="V37" s="1" t="s">
        <v>56</v>
      </c>
      <c r="W37" s="1" t="s">
        <v>41</v>
      </c>
      <c r="X37">
        <v>553.42047123035582</v>
      </c>
    </row>
    <row r="38" spans="1:24" x14ac:dyDescent="0.25">
      <c r="A38" s="1" t="s">
        <v>33</v>
      </c>
      <c r="B38" s="1" t="s">
        <v>90</v>
      </c>
      <c r="C38">
        <v>9.8130025787540518</v>
      </c>
      <c r="D38">
        <v>34</v>
      </c>
      <c r="E38">
        <v>963</v>
      </c>
      <c r="F38">
        <v>7573.4024578487333</v>
      </c>
      <c r="G38" s="1" t="s">
        <v>35</v>
      </c>
      <c r="H38">
        <v>18</v>
      </c>
      <c r="I38">
        <v>23</v>
      </c>
      <c r="J38">
        <v>28</v>
      </c>
      <c r="K38">
        <v>3</v>
      </c>
      <c r="L38" s="1" t="s">
        <v>27</v>
      </c>
      <c r="M38">
        <v>2.107951267159081</v>
      </c>
      <c r="N38" s="1" t="s">
        <v>61</v>
      </c>
      <c r="O38" s="1" t="s">
        <v>50</v>
      </c>
      <c r="P38">
        <v>26</v>
      </c>
      <c r="Q38">
        <v>671</v>
      </c>
      <c r="R38">
        <v>19</v>
      </c>
      <c r="S38">
        <v>45.531364237162144</v>
      </c>
      <c r="T38" s="1" t="s">
        <v>46</v>
      </c>
      <c r="U38">
        <v>3.8055333792433537</v>
      </c>
      <c r="V38" s="1" t="s">
        <v>40</v>
      </c>
      <c r="W38" s="1" t="s">
        <v>41</v>
      </c>
      <c r="X38">
        <v>403.8089742481805</v>
      </c>
    </row>
    <row r="39" spans="1:24" x14ac:dyDescent="0.25">
      <c r="A39" s="1" t="s">
        <v>33</v>
      </c>
      <c r="B39" s="1" t="s">
        <v>91</v>
      </c>
      <c r="C39">
        <v>23.399844752614349</v>
      </c>
      <c r="D39">
        <v>5</v>
      </c>
      <c r="E39">
        <v>963</v>
      </c>
      <c r="F39">
        <v>2438.3399304700288</v>
      </c>
      <c r="G39" s="1" t="s">
        <v>35</v>
      </c>
      <c r="H39">
        <v>25</v>
      </c>
      <c r="I39">
        <v>8</v>
      </c>
      <c r="J39">
        <v>21</v>
      </c>
      <c r="K39">
        <v>9</v>
      </c>
      <c r="L39" s="1" t="s">
        <v>36</v>
      </c>
      <c r="M39">
        <v>1.5326552735904306</v>
      </c>
      <c r="N39" s="1" t="s">
        <v>28</v>
      </c>
      <c r="O39" s="1" t="s">
        <v>45</v>
      </c>
      <c r="P39">
        <v>24</v>
      </c>
      <c r="Q39">
        <v>867</v>
      </c>
      <c r="R39">
        <v>15</v>
      </c>
      <c r="S39">
        <v>34.343277465075381</v>
      </c>
      <c r="T39" s="1" t="s">
        <v>30</v>
      </c>
      <c r="U39">
        <v>2.6102880848481131</v>
      </c>
      <c r="V39" s="1" t="s">
        <v>56</v>
      </c>
      <c r="W39" s="1" t="s">
        <v>48</v>
      </c>
      <c r="X39">
        <v>183.93296804359437</v>
      </c>
    </row>
    <row r="40" spans="1:24" x14ac:dyDescent="0.25">
      <c r="A40" s="1" t="s">
        <v>57</v>
      </c>
      <c r="B40" s="1" t="s">
        <v>92</v>
      </c>
      <c r="C40">
        <v>52.075930682707799</v>
      </c>
      <c r="D40">
        <v>75</v>
      </c>
      <c r="E40">
        <v>705</v>
      </c>
      <c r="F40">
        <v>9692.3180402184316</v>
      </c>
      <c r="G40" s="1" t="s">
        <v>26</v>
      </c>
      <c r="H40">
        <v>69</v>
      </c>
      <c r="I40">
        <v>1</v>
      </c>
      <c r="J40">
        <v>88</v>
      </c>
      <c r="K40">
        <v>5</v>
      </c>
      <c r="L40" s="1" t="s">
        <v>27</v>
      </c>
      <c r="M40">
        <v>9.2359314372492278</v>
      </c>
      <c r="N40" s="1" t="s">
        <v>44</v>
      </c>
      <c r="O40" s="1" t="s">
        <v>29</v>
      </c>
      <c r="P40">
        <v>10</v>
      </c>
      <c r="Q40">
        <v>841</v>
      </c>
      <c r="R40">
        <v>12</v>
      </c>
      <c r="S40">
        <v>5.9306936455283177</v>
      </c>
      <c r="T40" s="1" t="s">
        <v>30</v>
      </c>
      <c r="U40">
        <v>0.61332689916450744</v>
      </c>
      <c r="V40" s="1" t="s">
        <v>40</v>
      </c>
      <c r="W40" s="1" t="s">
        <v>32</v>
      </c>
      <c r="X40">
        <v>339.67286994860615</v>
      </c>
    </row>
    <row r="41" spans="1:24" x14ac:dyDescent="0.25">
      <c r="A41" s="1" t="s">
        <v>33</v>
      </c>
      <c r="B41" s="1" t="s">
        <v>93</v>
      </c>
      <c r="C41">
        <v>19.127477265823256</v>
      </c>
      <c r="D41">
        <v>26</v>
      </c>
      <c r="E41">
        <v>176</v>
      </c>
      <c r="F41">
        <v>1912.4656631007608</v>
      </c>
      <c r="G41" s="1" t="s">
        <v>35</v>
      </c>
      <c r="H41">
        <v>78</v>
      </c>
      <c r="I41">
        <v>29</v>
      </c>
      <c r="J41">
        <v>34</v>
      </c>
      <c r="K41">
        <v>3</v>
      </c>
      <c r="L41" s="1" t="s">
        <v>36</v>
      </c>
      <c r="M41">
        <v>5.5625037788303837</v>
      </c>
      <c r="N41" s="1" t="s">
        <v>61</v>
      </c>
      <c r="O41" s="1" t="s">
        <v>45</v>
      </c>
      <c r="P41">
        <v>30</v>
      </c>
      <c r="Q41">
        <v>791</v>
      </c>
      <c r="R41">
        <v>6</v>
      </c>
      <c r="S41">
        <v>9.0058074287816421</v>
      </c>
      <c r="T41" s="1" t="s">
        <v>46</v>
      </c>
      <c r="U41">
        <v>1.4519722039968159</v>
      </c>
      <c r="V41" s="1" t="s">
        <v>40</v>
      </c>
      <c r="W41" s="1" t="s">
        <v>32</v>
      </c>
      <c r="X41">
        <v>653.67299455203317</v>
      </c>
    </row>
    <row r="42" spans="1:24" x14ac:dyDescent="0.25">
      <c r="A42" s="1" t="s">
        <v>33</v>
      </c>
      <c r="B42" s="1" t="s">
        <v>94</v>
      </c>
      <c r="C42">
        <v>80.541424170940331</v>
      </c>
      <c r="D42">
        <v>97</v>
      </c>
      <c r="E42">
        <v>933</v>
      </c>
      <c r="F42">
        <v>5724.9593504562654</v>
      </c>
      <c r="G42" s="1" t="s">
        <v>35</v>
      </c>
      <c r="H42">
        <v>90</v>
      </c>
      <c r="I42">
        <v>20</v>
      </c>
      <c r="J42">
        <v>39</v>
      </c>
      <c r="K42">
        <v>8</v>
      </c>
      <c r="L42" s="1" t="s">
        <v>43</v>
      </c>
      <c r="M42">
        <v>7.2295951397364737</v>
      </c>
      <c r="N42" s="1" t="s">
        <v>39</v>
      </c>
      <c r="O42" s="1" t="s">
        <v>45</v>
      </c>
      <c r="P42">
        <v>18</v>
      </c>
      <c r="Q42">
        <v>793</v>
      </c>
      <c r="R42">
        <v>1</v>
      </c>
      <c r="S42">
        <v>88.179407104217461</v>
      </c>
      <c r="T42" s="1" t="s">
        <v>30</v>
      </c>
      <c r="U42">
        <v>4.2132694305865659</v>
      </c>
      <c r="V42" s="1" t="s">
        <v>31</v>
      </c>
      <c r="W42" s="1" t="s">
        <v>48</v>
      </c>
      <c r="X42">
        <v>529.80872398069187</v>
      </c>
    </row>
    <row r="43" spans="1:24" x14ac:dyDescent="0.25">
      <c r="A43" s="1" t="s">
        <v>33</v>
      </c>
      <c r="B43" s="1" t="s">
        <v>95</v>
      </c>
      <c r="C43">
        <v>99.113291615317166</v>
      </c>
      <c r="D43">
        <v>35</v>
      </c>
      <c r="E43">
        <v>556</v>
      </c>
      <c r="F43">
        <v>5521.2052590109715</v>
      </c>
      <c r="G43" s="1" t="s">
        <v>35</v>
      </c>
      <c r="H43">
        <v>64</v>
      </c>
      <c r="I43">
        <v>19</v>
      </c>
      <c r="J43">
        <v>38</v>
      </c>
      <c r="K43">
        <v>8</v>
      </c>
      <c r="L43" s="1" t="s">
        <v>27</v>
      </c>
      <c r="M43">
        <v>5.7732637437666536</v>
      </c>
      <c r="N43" s="1" t="s">
        <v>52</v>
      </c>
      <c r="O43" s="1" t="s">
        <v>62</v>
      </c>
      <c r="P43">
        <v>18</v>
      </c>
      <c r="Q43">
        <v>892</v>
      </c>
      <c r="R43">
        <v>7</v>
      </c>
      <c r="S43">
        <v>95.332064548772493</v>
      </c>
      <c r="T43" s="1" t="s">
        <v>46</v>
      </c>
      <c r="U43">
        <v>4.530226239825963E-2</v>
      </c>
      <c r="V43" s="1" t="s">
        <v>56</v>
      </c>
      <c r="W43" s="1" t="s">
        <v>48</v>
      </c>
      <c r="X43">
        <v>275.52437113130981</v>
      </c>
    </row>
    <row r="44" spans="1:24" x14ac:dyDescent="0.25">
      <c r="A44" s="1" t="s">
        <v>33</v>
      </c>
      <c r="B44" s="1" t="s">
        <v>96</v>
      </c>
      <c r="C44">
        <v>46.529167614516773</v>
      </c>
      <c r="D44">
        <v>98</v>
      </c>
      <c r="E44">
        <v>155</v>
      </c>
      <c r="F44">
        <v>1839.6094258567639</v>
      </c>
      <c r="G44" s="1" t="s">
        <v>35</v>
      </c>
      <c r="H44">
        <v>22</v>
      </c>
      <c r="I44">
        <v>27</v>
      </c>
      <c r="J44">
        <v>57</v>
      </c>
      <c r="K44">
        <v>4</v>
      </c>
      <c r="L44" s="1" t="s">
        <v>43</v>
      </c>
      <c r="M44">
        <v>7.5262483268515084</v>
      </c>
      <c r="N44" s="1" t="s">
        <v>44</v>
      </c>
      <c r="O44" s="1" t="s">
        <v>53</v>
      </c>
      <c r="P44">
        <v>26</v>
      </c>
      <c r="Q44">
        <v>179</v>
      </c>
      <c r="R44">
        <v>7</v>
      </c>
      <c r="S44">
        <v>96.422820639571867</v>
      </c>
      <c r="T44" s="1" t="s">
        <v>46</v>
      </c>
      <c r="U44">
        <v>4.9392552886209478</v>
      </c>
      <c r="V44" s="1" t="s">
        <v>31</v>
      </c>
      <c r="W44" s="1" t="s">
        <v>48</v>
      </c>
      <c r="X44">
        <v>635.65712050199193</v>
      </c>
    </row>
    <row r="45" spans="1:24" x14ac:dyDescent="0.25">
      <c r="A45" s="1" t="s">
        <v>24</v>
      </c>
      <c r="B45" s="1" t="s">
        <v>97</v>
      </c>
      <c r="C45">
        <v>11.743271776309239</v>
      </c>
      <c r="D45">
        <v>6</v>
      </c>
      <c r="E45">
        <v>598</v>
      </c>
      <c r="F45">
        <v>5737.425599119023</v>
      </c>
      <c r="G45" s="1" t="s">
        <v>38</v>
      </c>
      <c r="H45">
        <v>36</v>
      </c>
      <c r="I45">
        <v>29</v>
      </c>
      <c r="J45">
        <v>85</v>
      </c>
      <c r="K45">
        <v>9</v>
      </c>
      <c r="L45" s="1" t="s">
        <v>27</v>
      </c>
      <c r="M45">
        <v>3.6940212683884543</v>
      </c>
      <c r="N45" s="1" t="s">
        <v>44</v>
      </c>
      <c r="O45" s="1" t="s">
        <v>29</v>
      </c>
      <c r="P45">
        <v>1</v>
      </c>
      <c r="Q45">
        <v>206</v>
      </c>
      <c r="R45">
        <v>23</v>
      </c>
      <c r="S45">
        <v>26.27736595733241</v>
      </c>
      <c r="T45" s="1" t="s">
        <v>30</v>
      </c>
      <c r="U45">
        <v>0.37230476798509771</v>
      </c>
      <c r="V45" s="1" t="s">
        <v>40</v>
      </c>
      <c r="W45" s="1" t="s">
        <v>48</v>
      </c>
      <c r="X45">
        <v>716.04411975934067</v>
      </c>
    </row>
    <row r="46" spans="1:24" x14ac:dyDescent="0.25">
      <c r="A46" s="1" t="s">
        <v>57</v>
      </c>
      <c r="B46" s="1" t="s">
        <v>98</v>
      </c>
      <c r="C46">
        <v>51.35579091311039</v>
      </c>
      <c r="D46">
        <v>34</v>
      </c>
      <c r="E46">
        <v>919</v>
      </c>
      <c r="F46">
        <v>7152.2860494355145</v>
      </c>
      <c r="G46" s="1" t="s">
        <v>35</v>
      </c>
      <c r="H46">
        <v>13</v>
      </c>
      <c r="I46">
        <v>19</v>
      </c>
      <c r="J46">
        <v>72</v>
      </c>
      <c r="K46">
        <v>6</v>
      </c>
      <c r="L46" s="1" t="s">
        <v>43</v>
      </c>
      <c r="M46">
        <v>7.5774496573766932</v>
      </c>
      <c r="N46" s="1" t="s">
        <v>61</v>
      </c>
      <c r="O46" s="1" t="s">
        <v>50</v>
      </c>
      <c r="P46">
        <v>7</v>
      </c>
      <c r="Q46">
        <v>834</v>
      </c>
      <c r="R46">
        <v>18</v>
      </c>
      <c r="S46">
        <v>22.554106620887744</v>
      </c>
      <c r="T46" s="1" t="s">
        <v>46</v>
      </c>
      <c r="U46">
        <v>2.9626263204548819</v>
      </c>
      <c r="V46" s="1" t="s">
        <v>47</v>
      </c>
      <c r="W46" s="1" t="s">
        <v>48</v>
      </c>
      <c r="X46">
        <v>610.45326961922774</v>
      </c>
    </row>
    <row r="47" spans="1:24" x14ac:dyDescent="0.25">
      <c r="A47" s="1" t="s">
        <v>24</v>
      </c>
      <c r="B47" s="1" t="s">
        <v>99</v>
      </c>
      <c r="C47">
        <v>33.78413803306551</v>
      </c>
      <c r="D47">
        <v>1</v>
      </c>
      <c r="E47">
        <v>24</v>
      </c>
      <c r="F47">
        <v>5267.9568075105208</v>
      </c>
      <c r="G47" s="1" t="s">
        <v>55</v>
      </c>
      <c r="H47">
        <v>93</v>
      </c>
      <c r="I47">
        <v>7</v>
      </c>
      <c r="J47">
        <v>52</v>
      </c>
      <c r="K47">
        <v>6</v>
      </c>
      <c r="L47" s="1" t="s">
        <v>27</v>
      </c>
      <c r="M47">
        <v>5.2151550087119096</v>
      </c>
      <c r="N47" s="1" t="s">
        <v>61</v>
      </c>
      <c r="O47" s="1" t="s">
        <v>62</v>
      </c>
      <c r="P47">
        <v>25</v>
      </c>
      <c r="Q47">
        <v>794</v>
      </c>
      <c r="R47">
        <v>25</v>
      </c>
      <c r="S47">
        <v>66.312544439991655</v>
      </c>
      <c r="T47" s="1" t="s">
        <v>64</v>
      </c>
      <c r="U47">
        <v>3.219604612084106</v>
      </c>
      <c r="V47" s="1" t="s">
        <v>47</v>
      </c>
      <c r="W47" s="1" t="s">
        <v>48</v>
      </c>
      <c r="X47">
        <v>495.30569702847396</v>
      </c>
    </row>
    <row r="48" spans="1:24" x14ac:dyDescent="0.25">
      <c r="A48" s="1" t="s">
        <v>24</v>
      </c>
      <c r="B48" s="1" t="s">
        <v>100</v>
      </c>
      <c r="C48">
        <v>27.082207199888899</v>
      </c>
      <c r="D48">
        <v>75</v>
      </c>
      <c r="E48">
        <v>859</v>
      </c>
      <c r="F48">
        <v>2556.7673606335957</v>
      </c>
      <c r="G48" s="1" t="s">
        <v>26</v>
      </c>
      <c r="H48">
        <v>92</v>
      </c>
      <c r="I48">
        <v>29</v>
      </c>
      <c r="J48">
        <v>6</v>
      </c>
      <c r="K48">
        <v>8</v>
      </c>
      <c r="L48" s="1" t="s">
        <v>27</v>
      </c>
      <c r="M48">
        <v>4.0709558370840826</v>
      </c>
      <c r="N48" s="1" t="s">
        <v>28</v>
      </c>
      <c r="O48" s="1" t="s">
        <v>62</v>
      </c>
      <c r="P48">
        <v>18</v>
      </c>
      <c r="Q48">
        <v>870</v>
      </c>
      <c r="R48">
        <v>23</v>
      </c>
      <c r="S48">
        <v>77.32235321105162</v>
      </c>
      <c r="T48" s="1" t="s">
        <v>30</v>
      </c>
      <c r="U48">
        <v>3.6486105925362033</v>
      </c>
      <c r="V48" s="1" t="s">
        <v>31</v>
      </c>
      <c r="W48" s="1" t="s">
        <v>32</v>
      </c>
      <c r="X48">
        <v>380.43593711196428</v>
      </c>
    </row>
    <row r="49" spans="1:24" x14ac:dyDescent="0.25">
      <c r="A49" s="1" t="s">
        <v>33</v>
      </c>
      <c r="B49" s="1" t="s">
        <v>101</v>
      </c>
      <c r="C49">
        <v>95.712135880936088</v>
      </c>
      <c r="D49">
        <v>93</v>
      </c>
      <c r="E49">
        <v>910</v>
      </c>
      <c r="F49">
        <v>7089.4742499341864</v>
      </c>
      <c r="G49" s="1" t="s">
        <v>55</v>
      </c>
      <c r="H49">
        <v>4</v>
      </c>
      <c r="I49">
        <v>15</v>
      </c>
      <c r="J49">
        <v>51</v>
      </c>
      <c r="K49">
        <v>9</v>
      </c>
      <c r="L49" s="1" t="s">
        <v>27</v>
      </c>
      <c r="M49">
        <v>8.9787507559499709</v>
      </c>
      <c r="N49" s="1" t="s">
        <v>39</v>
      </c>
      <c r="O49" s="1" t="s">
        <v>45</v>
      </c>
      <c r="P49">
        <v>10</v>
      </c>
      <c r="Q49">
        <v>964</v>
      </c>
      <c r="R49">
        <v>20</v>
      </c>
      <c r="S49">
        <v>19.712992911293647</v>
      </c>
      <c r="T49" s="1" t="s">
        <v>30</v>
      </c>
      <c r="U49">
        <v>0.38057358671321373</v>
      </c>
      <c r="V49" s="1" t="s">
        <v>47</v>
      </c>
      <c r="W49" s="1" t="s">
        <v>48</v>
      </c>
      <c r="X49">
        <v>581.60235505058677</v>
      </c>
    </row>
    <row r="50" spans="1:24" x14ac:dyDescent="0.25">
      <c r="A50" s="1" t="s">
        <v>24</v>
      </c>
      <c r="B50" s="1" t="s">
        <v>102</v>
      </c>
      <c r="C50">
        <v>76.035544426891718</v>
      </c>
      <c r="D50">
        <v>28</v>
      </c>
      <c r="E50">
        <v>29</v>
      </c>
      <c r="F50">
        <v>7397.0710045871801</v>
      </c>
      <c r="G50" s="1" t="s">
        <v>26</v>
      </c>
      <c r="H50">
        <v>30</v>
      </c>
      <c r="I50">
        <v>16</v>
      </c>
      <c r="J50">
        <v>9</v>
      </c>
      <c r="K50">
        <v>3</v>
      </c>
      <c r="L50" s="1" t="s">
        <v>43</v>
      </c>
      <c r="M50">
        <v>7.0958331565551385</v>
      </c>
      <c r="N50" s="1" t="s">
        <v>61</v>
      </c>
      <c r="O50" s="1" t="s">
        <v>29</v>
      </c>
      <c r="P50">
        <v>9</v>
      </c>
      <c r="Q50">
        <v>109</v>
      </c>
      <c r="R50">
        <v>18</v>
      </c>
      <c r="S50">
        <v>23.126363582464776</v>
      </c>
      <c r="T50" s="1" t="s">
        <v>46</v>
      </c>
      <c r="U50">
        <v>1.6981125407144038</v>
      </c>
      <c r="V50" s="1" t="s">
        <v>47</v>
      </c>
      <c r="W50" s="1" t="s">
        <v>32</v>
      </c>
      <c r="X50">
        <v>768.65191395437</v>
      </c>
    </row>
    <row r="51" spans="1:24" x14ac:dyDescent="0.25">
      <c r="A51" s="1" t="s">
        <v>57</v>
      </c>
      <c r="B51" s="1" t="s">
        <v>103</v>
      </c>
      <c r="C51">
        <v>78.897913205640037</v>
      </c>
      <c r="D51">
        <v>19</v>
      </c>
      <c r="E51">
        <v>99</v>
      </c>
      <c r="F51">
        <v>8001.6132065190022</v>
      </c>
      <c r="G51" s="1" t="s">
        <v>38</v>
      </c>
      <c r="H51">
        <v>97</v>
      </c>
      <c r="I51">
        <v>24</v>
      </c>
      <c r="J51">
        <v>9</v>
      </c>
      <c r="K51">
        <v>6</v>
      </c>
      <c r="L51" s="1" t="s">
        <v>43</v>
      </c>
      <c r="M51">
        <v>2.5056210329009154</v>
      </c>
      <c r="N51" s="1" t="s">
        <v>44</v>
      </c>
      <c r="O51" s="1" t="s">
        <v>50</v>
      </c>
      <c r="P51">
        <v>28</v>
      </c>
      <c r="Q51">
        <v>177</v>
      </c>
      <c r="R51">
        <v>28</v>
      </c>
      <c r="S51">
        <v>14.147815443979217</v>
      </c>
      <c r="T51" s="1" t="s">
        <v>64</v>
      </c>
      <c r="U51">
        <v>2.8258139854001318</v>
      </c>
      <c r="V51" s="1" t="s">
        <v>47</v>
      </c>
      <c r="W51" s="1" t="s">
        <v>48</v>
      </c>
      <c r="X51">
        <v>336.89016851997792</v>
      </c>
    </row>
    <row r="52" spans="1:24" x14ac:dyDescent="0.25">
      <c r="A52" s="1" t="s">
        <v>57</v>
      </c>
      <c r="B52" s="1" t="s">
        <v>104</v>
      </c>
      <c r="C52">
        <v>14.203484264803022</v>
      </c>
      <c r="D52">
        <v>91</v>
      </c>
      <c r="E52">
        <v>633</v>
      </c>
      <c r="F52">
        <v>5910.8853896688988</v>
      </c>
      <c r="G52" s="1" t="s">
        <v>35</v>
      </c>
      <c r="H52">
        <v>31</v>
      </c>
      <c r="I52">
        <v>23</v>
      </c>
      <c r="J52">
        <v>82</v>
      </c>
      <c r="K52">
        <v>10</v>
      </c>
      <c r="L52" s="1" t="s">
        <v>36</v>
      </c>
      <c r="M52">
        <v>6.2478609149759912</v>
      </c>
      <c r="N52" s="1" t="s">
        <v>61</v>
      </c>
      <c r="O52" s="1" t="s">
        <v>50</v>
      </c>
      <c r="P52">
        <v>20</v>
      </c>
      <c r="Q52">
        <v>306</v>
      </c>
      <c r="R52">
        <v>21</v>
      </c>
      <c r="S52">
        <v>45.178757924634517</v>
      </c>
      <c r="T52" s="1" t="s">
        <v>46</v>
      </c>
      <c r="U52">
        <v>4.7548008046711852</v>
      </c>
      <c r="V52" s="1" t="s">
        <v>47</v>
      </c>
      <c r="W52" s="1" t="s">
        <v>32</v>
      </c>
      <c r="X52">
        <v>496.24865029194046</v>
      </c>
    </row>
    <row r="53" spans="1:24" x14ac:dyDescent="0.25">
      <c r="A53" s="1" t="s">
        <v>24</v>
      </c>
      <c r="B53" s="1" t="s">
        <v>105</v>
      </c>
      <c r="C53">
        <v>26.70076097246173</v>
      </c>
      <c r="D53">
        <v>61</v>
      </c>
      <c r="E53">
        <v>154</v>
      </c>
      <c r="F53">
        <v>9866.465457979697</v>
      </c>
      <c r="G53" s="1" t="s">
        <v>55</v>
      </c>
      <c r="H53">
        <v>100</v>
      </c>
      <c r="I53">
        <v>4</v>
      </c>
      <c r="J53">
        <v>52</v>
      </c>
      <c r="K53">
        <v>1</v>
      </c>
      <c r="L53" s="1" t="s">
        <v>36</v>
      </c>
      <c r="M53">
        <v>4.7830005579476653</v>
      </c>
      <c r="N53" s="1" t="s">
        <v>44</v>
      </c>
      <c r="O53" s="1" t="s">
        <v>53</v>
      </c>
      <c r="P53">
        <v>18</v>
      </c>
      <c r="Q53">
        <v>673</v>
      </c>
      <c r="R53">
        <v>28</v>
      </c>
      <c r="S53">
        <v>14.190328344569981</v>
      </c>
      <c r="T53" s="1" t="s">
        <v>30</v>
      </c>
      <c r="U53">
        <v>1.7729511720835571</v>
      </c>
      <c r="V53" s="1" t="s">
        <v>31</v>
      </c>
      <c r="W53" s="1" t="s">
        <v>48</v>
      </c>
      <c r="X53">
        <v>694.98231757944586</v>
      </c>
    </row>
    <row r="54" spans="1:24" x14ac:dyDescent="0.25">
      <c r="A54" s="1" t="s">
        <v>33</v>
      </c>
      <c r="B54" s="1" t="s">
        <v>106</v>
      </c>
      <c r="C54">
        <v>98.031829656465078</v>
      </c>
      <c r="D54">
        <v>1</v>
      </c>
      <c r="E54">
        <v>820</v>
      </c>
      <c r="F54">
        <v>9435.7626089121295</v>
      </c>
      <c r="G54" s="1" t="s">
        <v>55</v>
      </c>
      <c r="H54">
        <v>64</v>
      </c>
      <c r="I54">
        <v>11</v>
      </c>
      <c r="J54">
        <v>11</v>
      </c>
      <c r="K54">
        <v>1</v>
      </c>
      <c r="L54" s="1" t="s">
        <v>27</v>
      </c>
      <c r="M54">
        <v>8.6310521797689468</v>
      </c>
      <c r="N54" s="1" t="s">
        <v>39</v>
      </c>
      <c r="O54" s="1" t="s">
        <v>29</v>
      </c>
      <c r="P54">
        <v>10</v>
      </c>
      <c r="Q54">
        <v>727</v>
      </c>
      <c r="R54">
        <v>27</v>
      </c>
      <c r="S54">
        <v>9.1668491485971515</v>
      </c>
      <c r="T54" s="1" t="s">
        <v>30</v>
      </c>
      <c r="U54">
        <v>2.1224716191438247</v>
      </c>
      <c r="V54" s="1" t="s">
        <v>40</v>
      </c>
      <c r="W54" s="1" t="s">
        <v>41</v>
      </c>
      <c r="X54">
        <v>602.89849883838338</v>
      </c>
    </row>
    <row r="55" spans="1:24" x14ac:dyDescent="0.25">
      <c r="A55" s="1" t="s">
        <v>33</v>
      </c>
      <c r="B55" s="1" t="s">
        <v>107</v>
      </c>
      <c r="C55">
        <v>30.341470711214214</v>
      </c>
      <c r="D55">
        <v>93</v>
      </c>
      <c r="E55">
        <v>242</v>
      </c>
      <c r="F55">
        <v>8232.3348294258212</v>
      </c>
      <c r="G55" s="1" t="s">
        <v>55</v>
      </c>
      <c r="H55">
        <v>96</v>
      </c>
      <c r="I55">
        <v>25</v>
      </c>
      <c r="J55">
        <v>54</v>
      </c>
      <c r="K55">
        <v>3</v>
      </c>
      <c r="L55" s="1" t="s">
        <v>27</v>
      </c>
      <c r="M55">
        <v>1.0134865660958963</v>
      </c>
      <c r="N55" s="1" t="s">
        <v>39</v>
      </c>
      <c r="O55" s="1" t="s">
        <v>50</v>
      </c>
      <c r="P55">
        <v>1</v>
      </c>
      <c r="Q55">
        <v>631</v>
      </c>
      <c r="R55">
        <v>17</v>
      </c>
      <c r="S55">
        <v>83.344058991677969</v>
      </c>
      <c r="T55" s="1" t="s">
        <v>30</v>
      </c>
      <c r="U55">
        <v>1.4103475760760271</v>
      </c>
      <c r="V55" s="1" t="s">
        <v>40</v>
      </c>
      <c r="W55" s="1" t="s">
        <v>32</v>
      </c>
      <c r="X55">
        <v>750.73784066827091</v>
      </c>
    </row>
    <row r="56" spans="1:24" x14ac:dyDescent="0.25">
      <c r="A56" s="1" t="s">
        <v>24</v>
      </c>
      <c r="B56" s="1" t="s">
        <v>108</v>
      </c>
      <c r="C56">
        <v>31.146243160240854</v>
      </c>
      <c r="D56">
        <v>11</v>
      </c>
      <c r="E56">
        <v>622</v>
      </c>
      <c r="F56">
        <v>6088.0214799408586</v>
      </c>
      <c r="G56" s="1" t="s">
        <v>26</v>
      </c>
      <c r="H56">
        <v>33</v>
      </c>
      <c r="I56">
        <v>22</v>
      </c>
      <c r="J56">
        <v>61</v>
      </c>
      <c r="K56">
        <v>3</v>
      </c>
      <c r="L56" s="1" t="s">
        <v>27</v>
      </c>
      <c r="M56">
        <v>4.3051034712876355</v>
      </c>
      <c r="N56" s="1" t="s">
        <v>39</v>
      </c>
      <c r="O56" s="1" t="s">
        <v>45</v>
      </c>
      <c r="P56">
        <v>26</v>
      </c>
      <c r="Q56">
        <v>497</v>
      </c>
      <c r="R56">
        <v>29</v>
      </c>
      <c r="S56">
        <v>30.186023375822508</v>
      </c>
      <c r="T56" s="1" t="s">
        <v>64</v>
      </c>
      <c r="U56">
        <v>2.4787719755397477</v>
      </c>
      <c r="V56" s="1" t="s">
        <v>31</v>
      </c>
      <c r="W56" s="1" t="s">
        <v>32</v>
      </c>
      <c r="X56">
        <v>814.06999658218751</v>
      </c>
    </row>
    <row r="57" spans="1:24" x14ac:dyDescent="0.25">
      <c r="A57" s="1" t="s">
        <v>24</v>
      </c>
      <c r="B57" s="1" t="s">
        <v>109</v>
      </c>
      <c r="C57">
        <v>79.855058340789427</v>
      </c>
      <c r="D57">
        <v>16</v>
      </c>
      <c r="E57">
        <v>701</v>
      </c>
      <c r="F57">
        <v>2925.6751703038126</v>
      </c>
      <c r="G57" s="1" t="s">
        <v>55</v>
      </c>
      <c r="H57">
        <v>97</v>
      </c>
      <c r="I57">
        <v>11</v>
      </c>
      <c r="J57">
        <v>11</v>
      </c>
      <c r="K57">
        <v>5</v>
      </c>
      <c r="L57" s="1" t="s">
        <v>36</v>
      </c>
      <c r="M57">
        <v>5.0143649550309073</v>
      </c>
      <c r="N57" s="1" t="s">
        <v>61</v>
      </c>
      <c r="O57" s="1" t="s">
        <v>50</v>
      </c>
      <c r="P57">
        <v>27</v>
      </c>
      <c r="Q57">
        <v>918</v>
      </c>
      <c r="R57">
        <v>5</v>
      </c>
      <c r="S57">
        <v>30.323545256616502</v>
      </c>
      <c r="T57" s="1" t="s">
        <v>46</v>
      </c>
      <c r="U57">
        <v>4.5489196593963852</v>
      </c>
      <c r="V57" s="1" t="s">
        <v>56</v>
      </c>
      <c r="W57" s="1" t="s">
        <v>32</v>
      </c>
      <c r="X57">
        <v>323.01292795247883</v>
      </c>
    </row>
    <row r="58" spans="1:24" x14ac:dyDescent="0.25">
      <c r="A58" s="1" t="s">
        <v>33</v>
      </c>
      <c r="B58" s="1" t="s">
        <v>110</v>
      </c>
      <c r="C58">
        <v>20.986386037043378</v>
      </c>
      <c r="D58">
        <v>90</v>
      </c>
      <c r="E58">
        <v>93</v>
      </c>
      <c r="F58">
        <v>4767.020484344137</v>
      </c>
      <c r="G58" s="1" t="s">
        <v>26</v>
      </c>
      <c r="H58">
        <v>25</v>
      </c>
      <c r="I58">
        <v>23</v>
      </c>
      <c r="J58">
        <v>83</v>
      </c>
      <c r="K58">
        <v>5</v>
      </c>
      <c r="L58" s="1" t="s">
        <v>43</v>
      </c>
      <c r="M58">
        <v>1.7744297140717396</v>
      </c>
      <c r="N58" s="1" t="s">
        <v>39</v>
      </c>
      <c r="O58" s="1" t="s">
        <v>29</v>
      </c>
      <c r="P58">
        <v>24</v>
      </c>
      <c r="Q58">
        <v>826</v>
      </c>
      <c r="R58">
        <v>28</v>
      </c>
      <c r="S58">
        <v>12.836284572832753</v>
      </c>
      <c r="T58" s="1" t="s">
        <v>64</v>
      </c>
      <c r="U58">
        <v>1.1737554953874541</v>
      </c>
      <c r="V58" s="1" t="s">
        <v>40</v>
      </c>
      <c r="W58" s="1" t="s">
        <v>32</v>
      </c>
      <c r="X58">
        <v>832.21080870602168</v>
      </c>
    </row>
    <row r="59" spans="1:24" x14ac:dyDescent="0.25">
      <c r="A59" s="1" t="s">
        <v>24</v>
      </c>
      <c r="B59" s="1" t="s">
        <v>111</v>
      </c>
      <c r="C59">
        <v>49.263205350734154</v>
      </c>
      <c r="D59">
        <v>65</v>
      </c>
      <c r="E59">
        <v>227</v>
      </c>
      <c r="F59">
        <v>1605.8669003924058</v>
      </c>
      <c r="G59" s="1" t="s">
        <v>38</v>
      </c>
      <c r="H59">
        <v>5</v>
      </c>
      <c r="I59">
        <v>18</v>
      </c>
      <c r="J59">
        <v>51</v>
      </c>
      <c r="K59">
        <v>1</v>
      </c>
      <c r="L59" s="1" t="s">
        <v>27</v>
      </c>
      <c r="M59">
        <v>9.1605585353818704</v>
      </c>
      <c r="N59" s="1" t="s">
        <v>61</v>
      </c>
      <c r="O59" s="1" t="s">
        <v>50</v>
      </c>
      <c r="P59">
        <v>21</v>
      </c>
      <c r="Q59">
        <v>588</v>
      </c>
      <c r="R59">
        <v>25</v>
      </c>
      <c r="S59">
        <v>67.779622987078142</v>
      </c>
      <c r="T59" s="1" t="s">
        <v>30</v>
      </c>
      <c r="U59">
        <v>2.511174830212707</v>
      </c>
      <c r="V59" s="1" t="s">
        <v>47</v>
      </c>
      <c r="W59" s="1" t="s">
        <v>48</v>
      </c>
      <c r="X59">
        <v>482.19123860252813</v>
      </c>
    </row>
    <row r="60" spans="1:24" x14ac:dyDescent="0.25">
      <c r="A60" s="1" t="s">
        <v>33</v>
      </c>
      <c r="B60" s="1" t="s">
        <v>112</v>
      </c>
      <c r="C60">
        <v>59.84156137728931</v>
      </c>
      <c r="D60">
        <v>81</v>
      </c>
      <c r="E60">
        <v>896</v>
      </c>
      <c r="F60">
        <v>2021.1498103371077</v>
      </c>
      <c r="G60" s="1" t="s">
        <v>26</v>
      </c>
      <c r="H60">
        <v>10</v>
      </c>
      <c r="I60">
        <v>5</v>
      </c>
      <c r="J60">
        <v>44</v>
      </c>
      <c r="K60">
        <v>7</v>
      </c>
      <c r="L60" s="1" t="s">
        <v>36</v>
      </c>
      <c r="M60">
        <v>4.9384385647120901</v>
      </c>
      <c r="N60" s="1" t="s">
        <v>28</v>
      </c>
      <c r="O60" s="1" t="s">
        <v>50</v>
      </c>
      <c r="P60">
        <v>18</v>
      </c>
      <c r="Q60">
        <v>396</v>
      </c>
      <c r="R60">
        <v>7</v>
      </c>
      <c r="S60">
        <v>65.047415094691459</v>
      </c>
      <c r="T60" s="1" t="s">
        <v>46</v>
      </c>
      <c r="U60">
        <v>1.7303747198591968</v>
      </c>
      <c r="V60" s="1" t="s">
        <v>31</v>
      </c>
      <c r="W60" s="1" t="s">
        <v>32</v>
      </c>
      <c r="X60">
        <v>110.36433523136472</v>
      </c>
    </row>
    <row r="61" spans="1:24" x14ac:dyDescent="0.25">
      <c r="A61" s="1" t="s">
        <v>57</v>
      </c>
      <c r="B61" s="1" t="s">
        <v>113</v>
      </c>
      <c r="C61">
        <v>63.828398347710966</v>
      </c>
      <c r="D61">
        <v>30</v>
      </c>
      <c r="E61">
        <v>484</v>
      </c>
      <c r="F61">
        <v>1061.618523013288</v>
      </c>
      <c r="G61" s="1" t="s">
        <v>26</v>
      </c>
      <c r="H61">
        <v>100</v>
      </c>
      <c r="I61">
        <v>16</v>
      </c>
      <c r="J61">
        <v>26</v>
      </c>
      <c r="K61">
        <v>7</v>
      </c>
      <c r="L61" s="1" t="s">
        <v>27</v>
      </c>
      <c r="M61">
        <v>7.2937225968677284</v>
      </c>
      <c r="N61" s="1" t="s">
        <v>39</v>
      </c>
      <c r="O61" s="1" t="s">
        <v>45</v>
      </c>
      <c r="P61">
        <v>11</v>
      </c>
      <c r="Q61">
        <v>176</v>
      </c>
      <c r="R61">
        <v>4</v>
      </c>
      <c r="S61">
        <v>1.900762243519458</v>
      </c>
      <c r="T61" s="1" t="s">
        <v>46</v>
      </c>
      <c r="U61">
        <v>0.4471940154638232</v>
      </c>
      <c r="V61" s="1" t="s">
        <v>40</v>
      </c>
      <c r="W61" s="1" t="s">
        <v>48</v>
      </c>
      <c r="X61">
        <v>312.57427361009331</v>
      </c>
    </row>
    <row r="62" spans="1:24" x14ac:dyDescent="0.25">
      <c r="A62" s="1" t="s">
        <v>33</v>
      </c>
      <c r="B62" s="1" t="s">
        <v>114</v>
      </c>
      <c r="C62">
        <v>17.028027920188702</v>
      </c>
      <c r="D62">
        <v>16</v>
      </c>
      <c r="E62">
        <v>380</v>
      </c>
      <c r="F62">
        <v>8864.0843495864356</v>
      </c>
      <c r="G62" s="1" t="s">
        <v>35</v>
      </c>
      <c r="H62">
        <v>41</v>
      </c>
      <c r="I62">
        <v>27</v>
      </c>
      <c r="J62">
        <v>72</v>
      </c>
      <c r="K62">
        <v>8</v>
      </c>
      <c r="L62" s="1" t="s">
        <v>43</v>
      </c>
      <c r="M62">
        <v>4.3813681581023145</v>
      </c>
      <c r="N62" s="1" t="s">
        <v>52</v>
      </c>
      <c r="O62" s="1" t="s">
        <v>29</v>
      </c>
      <c r="P62">
        <v>29</v>
      </c>
      <c r="Q62">
        <v>929</v>
      </c>
      <c r="R62">
        <v>24</v>
      </c>
      <c r="S62">
        <v>87.213057815135684</v>
      </c>
      <c r="T62" s="1" t="s">
        <v>46</v>
      </c>
      <c r="U62">
        <v>2.8530906166490539</v>
      </c>
      <c r="V62" s="1" t="s">
        <v>47</v>
      </c>
      <c r="W62" s="1" t="s">
        <v>48</v>
      </c>
      <c r="X62">
        <v>430.16909697513654</v>
      </c>
    </row>
    <row r="63" spans="1:24" x14ac:dyDescent="0.25">
      <c r="A63" s="1" t="s">
        <v>24</v>
      </c>
      <c r="B63" s="1" t="s">
        <v>115</v>
      </c>
      <c r="C63">
        <v>52.028749903294923</v>
      </c>
      <c r="D63">
        <v>23</v>
      </c>
      <c r="E63">
        <v>117</v>
      </c>
      <c r="F63">
        <v>6885.5893508962527</v>
      </c>
      <c r="G63" s="1" t="s">
        <v>38</v>
      </c>
      <c r="H63">
        <v>32</v>
      </c>
      <c r="I63">
        <v>23</v>
      </c>
      <c r="J63">
        <v>36</v>
      </c>
      <c r="K63">
        <v>7</v>
      </c>
      <c r="L63" s="1" t="s">
        <v>43</v>
      </c>
      <c r="M63">
        <v>9.0303404225219488</v>
      </c>
      <c r="N63" s="1" t="s">
        <v>52</v>
      </c>
      <c r="O63" s="1" t="s">
        <v>45</v>
      </c>
      <c r="P63">
        <v>14</v>
      </c>
      <c r="Q63">
        <v>480</v>
      </c>
      <c r="R63">
        <v>12</v>
      </c>
      <c r="S63">
        <v>78.702393968878894</v>
      </c>
      <c r="T63" s="1" t="s">
        <v>46</v>
      </c>
      <c r="U63">
        <v>4.3674705382050529</v>
      </c>
      <c r="V63" s="1" t="s">
        <v>40</v>
      </c>
      <c r="W63" s="1" t="s">
        <v>48</v>
      </c>
      <c r="X63">
        <v>164.36652824341942</v>
      </c>
    </row>
    <row r="64" spans="1:24" x14ac:dyDescent="0.25">
      <c r="A64" s="1" t="s">
        <v>57</v>
      </c>
      <c r="B64" s="1" t="s">
        <v>116</v>
      </c>
      <c r="C64">
        <v>72.796353955587364</v>
      </c>
      <c r="D64">
        <v>89</v>
      </c>
      <c r="E64">
        <v>270</v>
      </c>
      <c r="F64">
        <v>3899.7468337292244</v>
      </c>
      <c r="G64" s="1" t="s">
        <v>38</v>
      </c>
      <c r="H64">
        <v>86</v>
      </c>
      <c r="I64">
        <v>2</v>
      </c>
      <c r="J64">
        <v>40</v>
      </c>
      <c r="K64">
        <v>7</v>
      </c>
      <c r="L64" s="1" t="s">
        <v>43</v>
      </c>
      <c r="M64">
        <v>7.2917013887767759</v>
      </c>
      <c r="N64" s="1" t="s">
        <v>61</v>
      </c>
      <c r="O64" s="1" t="s">
        <v>29</v>
      </c>
      <c r="P64">
        <v>13</v>
      </c>
      <c r="Q64">
        <v>751</v>
      </c>
      <c r="R64">
        <v>14</v>
      </c>
      <c r="S64">
        <v>21.048642725168644</v>
      </c>
      <c r="T64" s="1" t="s">
        <v>64</v>
      </c>
      <c r="U64">
        <v>1.8740014040443747</v>
      </c>
      <c r="V64" s="1" t="s">
        <v>56</v>
      </c>
      <c r="W64" s="1" t="s">
        <v>41</v>
      </c>
      <c r="X64">
        <v>320.84651575911158</v>
      </c>
    </row>
    <row r="65" spans="1:24" x14ac:dyDescent="0.25">
      <c r="A65" s="1" t="s">
        <v>33</v>
      </c>
      <c r="B65" s="1" t="s">
        <v>117</v>
      </c>
      <c r="C65">
        <v>13.017376785287857</v>
      </c>
      <c r="D65">
        <v>55</v>
      </c>
      <c r="E65">
        <v>246</v>
      </c>
      <c r="F65">
        <v>4256.9491408502254</v>
      </c>
      <c r="G65" s="1" t="s">
        <v>26</v>
      </c>
      <c r="H65">
        <v>54</v>
      </c>
      <c r="I65">
        <v>19</v>
      </c>
      <c r="J65">
        <v>10</v>
      </c>
      <c r="K65">
        <v>4</v>
      </c>
      <c r="L65" s="1" t="s">
        <v>36</v>
      </c>
      <c r="M65">
        <v>2.45793352798733</v>
      </c>
      <c r="N65" s="1" t="s">
        <v>28</v>
      </c>
      <c r="O65" s="1" t="s">
        <v>53</v>
      </c>
      <c r="P65">
        <v>18</v>
      </c>
      <c r="Q65">
        <v>736</v>
      </c>
      <c r="R65">
        <v>10</v>
      </c>
      <c r="S65">
        <v>20.075003975630484</v>
      </c>
      <c r="T65" s="1" t="s">
        <v>30</v>
      </c>
      <c r="U65">
        <v>3.6328432903821337</v>
      </c>
      <c r="V65" s="1" t="s">
        <v>56</v>
      </c>
      <c r="W65" s="1" t="s">
        <v>48</v>
      </c>
      <c r="X65">
        <v>687.28617786641735</v>
      </c>
    </row>
    <row r="66" spans="1:24" x14ac:dyDescent="0.25">
      <c r="A66" s="1" t="s">
        <v>33</v>
      </c>
      <c r="B66" s="1" t="s">
        <v>118</v>
      </c>
      <c r="C66">
        <v>89.634095608135326</v>
      </c>
      <c r="D66">
        <v>11</v>
      </c>
      <c r="E66">
        <v>134</v>
      </c>
      <c r="F66">
        <v>8458.7308783671779</v>
      </c>
      <c r="G66" s="1" t="s">
        <v>35</v>
      </c>
      <c r="H66">
        <v>73</v>
      </c>
      <c r="I66">
        <v>27</v>
      </c>
      <c r="J66">
        <v>75</v>
      </c>
      <c r="K66">
        <v>6</v>
      </c>
      <c r="L66" s="1" t="s">
        <v>43</v>
      </c>
      <c r="M66">
        <v>4.5853534681946524</v>
      </c>
      <c r="N66" s="1" t="s">
        <v>39</v>
      </c>
      <c r="O66" s="1" t="s">
        <v>50</v>
      </c>
      <c r="P66">
        <v>17</v>
      </c>
      <c r="Q66">
        <v>328</v>
      </c>
      <c r="R66">
        <v>6</v>
      </c>
      <c r="S66">
        <v>8.6930424258772874</v>
      </c>
      <c r="T66" s="1" t="s">
        <v>46</v>
      </c>
      <c r="U66">
        <v>0.15948631471751462</v>
      </c>
      <c r="V66" s="1" t="s">
        <v>40</v>
      </c>
      <c r="W66" s="1" t="s">
        <v>41</v>
      </c>
      <c r="X66">
        <v>771.22508468115745</v>
      </c>
    </row>
    <row r="67" spans="1:24" x14ac:dyDescent="0.25">
      <c r="A67" s="1" t="s">
        <v>33</v>
      </c>
      <c r="B67" s="1" t="s">
        <v>119</v>
      </c>
      <c r="C67">
        <v>33.697717206643127</v>
      </c>
      <c r="D67">
        <v>72</v>
      </c>
      <c r="E67">
        <v>457</v>
      </c>
      <c r="F67">
        <v>8354.5796864819949</v>
      </c>
      <c r="G67" s="1" t="s">
        <v>55</v>
      </c>
      <c r="H67">
        <v>57</v>
      </c>
      <c r="I67">
        <v>24</v>
      </c>
      <c r="J67">
        <v>54</v>
      </c>
      <c r="K67">
        <v>8</v>
      </c>
      <c r="L67" s="1" t="s">
        <v>43</v>
      </c>
      <c r="M67">
        <v>6.5805413478845951</v>
      </c>
      <c r="N67" s="1" t="s">
        <v>44</v>
      </c>
      <c r="O67" s="1" t="s">
        <v>45</v>
      </c>
      <c r="P67">
        <v>16</v>
      </c>
      <c r="Q67">
        <v>358</v>
      </c>
      <c r="R67">
        <v>21</v>
      </c>
      <c r="S67">
        <v>1.5972227430506774</v>
      </c>
      <c r="T67" s="1" t="s">
        <v>46</v>
      </c>
      <c r="U67">
        <v>4.911095954842331</v>
      </c>
      <c r="V67" s="1" t="s">
        <v>47</v>
      </c>
      <c r="W67" s="1" t="s">
        <v>41</v>
      </c>
      <c r="X67">
        <v>555.85910367174347</v>
      </c>
    </row>
    <row r="68" spans="1:24" x14ac:dyDescent="0.25">
      <c r="A68" s="1" t="s">
        <v>33</v>
      </c>
      <c r="B68" s="1" t="s">
        <v>120</v>
      </c>
      <c r="C68">
        <v>26.034869773962086</v>
      </c>
      <c r="D68">
        <v>52</v>
      </c>
      <c r="E68">
        <v>704</v>
      </c>
      <c r="F68">
        <v>8367.721618020154</v>
      </c>
      <c r="G68" s="1" t="s">
        <v>35</v>
      </c>
      <c r="H68">
        <v>13</v>
      </c>
      <c r="I68">
        <v>17</v>
      </c>
      <c r="J68">
        <v>19</v>
      </c>
      <c r="K68">
        <v>8</v>
      </c>
      <c r="L68" s="1" t="s">
        <v>36</v>
      </c>
      <c r="M68">
        <v>2.2161427287713633</v>
      </c>
      <c r="N68" s="1" t="s">
        <v>44</v>
      </c>
      <c r="O68" s="1" t="s">
        <v>45</v>
      </c>
      <c r="P68">
        <v>24</v>
      </c>
      <c r="Q68">
        <v>867</v>
      </c>
      <c r="R68">
        <v>28</v>
      </c>
      <c r="S68">
        <v>42.084436738309961</v>
      </c>
      <c r="T68" s="1" t="s">
        <v>46</v>
      </c>
      <c r="U68">
        <v>3.4480632883402618</v>
      </c>
      <c r="V68" s="1" t="s">
        <v>31</v>
      </c>
      <c r="W68" s="1" t="s">
        <v>48</v>
      </c>
      <c r="X68">
        <v>393.84334857842788</v>
      </c>
    </row>
    <row r="69" spans="1:24" x14ac:dyDescent="0.25">
      <c r="A69" s="1" t="s">
        <v>33</v>
      </c>
      <c r="B69" s="1" t="s">
        <v>121</v>
      </c>
      <c r="C69">
        <v>87.755432354001073</v>
      </c>
      <c r="D69">
        <v>16</v>
      </c>
      <c r="E69">
        <v>513</v>
      </c>
      <c r="F69">
        <v>9473.7980325083372</v>
      </c>
      <c r="G69" s="1" t="s">
        <v>38</v>
      </c>
      <c r="H69">
        <v>12</v>
      </c>
      <c r="I69">
        <v>9</v>
      </c>
      <c r="J69">
        <v>71</v>
      </c>
      <c r="K69">
        <v>9</v>
      </c>
      <c r="L69" s="1" t="s">
        <v>43</v>
      </c>
      <c r="M69">
        <v>9.147811544710633</v>
      </c>
      <c r="N69" s="1" t="s">
        <v>39</v>
      </c>
      <c r="O69" s="1" t="s">
        <v>29</v>
      </c>
      <c r="P69">
        <v>10</v>
      </c>
      <c r="Q69">
        <v>198</v>
      </c>
      <c r="R69">
        <v>11</v>
      </c>
      <c r="S69">
        <v>7.0578761469782307</v>
      </c>
      <c r="T69" s="1" t="s">
        <v>64</v>
      </c>
      <c r="U69">
        <v>0.13195544431181483</v>
      </c>
      <c r="V69" s="1" t="s">
        <v>56</v>
      </c>
      <c r="W69" s="1" t="s">
        <v>41</v>
      </c>
      <c r="X69">
        <v>169.2718013847869</v>
      </c>
    </row>
    <row r="70" spans="1:24" x14ac:dyDescent="0.25">
      <c r="A70" s="1" t="s">
        <v>24</v>
      </c>
      <c r="B70" s="1" t="s">
        <v>122</v>
      </c>
      <c r="C70">
        <v>37.931812382790319</v>
      </c>
      <c r="D70">
        <v>29</v>
      </c>
      <c r="E70">
        <v>163</v>
      </c>
      <c r="F70">
        <v>3550.2184327809919</v>
      </c>
      <c r="G70" s="1" t="s">
        <v>26</v>
      </c>
      <c r="H70">
        <v>0</v>
      </c>
      <c r="I70">
        <v>8</v>
      </c>
      <c r="J70">
        <v>58</v>
      </c>
      <c r="K70">
        <v>8</v>
      </c>
      <c r="L70" s="1" t="s">
        <v>27</v>
      </c>
      <c r="M70">
        <v>1.1942518648849991</v>
      </c>
      <c r="N70" s="1" t="s">
        <v>61</v>
      </c>
      <c r="O70" s="1" t="s">
        <v>53</v>
      </c>
      <c r="P70">
        <v>2</v>
      </c>
      <c r="Q70">
        <v>375</v>
      </c>
      <c r="R70">
        <v>18</v>
      </c>
      <c r="S70">
        <v>97.113581563462205</v>
      </c>
      <c r="T70" s="1" t="s">
        <v>46</v>
      </c>
      <c r="U70">
        <v>1.9834678721741801</v>
      </c>
      <c r="V70" s="1" t="s">
        <v>47</v>
      </c>
      <c r="W70" s="1" t="s">
        <v>48</v>
      </c>
      <c r="X70">
        <v>299.70630311810316</v>
      </c>
    </row>
    <row r="71" spans="1:24" x14ac:dyDescent="0.25">
      <c r="A71" s="1" t="s">
        <v>33</v>
      </c>
      <c r="B71" s="1" t="s">
        <v>123</v>
      </c>
      <c r="C71">
        <v>54.865528517069791</v>
      </c>
      <c r="D71">
        <v>62</v>
      </c>
      <c r="E71">
        <v>511</v>
      </c>
      <c r="F71">
        <v>1752.3810874841247</v>
      </c>
      <c r="G71" s="1" t="s">
        <v>26</v>
      </c>
      <c r="H71">
        <v>95</v>
      </c>
      <c r="I71">
        <v>1</v>
      </c>
      <c r="J71">
        <v>27</v>
      </c>
      <c r="K71">
        <v>3</v>
      </c>
      <c r="L71" s="1" t="s">
        <v>27</v>
      </c>
      <c r="M71">
        <v>9.7052867901203488</v>
      </c>
      <c r="N71" s="1" t="s">
        <v>52</v>
      </c>
      <c r="O71" s="1" t="s">
        <v>45</v>
      </c>
      <c r="P71">
        <v>9</v>
      </c>
      <c r="Q71">
        <v>862</v>
      </c>
      <c r="R71">
        <v>7</v>
      </c>
      <c r="S71">
        <v>77.627765812748166</v>
      </c>
      <c r="T71" s="1" t="s">
        <v>30</v>
      </c>
      <c r="U71">
        <v>1.3623879886491086</v>
      </c>
      <c r="V71" s="1" t="s">
        <v>40</v>
      </c>
      <c r="W71" s="1" t="s">
        <v>48</v>
      </c>
      <c r="X71">
        <v>207.66320620857562</v>
      </c>
    </row>
    <row r="72" spans="1:24" x14ac:dyDescent="0.25">
      <c r="A72" s="1" t="s">
        <v>24</v>
      </c>
      <c r="B72" s="1" t="s">
        <v>124</v>
      </c>
      <c r="C72">
        <v>47.914541824058766</v>
      </c>
      <c r="D72">
        <v>90</v>
      </c>
      <c r="E72">
        <v>32</v>
      </c>
      <c r="F72">
        <v>7014.8879872033885</v>
      </c>
      <c r="G72" s="1" t="s">
        <v>35</v>
      </c>
      <c r="H72">
        <v>10</v>
      </c>
      <c r="I72">
        <v>12</v>
      </c>
      <c r="J72">
        <v>22</v>
      </c>
      <c r="K72">
        <v>4</v>
      </c>
      <c r="L72" s="1" t="s">
        <v>27</v>
      </c>
      <c r="M72">
        <v>6.3157177546007226</v>
      </c>
      <c r="N72" s="1" t="s">
        <v>39</v>
      </c>
      <c r="O72" s="1" t="s">
        <v>53</v>
      </c>
      <c r="P72">
        <v>22</v>
      </c>
      <c r="Q72">
        <v>775</v>
      </c>
      <c r="R72">
        <v>16</v>
      </c>
      <c r="S72">
        <v>11.440781823761265</v>
      </c>
      <c r="T72" s="1" t="s">
        <v>64</v>
      </c>
      <c r="U72">
        <v>1.8305755986122314</v>
      </c>
      <c r="V72" s="1" t="s">
        <v>31</v>
      </c>
      <c r="W72" s="1" t="s">
        <v>41</v>
      </c>
      <c r="X72">
        <v>183.27289874871101</v>
      </c>
    </row>
    <row r="73" spans="1:24" x14ac:dyDescent="0.25">
      <c r="A73" s="1" t="s">
        <v>57</v>
      </c>
      <c r="B73" s="1" t="s">
        <v>125</v>
      </c>
      <c r="C73">
        <v>6.3815331627479663</v>
      </c>
      <c r="D73">
        <v>14</v>
      </c>
      <c r="E73">
        <v>637</v>
      </c>
      <c r="F73">
        <v>8180.3370854254426</v>
      </c>
      <c r="G73" s="1" t="s">
        <v>35</v>
      </c>
      <c r="H73">
        <v>76</v>
      </c>
      <c r="I73">
        <v>2</v>
      </c>
      <c r="J73">
        <v>26</v>
      </c>
      <c r="K73">
        <v>6</v>
      </c>
      <c r="L73" s="1" t="s">
        <v>36</v>
      </c>
      <c r="M73">
        <v>9.2281903170525172</v>
      </c>
      <c r="N73" s="1" t="s">
        <v>61</v>
      </c>
      <c r="O73" s="1" t="s">
        <v>53</v>
      </c>
      <c r="P73">
        <v>2</v>
      </c>
      <c r="Q73">
        <v>258</v>
      </c>
      <c r="R73">
        <v>10</v>
      </c>
      <c r="S73">
        <v>30.661677477859556</v>
      </c>
      <c r="T73" s="1" t="s">
        <v>30</v>
      </c>
      <c r="U73">
        <v>2.0787506078749689</v>
      </c>
      <c r="V73" s="1" t="s">
        <v>31</v>
      </c>
      <c r="W73" s="1" t="s">
        <v>48</v>
      </c>
      <c r="X73">
        <v>405.16706788885585</v>
      </c>
    </row>
    <row r="74" spans="1:24" x14ac:dyDescent="0.25">
      <c r="A74" s="1" t="s">
        <v>57</v>
      </c>
      <c r="B74" s="1" t="s">
        <v>126</v>
      </c>
      <c r="C74">
        <v>90.204427520528071</v>
      </c>
      <c r="D74">
        <v>88</v>
      </c>
      <c r="E74">
        <v>478</v>
      </c>
      <c r="F74">
        <v>2633.1219813122557</v>
      </c>
      <c r="G74" s="1" t="s">
        <v>26</v>
      </c>
      <c r="H74">
        <v>57</v>
      </c>
      <c r="I74">
        <v>29</v>
      </c>
      <c r="J74">
        <v>77</v>
      </c>
      <c r="K74">
        <v>9</v>
      </c>
      <c r="L74" s="1" t="s">
        <v>36</v>
      </c>
      <c r="M74">
        <v>6.5996141596895441</v>
      </c>
      <c r="N74" s="1" t="s">
        <v>39</v>
      </c>
      <c r="O74" s="1" t="s">
        <v>53</v>
      </c>
      <c r="P74">
        <v>21</v>
      </c>
      <c r="Q74">
        <v>152</v>
      </c>
      <c r="R74">
        <v>11</v>
      </c>
      <c r="S74">
        <v>55.760492895244212</v>
      </c>
      <c r="T74" s="1" t="s">
        <v>30</v>
      </c>
      <c r="U74">
        <v>3.2133296074383089</v>
      </c>
      <c r="V74" s="1" t="s">
        <v>47</v>
      </c>
      <c r="W74" s="1" t="s">
        <v>32</v>
      </c>
      <c r="X74">
        <v>677.9445698461833</v>
      </c>
    </row>
    <row r="75" spans="1:24" x14ac:dyDescent="0.25">
      <c r="A75" s="1" t="s">
        <v>57</v>
      </c>
      <c r="B75" s="1" t="s">
        <v>127</v>
      </c>
      <c r="C75">
        <v>83.851017681304597</v>
      </c>
      <c r="D75">
        <v>41</v>
      </c>
      <c r="E75">
        <v>375</v>
      </c>
      <c r="F75">
        <v>7910.8869161406856</v>
      </c>
      <c r="G75" s="1" t="s">
        <v>55</v>
      </c>
      <c r="H75">
        <v>17</v>
      </c>
      <c r="I75">
        <v>25</v>
      </c>
      <c r="J75">
        <v>66</v>
      </c>
      <c r="K75">
        <v>5</v>
      </c>
      <c r="L75" s="1" t="s">
        <v>27</v>
      </c>
      <c r="M75">
        <v>1.5129368369160772</v>
      </c>
      <c r="N75" s="1" t="s">
        <v>52</v>
      </c>
      <c r="O75" s="1" t="s">
        <v>62</v>
      </c>
      <c r="P75">
        <v>13</v>
      </c>
      <c r="Q75">
        <v>444</v>
      </c>
      <c r="R75">
        <v>4</v>
      </c>
      <c r="S75">
        <v>46.870238797617155</v>
      </c>
      <c r="T75" s="1" t="s">
        <v>46</v>
      </c>
      <c r="U75">
        <v>4.6205460645137064</v>
      </c>
      <c r="V75" s="1" t="s">
        <v>31</v>
      </c>
      <c r="W75" s="1" t="s">
        <v>48</v>
      </c>
      <c r="X75">
        <v>866.4728001296578</v>
      </c>
    </row>
    <row r="76" spans="1:24" x14ac:dyDescent="0.25">
      <c r="A76" s="1" t="s">
        <v>24</v>
      </c>
      <c r="B76" s="1" t="s">
        <v>128</v>
      </c>
      <c r="C76">
        <v>3.1700114135661548</v>
      </c>
      <c r="D76">
        <v>64</v>
      </c>
      <c r="E76">
        <v>904</v>
      </c>
      <c r="F76">
        <v>5709.9452959692871</v>
      </c>
      <c r="G76" s="1" t="s">
        <v>35</v>
      </c>
      <c r="H76">
        <v>41</v>
      </c>
      <c r="I76">
        <v>6</v>
      </c>
      <c r="J76">
        <v>1</v>
      </c>
      <c r="K76">
        <v>5</v>
      </c>
      <c r="L76" s="1" t="s">
        <v>36</v>
      </c>
      <c r="M76">
        <v>5.2376546500374479</v>
      </c>
      <c r="N76" s="1" t="s">
        <v>52</v>
      </c>
      <c r="O76" s="1" t="s">
        <v>50</v>
      </c>
      <c r="P76">
        <v>1</v>
      </c>
      <c r="Q76">
        <v>919</v>
      </c>
      <c r="R76">
        <v>9</v>
      </c>
      <c r="S76">
        <v>80.580852156447818</v>
      </c>
      <c r="T76" s="1" t="s">
        <v>46</v>
      </c>
      <c r="U76">
        <v>0.39661272410993542</v>
      </c>
      <c r="V76" s="1" t="s">
        <v>47</v>
      </c>
      <c r="W76" s="1" t="s">
        <v>48</v>
      </c>
      <c r="X76">
        <v>341.55265678322337</v>
      </c>
    </row>
    <row r="77" spans="1:24" x14ac:dyDescent="0.25">
      <c r="A77" s="1" t="s">
        <v>33</v>
      </c>
      <c r="B77" s="1" t="s">
        <v>129</v>
      </c>
      <c r="C77">
        <v>92.996884233970661</v>
      </c>
      <c r="D77">
        <v>29</v>
      </c>
      <c r="E77">
        <v>106</v>
      </c>
      <c r="F77">
        <v>1889.073589779335</v>
      </c>
      <c r="G77" s="1" t="s">
        <v>26</v>
      </c>
      <c r="H77">
        <v>16</v>
      </c>
      <c r="I77">
        <v>20</v>
      </c>
      <c r="J77">
        <v>56</v>
      </c>
      <c r="K77">
        <v>10</v>
      </c>
      <c r="L77" s="1" t="s">
        <v>43</v>
      </c>
      <c r="M77">
        <v>2.4738977610454609</v>
      </c>
      <c r="N77" s="1" t="s">
        <v>39</v>
      </c>
      <c r="O77" s="1" t="s">
        <v>62</v>
      </c>
      <c r="P77">
        <v>25</v>
      </c>
      <c r="Q77">
        <v>759</v>
      </c>
      <c r="R77">
        <v>11</v>
      </c>
      <c r="S77">
        <v>48.064782640006591</v>
      </c>
      <c r="T77" s="1" t="s">
        <v>64</v>
      </c>
      <c r="U77">
        <v>2.0300690886687516</v>
      </c>
      <c r="V77" s="1" t="s">
        <v>40</v>
      </c>
      <c r="W77" s="1" t="s">
        <v>41</v>
      </c>
      <c r="X77">
        <v>873.12964801765145</v>
      </c>
    </row>
    <row r="78" spans="1:24" x14ac:dyDescent="0.25">
      <c r="A78" s="1" t="s">
        <v>24</v>
      </c>
      <c r="B78" s="1" t="s">
        <v>130</v>
      </c>
      <c r="C78">
        <v>69.108799547430323</v>
      </c>
      <c r="D78">
        <v>23</v>
      </c>
      <c r="E78">
        <v>241</v>
      </c>
      <c r="F78">
        <v>5328.3759842977579</v>
      </c>
      <c r="G78" s="1" t="s">
        <v>55</v>
      </c>
      <c r="H78">
        <v>38</v>
      </c>
      <c r="I78">
        <v>1</v>
      </c>
      <c r="J78">
        <v>22</v>
      </c>
      <c r="K78">
        <v>10</v>
      </c>
      <c r="L78" s="1" t="s">
        <v>36</v>
      </c>
      <c r="M78">
        <v>7.0545383368369263</v>
      </c>
      <c r="N78" s="1" t="s">
        <v>61</v>
      </c>
      <c r="O78" s="1" t="s">
        <v>53</v>
      </c>
      <c r="P78">
        <v>25</v>
      </c>
      <c r="Q78">
        <v>985</v>
      </c>
      <c r="R78">
        <v>24</v>
      </c>
      <c r="S78">
        <v>64.323597795600222</v>
      </c>
      <c r="T78" s="1" t="s">
        <v>30</v>
      </c>
      <c r="U78">
        <v>2.1800374515822165</v>
      </c>
      <c r="V78" s="1" t="s">
        <v>47</v>
      </c>
      <c r="W78" s="1" t="s">
        <v>48</v>
      </c>
      <c r="X78">
        <v>997.4134501331946</v>
      </c>
    </row>
    <row r="79" spans="1:24" x14ac:dyDescent="0.25">
      <c r="A79" s="1" t="s">
        <v>24</v>
      </c>
      <c r="B79" s="1" t="s">
        <v>131</v>
      </c>
      <c r="C79">
        <v>57.449742958971477</v>
      </c>
      <c r="D79">
        <v>14</v>
      </c>
      <c r="E79">
        <v>359</v>
      </c>
      <c r="F79">
        <v>2483.7601775427947</v>
      </c>
      <c r="G79" s="1" t="s">
        <v>38</v>
      </c>
      <c r="H79">
        <v>96</v>
      </c>
      <c r="I79">
        <v>28</v>
      </c>
      <c r="J79">
        <v>57</v>
      </c>
      <c r="K79">
        <v>4</v>
      </c>
      <c r="L79" s="1" t="s">
        <v>27</v>
      </c>
      <c r="M79">
        <v>6.7809466256178954</v>
      </c>
      <c r="N79" s="1" t="s">
        <v>39</v>
      </c>
      <c r="O79" s="1" t="s">
        <v>45</v>
      </c>
      <c r="P79">
        <v>26</v>
      </c>
      <c r="Q79">
        <v>334</v>
      </c>
      <c r="R79">
        <v>5</v>
      </c>
      <c r="S79">
        <v>42.952444748991837</v>
      </c>
      <c r="T79" s="1" t="s">
        <v>64</v>
      </c>
      <c r="U79">
        <v>3.0551418183075478</v>
      </c>
      <c r="V79" s="1" t="s">
        <v>31</v>
      </c>
      <c r="W79" s="1" t="s">
        <v>32</v>
      </c>
      <c r="X79">
        <v>852.56809891984994</v>
      </c>
    </row>
    <row r="80" spans="1:24" x14ac:dyDescent="0.25">
      <c r="A80" s="1" t="s">
        <v>24</v>
      </c>
      <c r="B80" s="1" t="s">
        <v>132</v>
      </c>
      <c r="C80">
        <v>6.3068831761119153</v>
      </c>
      <c r="D80">
        <v>50</v>
      </c>
      <c r="E80">
        <v>946</v>
      </c>
      <c r="F80">
        <v>1292.4584179377562</v>
      </c>
      <c r="G80" s="1" t="s">
        <v>38</v>
      </c>
      <c r="H80">
        <v>5</v>
      </c>
      <c r="I80">
        <v>4</v>
      </c>
      <c r="J80">
        <v>51</v>
      </c>
      <c r="K80">
        <v>5</v>
      </c>
      <c r="L80" s="1" t="s">
        <v>27</v>
      </c>
      <c r="M80">
        <v>8.4670497708619905</v>
      </c>
      <c r="N80" s="1" t="s">
        <v>44</v>
      </c>
      <c r="O80" s="1" t="s">
        <v>29</v>
      </c>
      <c r="P80">
        <v>25</v>
      </c>
      <c r="Q80">
        <v>858</v>
      </c>
      <c r="R80">
        <v>21</v>
      </c>
      <c r="S80">
        <v>71.126514720403378</v>
      </c>
      <c r="T80" s="1" t="s">
        <v>30</v>
      </c>
      <c r="U80">
        <v>4.0968813324704518</v>
      </c>
      <c r="V80" s="1" t="s">
        <v>56</v>
      </c>
      <c r="W80" s="1" t="s">
        <v>41</v>
      </c>
      <c r="X80">
        <v>323.59220343132216</v>
      </c>
    </row>
    <row r="81" spans="1:24" x14ac:dyDescent="0.25">
      <c r="A81" s="1" t="s">
        <v>24</v>
      </c>
      <c r="B81" s="1" t="s">
        <v>133</v>
      </c>
      <c r="C81">
        <v>57.057031221103223</v>
      </c>
      <c r="D81">
        <v>56</v>
      </c>
      <c r="E81">
        <v>198</v>
      </c>
      <c r="F81">
        <v>7888.7232684270812</v>
      </c>
      <c r="G81" s="1" t="s">
        <v>26</v>
      </c>
      <c r="H81">
        <v>31</v>
      </c>
      <c r="I81">
        <v>25</v>
      </c>
      <c r="J81">
        <v>20</v>
      </c>
      <c r="K81">
        <v>1</v>
      </c>
      <c r="L81" s="1" t="s">
        <v>27</v>
      </c>
      <c r="M81">
        <v>6.4963253642950445</v>
      </c>
      <c r="N81" s="1" t="s">
        <v>28</v>
      </c>
      <c r="O81" s="1" t="s">
        <v>53</v>
      </c>
      <c r="P81">
        <v>5</v>
      </c>
      <c r="Q81">
        <v>228</v>
      </c>
      <c r="R81">
        <v>12</v>
      </c>
      <c r="S81">
        <v>57.87090292403628</v>
      </c>
      <c r="T81" s="1" t="s">
        <v>30</v>
      </c>
      <c r="U81">
        <v>0.16587162748060824</v>
      </c>
      <c r="V81" s="1" t="s">
        <v>40</v>
      </c>
      <c r="W81" s="1" t="s">
        <v>41</v>
      </c>
      <c r="X81">
        <v>351.50421933503867</v>
      </c>
    </row>
    <row r="82" spans="1:24" x14ac:dyDescent="0.25">
      <c r="A82" s="1" t="s">
        <v>33</v>
      </c>
      <c r="B82" s="1" t="s">
        <v>134</v>
      </c>
      <c r="C82">
        <v>91.128318350444331</v>
      </c>
      <c r="D82">
        <v>75</v>
      </c>
      <c r="E82">
        <v>872</v>
      </c>
      <c r="F82">
        <v>8651.6726829820655</v>
      </c>
      <c r="G82" s="1" t="s">
        <v>38</v>
      </c>
      <c r="H82">
        <v>39</v>
      </c>
      <c r="I82">
        <v>14</v>
      </c>
      <c r="J82">
        <v>41</v>
      </c>
      <c r="K82">
        <v>2</v>
      </c>
      <c r="L82" s="1" t="s">
        <v>43</v>
      </c>
      <c r="M82">
        <v>2.8331846794189746</v>
      </c>
      <c r="N82" s="1" t="s">
        <v>28</v>
      </c>
      <c r="O82" s="1" t="s">
        <v>62</v>
      </c>
      <c r="P82">
        <v>8</v>
      </c>
      <c r="Q82">
        <v>202</v>
      </c>
      <c r="R82">
        <v>5</v>
      </c>
      <c r="S82">
        <v>76.961228023820013</v>
      </c>
      <c r="T82" s="1" t="s">
        <v>46</v>
      </c>
      <c r="U82">
        <v>2.8496621985053308</v>
      </c>
      <c r="V82" s="1" t="s">
        <v>56</v>
      </c>
      <c r="W82" s="1" t="s">
        <v>32</v>
      </c>
      <c r="X82">
        <v>787.77985049434449</v>
      </c>
    </row>
    <row r="83" spans="1:24" x14ac:dyDescent="0.25">
      <c r="A83" s="1" t="s">
        <v>24</v>
      </c>
      <c r="B83" s="1" t="s">
        <v>135</v>
      </c>
      <c r="C83">
        <v>72.819206930318217</v>
      </c>
      <c r="D83">
        <v>9</v>
      </c>
      <c r="E83">
        <v>774</v>
      </c>
      <c r="F83">
        <v>4384.4134000458625</v>
      </c>
      <c r="G83" s="1" t="s">
        <v>38</v>
      </c>
      <c r="H83">
        <v>48</v>
      </c>
      <c r="I83">
        <v>6</v>
      </c>
      <c r="J83">
        <v>8</v>
      </c>
      <c r="K83">
        <v>5</v>
      </c>
      <c r="L83" s="1" t="s">
        <v>27</v>
      </c>
      <c r="M83">
        <v>4.0662775015120438</v>
      </c>
      <c r="N83" s="1" t="s">
        <v>28</v>
      </c>
      <c r="O83" s="1" t="s">
        <v>50</v>
      </c>
      <c r="P83">
        <v>28</v>
      </c>
      <c r="Q83">
        <v>698</v>
      </c>
      <c r="R83">
        <v>1</v>
      </c>
      <c r="S83">
        <v>19.789592941903603</v>
      </c>
      <c r="T83" s="1" t="s">
        <v>30</v>
      </c>
      <c r="U83">
        <v>2.5475471215487118</v>
      </c>
      <c r="V83" s="1" t="s">
        <v>47</v>
      </c>
      <c r="W83" s="1" t="s">
        <v>32</v>
      </c>
      <c r="X83">
        <v>276.77833594679885</v>
      </c>
    </row>
    <row r="84" spans="1:24" x14ac:dyDescent="0.25">
      <c r="A84" s="1" t="s">
        <v>33</v>
      </c>
      <c r="B84" s="1" t="s">
        <v>136</v>
      </c>
      <c r="C84">
        <v>17.034930739467917</v>
      </c>
      <c r="D84">
        <v>13</v>
      </c>
      <c r="E84">
        <v>336</v>
      </c>
      <c r="F84">
        <v>2943.3818676094515</v>
      </c>
      <c r="G84" s="1" t="s">
        <v>38</v>
      </c>
      <c r="H84">
        <v>42</v>
      </c>
      <c r="I84">
        <v>19</v>
      </c>
      <c r="J84">
        <v>72</v>
      </c>
      <c r="K84">
        <v>1</v>
      </c>
      <c r="L84" s="1" t="s">
        <v>36</v>
      </c>
      <c r="M84">
        <v>4.7081818735419301</v>
      </c>
      <c r="N84" s="1" t="s">
        <v>61</v>
      </c>
      <c r="O84" s="1" t="s">
        <v>29</v>
      </c>
      <c r="P84">
        <v>6</v>
      </c>
      <c r="Q84">
        <v>955</v>
      </c>
      <c r="R84">
        <v>26</v>
      </c>
      <c r="S84">
        <v>4.4652784349432402</v>
      </c>
      <c r="T84" s="1" t="s">
        <v>30</v>
      </c>
      <c r="U84">
        <v>4.1378770486223573</v>
      </c>
      <c r="V84" s="1" t="s">
        <v>31</v>
      </c>
      <c r="W84" s="1" t="s">
        <v>41</v>
      </c>
      <c r="X84">
        <v>589.97855562804068</v>
      </c>
    </row>
    <row r="85" spans="1:24" x14ac:dyDescent="0.25">
      <c r="A85" s="1" t="s">
        <v>24</v>
      </c>
      <c r="B85" s="1" t="s">
        <v>137</v>
      </c>
      <c r="C85">
        <v>68.911246211606326</v>
      </c>
      <c r="D85">
        <v>82</v>
      </c>
      <c r="E85">
        <v>663</v>
      </c>
      <c r="F85">
        <v>2411.754632110491</v>
      </c>
      <c r="G85" s="1" t="s">
        <v>38</v>
      </c>
      <c r="H85">
        <v>65</v>
      </c>
      <c r="I85">
        <v>24</v>
      </c>
      <c r="J85">
        <v>7</v>
      </c>
      <c r="K85">
        <v>8</v>
      </c>
      <c r="L85" s="1" t="s">
        <v>27</v>
      </c>
      <c r="M85">
        <v>4.9498395779969488</v>
      </c>
      <c r="N85" s="1" t="s">
        <v>39</v>
      </c>
      <c r="O85" s="1" t="s">
        <v>53</v>
      </c>
      <c r="P85">
        <v>20</v>
      </c>
      <c r="Q85">
        <v>443</v>
      </c>
      <c r="R85">
        <v>5</v>
      </c>
      <c r="S85">
        <v>97.730593800533043</v>
      </c>
      <c r="T85" s="1" t="s">
        <v>46</v>
      </c>
      <c r="U85">
        <v>0.77300613406724783</v>
      </c>
      <c r="V85" s="1" t="s">
        <v>31</v>
      </c>
      <c r="W85" s="1" t="s">
        <v>48</v>
      </c>
      <c r="X85">
        <v>682.97101822609329</v>
      </c>
    </row>
    <row r="86" spans="1:24" x14ac:dyDescent="0.25">
      <c r="A86" s="1" t="s">
        <v>24</v>
      </c>
      <c r="B86" s="1" t="s">
        <v>138</v>
      </c>
      <c r="C86">
        <v>89.104367292102253</v>
      </c>
      <c r="D86">
        <v>99</v>
      </c>
      <c r="E86">
        <v>618</v>
      </c>
      <c r="F86">
        <v>2048.2900998487103</v>
      </c>
      <c r="G86" s="1" t="s">
        <v>38</v>
      </c>
      <c r="H86">
        <v>73</v>
      </c>
      <c r="I86">
        <v>26</v>
      </c>
      <c r="J86">
        <v>80</v>
      </c>
      <c r="K86">
        <v>10</v>
      </c>
      <c r="L86" s="1" t="s">
        <v>36</v>
      </c>
      <c r="M86">
        <v>8.381615624922631</v>
      </c>
      <c r="N86" s="1" t="s">
        <v>44</v>
      </c>
      <c r="O86" s="1" t="s">
        <v>62</v>
      </c>
      <c r="P86">
        <v>24</v>
      </c>
      <c r="Q86">
        <v>589</v>
      </c>
      <c r="R86">
        <v>22</v>
      </c>
      <c r="S86">
        <v>33.808636513209095</v>
      </c>
      <c r="T86" s="1" t="s">
        <v>64</v>
      </c>
      <c r="U86">
        <v>4.8434565771180411</v>
      </c>
      <c r="V86" s="1" t="s">
        <v>40</v>
      </c>
      <c r="W86" s="1" t="s">
        <v>32</v>
      </c>
      <c r="X86">
        <v>465.45700596368795</v>
      </c>
    </row>
    <row r="87" spans="1:24" x14ac:dyDescent="0.25">
      <c r="A87" s="1" t="s">
        <v>57</v>
      </c>
      <c r="B87" s="1" t="s">
        <v>139</v>
      </c>
      <c r="C87">
        <v>76.962994415193876</v>
      </c>
      <c r="D87">
        <v>83</v>
      </c>
      <c r="E87">
        <v>25</v>
      </c>
      <c r="F87">
        <v>8684.6130592538575</v>
      </c>
      <c r="G87" s="1" t="s">
        <v>35</v>
      </c>
      <c r="H87">
        <v>15</v>
      </c>
      <c r="I87">
        <v>18</v>
      </c>
      <c r="J87">
        <v>66</v>
      </c>
      <c r="K87">
        <v>2</v>
      </c>
      <c r="L87" s="1" t="s">
        <v>43</v>
      </c>
      <c r="M87">
        <v>8.2491687048717282</v>
      </c>
      <c r="N87" s="1" t="s">
        <v>44</v>
      </c>
      <c r="O87" s="1" t="s">
        <v>62</v>
      </c>
      <c r="P87">
        <v>4</v>
      </c>
      <c r="Q87">
        <v>211</v>
      </c>
      <c r="R87">
        <v>2</v>
      </c>
      <c r="S87">
        <v>69.929345518672307</v>
      </c>
      <c r="T87" s="1" t="s">
        <v>46</v>
      </c>
      <c r="U87">
        <v>1.3744289997457582</v>
      </c>
      <c r="V87" s="1" t="s">
        <v>31</v>
      </c>
      <c r="W87" s="1" t="s">
        <v>32</v>
      </c>
      <c r="X87">
        <v>842.68683000464148</v>
      </c>
    </row>
    <row r="88" spans="1:24" x14ac:dyDescent="0.25">
      <c r="A88" s="1" t="s">
        <v>33</v>
      </c>
      <c r="B88" s="1" t="s">
        <v>140</v>
      </c>
      <c r="C88">
        <v>19.998176940404221</v>
      </c>
      <c r="D88">
        <v>18</v>
      </c>
      <c r="E88">
        <v>223</v>
      </c>
      <c r="F88">
        <v>1229.5910285649834</v>
      </c>
      <c r="G88" s="1" t="s">
        <v>38</v>
      </c>
      <c r="H88">
        <v>32</v>
      </c>
      <c r="I88">
        <v>14</v>
      </c>
      <c r="J88">
        <v>22</v>
      </c>
      <c r="K88">
        <v>6</v>
      </c>
      <c r="L88" s="1" t="s">
        <v>27</v>
      </c>
      <c r="M88">
        <v>1.4543053101535515</v>
      </c>
      <c r="N88" s="1" t="s">
        <v>39</v>
      </c>
      <c r="O88" s="1" t="s">
        <v>29</v>
      </c>
      <c r="P88">
        <v>4</v>
      </c>
      <c r="Q88">
        <v>569</v>
      </c>
      <c r="R88">
        <v>18</v>
      </c>
      <c r="S88">
        <v>74.608969995194684</v>
      </c>
      <c r="T88" s="1" t="s">
        <v>64</v>
      </c>
      <c r="U88">
        <v>2.0515129307662465</v>
      </c>
      <c r="V88" s="1" t="s">
        <v>47</v>
      </c>
      <c r="W88" s="1" t="s">
        <v>48</v>
      </c>
      <c r="X88">
        <v>264.25488983586649</v>
      </c>
    </row>
    <row r="89" spans="1:24" x14ac:dyDescent="0.25">
      <c r="A89" s="1" t="s">
        <v>24</v>
      </c>
      <c r="B89" s="1" t="s">
        <v>141</v>
      </c>
      <c r="C89">
        <v>80.41403665035574</v>
      </c>
      <c r="D89">
        <v>24</v>
      </c>
      <c r="E89">
        <v>79</v>
      </c>
      <c r="F89">
        <v>5133.8467010866916</v>
      </c>
      <c r="G89" s="1" t="s">
        <v>55</v>
      </c>
      <c r="H89">
        <v>5</v>
      </c>
      <c r="I89">
        <v>7</v>
      </c>
      <c r="J89">
        <v>55</v>
      </c>
      <c r="K89">
        <v>10</v>
      </c>
      <c r="L89" s="1" t="s">
        <v>36</v>
      </c>
      <c r="M89">
        <v>6.5758037975485353</v>
      </c>
      <c r="N89" s="1" t="s">
        <v>28</v>
      </c>
      <c r="O89" s="1" t="s">
        <v>62</v>
      </c>
      <c r="P89">
        <v>27</v>
      </c>
      <c r="Q89">
        <v>523</v>
      </c>
      <c r="R89">
        <v>17</v>
      </c>
      <c r="S89">
        <v>28.69699682414317</v>
      </c>
      <c r="T89" s="1" t="s">
        <v>46</v>
      </c>
      <c r="U89">
        <v>3.6937377878392756</v>
      </c>
      <c r="V89" s="1" t="s">
        <v>56</v>
      </c>
      <c r="W89" s="1" t="s">
        <v>32</v>
      </c>
      <c r="X89">
        <v>879.3592177349243</v>
      </c>
    </row>
    <row r="90" spans="1:24" x14ac:dyDescent="0.25">
      <c r="A90" s="1" t="s">
        <v>57</v>
      </c>
      <c r="B90" s="1" t="s">
        <v>142</v>
      </c>
      <c r="C90">
        <v>75.27040697572501</v>
      </c>
      <c r="D90">
        <v>58</v>
      </c>
      <c r="E90">
        <v>737</v>
      </c>
      <c r="F90">
        <v>9444.7420330629793</v>
      </c>
      <c r="G90" s="1" t="s">
        <v>55</v>
      </c>
      <c r="H90">
        <v>60</v>
      </c>
      <c r="I90">
        <v>18</v>
      </c>
      <c r="J90">
        <v>85</v>
      </c>
      <c r="K90">
        <v>7</v>
      </c>
      <c r="L90" s="1" t="s">
        <v>36</v>
      </c>
      <c r="M90">
        <v>3.8012531329310777</v>
      </c>
      <c r="N90" s="1" t="s">
        <v>61</v>
      </c>
      <c r="O90" s="1" t="s">
        <v>29</v>
      </c>
      <c r="P90">
        <v>21</v>
      </c>
      <c r="Q90">
        <v>953</v>
      </c>
      <c r="R90">
        <v>11</v>
      </c>
      <c r="S90">
        <v>68.184919057041171</v>
      </c>
      <c r="T90" s="1" t="s">
        <v>30</v>
      </c>
      <c r="U90">
        <v>0.722204401882931</v>
      </c>
      <c r="V90" s="1" t="s">
        <v>56</v>
      </c>
      <c r="W90" s="1" t="s">
        <v>48</v>
      </c>
      <c r="X90">
        <v>103.91624796070495</v>
      </c>
    </row>
    <row r="91" spans="1:24" x14ac:dyDescent="0.25">
      <c r="A91" s="1" t="s">
        <v>57</v>
      </c>
      <c r="B91" s="1" t="s">
        <v>143</v>
      </c>
      <c r="C91">
        <v>97.760085581938668</v>
      </c>
      <c r="D91">
        <v>10</v>
      </c>
      <c r="E91">
        <v>134</v>
      </c>
      <c r="F91">
        <v>5924.682566853231</v>
      </c>
      <c r="G91" s="1" t="s">
        <v>38</v>
      </c>
      <c r="H91">
        <v>90</v>
      </c>
      <c r="I91">
        <v>1</v>
      </c>
      <c r="J91">
        <v>27</v>
      </c>
      <c r="K91">
        <v>8</v>
      </c>
      <c r="L91" s="1" t="s">
        <v>27</v>
      </c>
      <c r="M91">
        <v>9.9298162452772587</v>
      </c>
      <c r="N91" s="1" t="s">
        <v>39</v>
      </c>
      <c r="O91" s="1" t="s">
        <v>45</v>
      </c>
      <c r="P91">
        <v>23</v>
      </c>
      <c r="Q91">
        <v>370</v>
      </c>
      <c r="R91">
        <v>11</v>
      </c>
      <c r="S91">
        <v>46.603873381644469</v>
      </c>
      <c r="T91" s="1" t="s">
        <v>30</v>
      </c>
      <c r="U91">
        <v>1.9076657339590746</v>
      </c>
      <c r="V91" s="1" t="s">
        <v>47</v>
      </c>
      <c r="W91" s="1" t="s">
        <v>32</v>
      </c>
      <c r="X91">
        <v>517.4999739290605</v>
      </c>
    </row>
    <row r="92" spans="1:24" x14ac:dyDescent="0.25">
      <c r="A92" s="1" t="s">
        <v>33</v>
      </c>
      <c r="B92" s="1" t="s">
        <v>144</v>
      </c>
      <c r="C92">
        <v>13.881913501359142</v>
      </c>
      <c r="D92">
        <v>56</v>
      </c>
      <c r="E92">
        <v>320</v>
      </c>
      <c r="F92">
        <v>9592.6335702803117</v>
      </c>
      <c r="G92" s="1" t="s">
        <v>26</v>
      </c>
      <c r="H92">
        <v>66</v>
      </c>
      <c r="I92">
        <v>18</v>
      </c>
      <c r="J92">
        <v>96</v>
      </c>
      <c r="K92">
        <v>7</v>
      </c>
      <c r="L92" s="1" t="s">
        <v>27</v>
      </c>
      <c r="M92">
        <v>7.6744307081126939</v>
      </c>
      <c r="N92" s="1" t="s">
        <v>28</v>
      </c>
      <c r="O92" s="1" t="s">
        <v>53</v>
      </c>
      <c r="P92">
        <v>8</v>
      </c>
      <c r="Q92">
        <v>585</v>
      </c>
      <c r="R92">
        <v>8</v>
      </c>
      <c r="S92">
        <v>85.675963335797974</v>
      </c>
      <c r="T92" s="1" t="s">
        <v>64</v>
      </c>
      <c r="U92">
        <v>1.2193822244013885</v>
      </c>
      <c r="V92" s="1" t="s">
        <v>47</v>
      </c>
      <c r="W92" s="1" t="s">
        <v>32</v>
      </c>
      <c r="X92">
        <v>990.07847250581119</v>
      </c>
    </row>
    <row r="93" spans="1:24" x14ac:dyDescent="0.25">
      <c r="A93" s="1" t="s">
        <v>57</v>
      </c>
      <c r="B93" s="1" t="s">
        <v>145</v>
      </c>
      <c r="C93">
        <v>62.111965463961788</v>
      </c>
      <c r="D93">
        <v>90</v>
      </c>
      <c r="E93">
        <v>916</v>
      </c>
      <c r="F93">
        <v>1935.2067935075991</v>
      </c>
      <c r="G93" s="1" t="s">
        <v>55</v>
      </c>
      <c r="H93">
        <v>98</v>
      </c>
      <c r="I93">
        <v>22</v>
      </c>
      <c r="J93">
        <v>85</v>
      </c>
      <c r="K93">
        <v>7</v>
      </c>
      <c r="L93" s="1" t="s">
        <v>27</v>
      </c>
      <c r="M93">
        <v>7.4715140844011456</v>
      </c>
      <c r="N93" s="1" t="s">
        <v>52</v>
      </c>
      <c r="O93" s="1" t="s">
        <v>50</v>
      </c>
      <c r="P93">
        <v>5</v>
      </c>
      <c r="Q93">
        <v>207</v>
      </c>
      <c r="R93">
        <v>28</v>
      </c>
      <c r="S93">
        <v>39.772882502339975</v>
      </c>
      <c r="T93" s="1" t="s">
        <v>30</v>
      </c>
      <c r="U93">
        <v>0.62600185820939458</v>
      </c>
      <c r="V93" s="1" t="s">
        <v>47</v>
      </c>
      <c r="W93" s="1" t="s">
        <v>32</v>
      </c>
      <c r="X93">
        <v>996.77831495062378</v>
      </c>
    </row>
    <row r="94" spans="1:24" x14ac:dyDescent="0.25">
      <c r="A94" s="1" t="s">
        <v>57</v>
      </c>
      <c r="B94" s="1" t="s">
        <v>146</v>
      </c>
      <c r="C94">
        <v>47.714233075820232</v>
      </c>
      <c r="D94">
        <v>44</v>
      </c>
      <c r="E94">
        <v>276</v>
      </c>
      <c r="F94">
        <v>2100.1297546259366</v>
      </c>
      <c r="G94" s="1" t="s">
        <v>55</v>
      </c>
      <c r="H94">
        <v>90</v>
      </c>
      <c r="I94">
        <v>25</v>
      </c>
      <c r="J94">
        <v>10</v>
      </c>
      <c r="K94">
        <v>8</v>
      </c>
      <c r="L94" s="1" t="s">
        <v>27</v>
      </c>
      <c r="M94">
        <v>4.4695000261236011</v>
      </c>
      <c r="N94" s="1" t="s">
        <v>61</v>
      </c>
      <c r="O94" s="1" t="s">
        <v>29</v>
      </c>
      <c r="P94">
        <v>4</v>
      </c>
      <c r="Q94">
        <v>671</v>
      </c>
      <c r="R94">
        <v>29</v>
      </c>
      <c r="S94">
        <v>62.612690395614344</v>
      </c>
      <c r="T94" s="1" t="s">
        <v>64</v>
      </c>
      <c r="U94">
        <v>0.33343182522473924</v>
      </c>
      <c r="V94" s="1" t="s">
        <v>47</v>
      </c>
      <c r="W94" s="1" t="s">
        <v>32</v>
      </c>
      <c r="X94">
        <v>230.09278253676294</v>
      </c>
    </row>
    <row r="95" spans="1:24" x14ac:dyDescent="0.25">
      <c r="A95" s="1" t="s">
        <v>24</v>
      </c>
      <c r="B95" s="1" t="s">
        <v>147</v>
      </c>
      <c r="C95">
        <v>69.290831002905492</v>
      </c>
      <c r="D95">
        <v>88</v>
      </c>
      <c r="E95">
        <v>114</v>
      </c>
      <c r="F95">
        <v>4531.4021336919095</v>
      </c>
      <c r="G95" s="1" t="s">
        <v>38</v>
      </c>
      <c r="H95">
        <v>63</v>
      </c>
      <c r="I95">
        <v>17</v>
      </c>
      <c r="J95">
        <v>66</v>
      </c>
      <c r="K95">
        <v>1</v>
      </c>
      <c r="L95" s="1" t="s">
        <v>43</v>
      </c>
      <c r="M95">
        <v>7.0064320590043945</v>
      </c>
      <c r="N95" s="1" t="s">
        <v>52</v>
      </c>
      <c r="O95" s="1" t="s">
        <v>62</v>
      </c>
      <c r="P95">
        <v>21</v>
      </c>
      <c r="Q95">
        <v>824</v>
      </c>
      <c r="R95">
        <v>20</v>
      </c>
      <c r="S95">
        <v>35.633652343343876</v>
      </c>
      <c r="T95" s="1" t="s">
        <v>46</v>
      </c>
      <c r="U95">
        <v>4.1657817954241452</v>
      </c>
      <c r="V95" s="1" t="s">
        <v>40</v>
      </c>
      <c r="W95" s="1" t="s">
        <v>48</v>
      </c>
      <c r="X95">
        <v>823.52384588815585</v>
      </c>
    </row>
    <row r="96" spans="1:24" x14ac:dyDescent="0.25">
      <c r="A96" s="1" t="s">
        <v>57</v>
      </c>
      <c r="B96" s="1" t="s">
        <v>148</v>
      </c>
      <c r="C96">
        <v>3.0376887246314141</v>
      </c>
      <c r="D96">
        <v>97</v>
      </c>
      <c r="E96">
        <v>987</v>
      </c>
      <c r="F96">
        <v>7888.3565466618729</v>
      </c>
      <c r="G96" s="1" t="s">
        <v>38</v>
      </c>
      <c r="H96">
        <v>77</v>
      </c>
      <c r="I96">
        <v>26</v>
      </c>
      <c r="J96">
        <v>72</v>
      </c>
      <c r="K96">
        <v>9</v>
      </c>
      <c r="L96" s="1" t="s">
        <v>27</v>
      </c>
      <c r="M96">
        <v>6.9429459420325808</v>
      </c>
      <c r="N96" s="1" t="s">
        <v>61</v>
      </c>
      <c r="O96" s="1" t="s">
        <v>50</v>
      </c>
      <c r="P96">
        <v>12</v>
      </c>
      <c r="Q96">
        <v>908</v>
      </c>
      <c r="R96">
        <v>14</v>
      </c>
      <c r="S96">
        <v>60.387378614862122</v>
      </c>
      <c r="T96" s="1" t="s">
        <v>64</v>
      </c>
      <c r="U96">
        <v>1.4636074984727798</v>
      </c>
      <c r="V96" s="1" t="s">
        <v>47</v>
      </c>
      <c r="W96" s="1" t="s">
        <v>32</v>
      </c>
      <c r="X96">
        <v>846.66525698669477</v>
      </c>
    </row>
    <row r="97" spans="1:24" x14ac:dyDescent="0.25">
      <c r="A97" s="1" t="s">
        <v>24</v>
      </c>
      <c r="B97" s="1" t="s">
        <v>149</v>
      </c>
      <c r="C97">
        <v>77.903927219447752</v>
      </c>
      <c r="D97">
        <v>65</v>
      </c>
      <c r="E97">
        <v>672</v>
      </c>
      <c r="F97">
        <v>7386.3639440486641</v>
      </c>
      <c r="G97" s="1" t="s">
        <v>38</v>
      </c>
      <c r="H97">
        <v>15</v>
      </c>
      <c r="I97">
        <v>14</v>
      </c>
      <c r="J97">
        <v>26</v>
      </c>
      <c r="K97">
        <v>9</v>
      </c>
      <c r="L97" s="1" t="s">
        <v>27</v>
      </c>
      <c r="M97">
        <v>8.6303388696027543</v>
      </c>
      <c r="N97" s="1" t="s">
        <v>52</v>
      </c>
      <c r="O97" s="1" t="s">
        <v>29</v>
      </c>
      <c r="P97">
        <v>18</v>
      </c>
      <c r="Q97">
        <v>450</v>
      </c>
      <c r="R97">
        <v>26</v>
      </c>
      <c r="S97">
        <v>58.890685768589982</v>
      </c>
      <c r="T97" s="1" t="s">
        <v>30</v>
      </c>
      <c r="U97">
        <v>1.2108821295850665</v>
      </c>
      <c r="V97" s="1" t="s">
        <v>40</v>
      </c>
      <c r="W97" s="1" t="s">
        <v>48</v>
      </c>
      <c r="X97">
        <v>778.8642413766479</v>
      </c>
    </row>
    <row r="98" spans="1:24" x14ac:dyDescent="0.25">
      <c r="A98" s="1" t="s">
        <v>57</v>
      </c>
      <c r="B98" s="1" t="s">
        <v>150</v>
      </c>
      <c r="C98">
        <v>24.42313142037338</v>
      </c>
      <c r="D98">
        <v>29</v>
      </c>
      <c r="E98">
        <v>324</v>
      </c>
      <c r="F98">
        <v>7698.4247656321168</v>
      </c>
      <c r="G98" s="1" t="s">
        <v>26</v>
      </c>
      <c r="H98">
        <v>67</v>
      </c>
      <c r="I98">
        <v>2</v>
      </c>
      <c r="J98">
        <v>32</v>
      </c>
      <c r="K98">
        <v>3</v>
      </c>
      <c r="L98" s="1" t="s">
        <v>43</v>
      </c>
      <c r="M98">
        <v>5.3528780439968093</v>
      </c>
      <c r="N98" s="1" t="s">
        <v>28</v>
      </c>
      <c r="O98" s="1" t="s">
        <v>29</v>
      </c>
      <c r="P98">
        <v>28</v>
      </c>
      <c r="Q98">
        <v>648</v>
      </c>
      <c r="R98">
        <v>28</v>
      </c>
      <c r="S98">
        <v>17.80375633139127</v>
      </c>
      <c r="T98" s="1" t="s">
        <v>30</v>
      </c>
      <c r="U98">
        <v>3.8720476814821332</v>
      </c>
      <c r="V98" s="1" t="s">
        <v>31</v>
      </c>
      <c r="W98" s="1" t="s">
        <v>48</v>
      </c>
      <c r="X98">
        <v>188.74214114905698</v>
      </c>
    </row>
    <row r="99" spans="1:24" x14ac:dyDescent="0.25">
      <c r="A99" s="1" t="s">
        <v>24</v>
      </c>
      <c r="B99" s="1" t="s">
        <v>151</v>
      </c>
      <c r="C99">
        <v>3.5261112591434158</v>
      </c>
      <c r="D99">
        <v>56</v>
      </c>
      <c r="E99">
        <v>62</v>
      </c>
      <c r="F99">
        <v>4370.9165799845359</v>
      </c>
      <c r="G99" s="1" t="s">
        <v>55</v>
      </c>
      <c r="H99">
        <v>46</v>
      </c>
      <c r="I99">
        <v>19</v>
      </c>
      <c r="J99">
        <v>4</v>
      </c>
      <c r="K99">
        <v>9</v>
      </c>
      <c r="L99" s="1" t="s">
        <v>36</v>
      </c>
      <c r="M99">
        <v>7.9048456112096748</v>
      </c>
      <c r="N99" s="1" t="s">
        <v>52</v>
      </c>
      <c r="O99" s="1" t="s">
        <v>29</v>
      </c>
      <c r="P99">
        <v>10</v>
      </c>
      <c r="Q99">
        <v>535</v>
      </c>
      <c r="R99">
        <v>13</v>
      </c>
      <c r="S99">
        <v>65.765155926367456</v>
      </c>
      <c r="T99" s="1" t="s">
        <v>46</v>
      </c>
      <c r="U99">
        <v>3.3762378347179811</v>
      </c>
      <c r="V99" s="1" t="s">
        <v>31</v>
      </c>
      <c r="W99" s="1" t="s">
        <v>48</v>
      </c>
      <c r="X99">
        <v>540.13242286796776</v>
      </c>
    </row>
    <row r="100" spans="1:24" x14ac:dyDescent="0.25">
      <c r="A100" s="1" t="s">
        <v>33</v>
      </c>
      <c r="B100" s="1" t="s">
        <v>152</v>
      </c>
      <c r="C100">
        <v>19.754604866878601</v>
      </c>
      <c r="D100">
        <v>43</v>
      </c>
      <c r="E100">
        <v>913</v>
      </c>
      <c r="F100">
        <v>8525.9525596835265</v>
      </c>
      <c r="G100" s="1" t="s">
        <v>35</v>
      </c>
      <c r="H100">
        <v>53</v>
      </c>
      <c r="I100">
        <v>1</v>
      </c>
      <c r="J100">
        <v>27</v>
      </c>
      <c r="K100">
        <v>7</v>
      </c>
      <c r="L100" s="1" t="s">
        <v>27</v>
      </c>
      <c r="M100">
        <v>1.4098010951380731</v>
      </c>
      <c r="N100" s="1" t="s">
        <v>44</v>
      </c>
      <c r="O100" s="1" t="s">
        <v>62</v>
      </c>
      <c r="P100">
        <v>28</v>
      </c>
      <c r="Q100">
        <v>581</v>
      </c>
      <c r="R100">
        <v>9</v>
      </c>
      <c r="S100">
        <v>5.604690864371781</v>
      </c>
      <c r="T100" s="1" t="s">
        <v>30</v>
      </c>
      <c r="U100">
        <v>2.9081221693512611</v>
      </c>
      <c r="V100" s="1" t="s">
        <v>47</v>
      </c>
      <c r="W100" s="1" t="s">
        <v>48</v>
      </c>
      <c r="X100">
        <v>882.19886354704147</v>
      </c>
    </row>
    <row r="101" spans="1:24" x14ac:dyDescent="0.25">
      <c r="A101" s="1" t="s">
        <v>24</v>
      </c>
      <c r="B101" s="1" t="s">
        <v>153</v>
      </c>
      <c r="C101">
        <v>68.517832699276639</v>
      </c>
      <c r="D101">
        <v>17</v>
      </c>
      <c r="E101">
        <v>627</v>
      </c>
      <c r="F101">
        <v>9185.1858291817043</v>
      </c>
      <c r="G101" s="1" t="s">
        <v>38</v>
      </c>
      <c r="H101">
        <v>55</v>
      </c>
      <c r="I101">
        <v>8</v>
      </c>
      <c r="J101">
        <v>59</v>
      </c>
      <c r="K101">
        <v>6</v>
      </c>
      <c r="L101" s="1" t="s">
        <v>27</v>
      </c>
      <c r="M101">
        <v>1.3110237561206226</v>
      </c>
      <c r="N101" s="1" t="s">
        <v>61</v>
      </c>
      <c r="O101" s="1" t="s">
        <v>62</v>
      </c>
      <c r="P101">
        <v>29</v>
      </c>
      <c r="Q101">
        <v>921</v>
      </c>
      <c r="R101">
        <v>2</v>
      </c>
      <c r="S101">
        <v>38.07289852062604</v>
      </c>
      <c r="T101" s="1" t="s">
        <v>46</v>
      </c>
      <c r="U101">
        <v>0.34602729070550342</v>
      </c>
      <c r="V101" s="1" t="s">
        <v>47</v>
      </c>
      <c r="W101" s="1" t="s">
        <v>32</v>
      </c>
      <c r="X101">
        <v>210.74300896424614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3AB99-1F3F-4F30-8C4B-0F5933283C43}">
  <dimension ref="B4:O36"/>
  <sheetViews>
    <sheetView topLeftCell="A13" workbookViewId="0">
      <selection activeCell="B22" sqref="B22:C24"/>
    </sheetView>
  </sheetViews>
  <sheetFormatPr defaultRowHeight="15" x14ac:dyDescent="0.25"/>
  <cols>
    <col min="2" max="2" width="19.28515625" customWidth="1"/>
  </cols>
  <sheetData>
    <row r="4" spans="2:15" x14ac:dyDescent="0.25">
      <c r="F4">
        <f>C6+(C7*C8)</f>
        <v>30000</v>
      </c>
      <c r="G4">
        <v>500</v>
      </c>
      <c r="H4">
        <v>600</v>
      </c>
      <c r="I4">
        <v>700</v>
      </c>
      <c r="J4">
        <v>800</v>
      </c>
      <c r="K4">
        <v>900</v>
      </c>
      <c r="L4">
        <v>1000</v>
      </c>
      <c r="M4">
        <v>1100</v>
      </c>
      <c r="N4">
        <v>1200</v>
      </c>
      <c r="O4">
        <v>1300</v>
      </c>
    </row>
    <row r="5" spans="2:15" x14ac:dyDescent="0.25">
      <c r="F5">
        <v>1</v>
      </c>
      <c r="G5">
        <f t="dataTable" ref="G5:O14" dt2D="1" dtr="1" r1="C8" r2="C7"/>
        <v>30500</v>
      </c>
      <c r="H5">
        <v>30600</v>
      </c>
      <c r="I5">
        <v>30700</v>
      </c>
      <c r="J5">
        <v>30800</v>
      </c>
      <c r="K5">
        <v>30900</v>
      </c>
      <c r="L5">
        <v>31000</v>
      </c>
      <c r="M5">
        <v>31100</v>
      </c>
      <c r="N5">
        <v>31200</v>
      </c>
      <c r="O5">
        <v>31300</v>
      </c>
    </row>
    <row r="6" spans="2:15" x14ac:dyDescent="0.25">
      <c r="B6" t="s">
        <v>154</v>
      </c>
      <c r="C6">
        <v>30000</v>
      </c>
      <c r="F6">
        <v>2</v>
      </c>
      <c r="G6">
        <v>31000</v>
      </c>
      <c r="H6">
        <v>31200</v>
      </c>
      <c r="I6">
        <v>31400</v>
      </c>
      <c r="J6">
        <v>31600</v>
      </c>
      <c r="K6">
        <v>31800</v>
      </c>
      <c r="L6">
        <v>32000</v>
      </c>
      <c r="M6">
        <v>32200</v>
      </c>
      <c r="N6">
        <v>32400</v>
      </c>
      <c r="O6">
        <v>32600</v>
      </c>
    </row>
    <row r="7" spans="2:15" x14ac:dyDescent="0.25">
      <c r="B7" t="s">
        <v>155</v>
      </c>
      <c r="C7">
        <v>0</v>
      </c>
      <c r="F7">
        <v>3</v>
      </c>
      <c r="G7">
        <v>31500</v>
      </c>
      <c r="H7">
        <v>31800</v>
      </c>
      <c r="I7">
        <v>32100</v>
      </c>
      <c r="J7">
        <v>32400</v>
      </c>
      <c r="K7">
        <v>32700</v>
      </c>
      <c r="L7">
        <v>33000</v>
      </c>
      <c r="M7">
        <v>33300</v>
      </c>
      <c r="N7">
        <v>33600</v>
      </c>
      <c r="O7">
        <v>33900</v>
      </c>
    </row>
    <row r="8" spans="2:15" x14ac:dyDescent="0.25">
      <c r="B8" t="s">
        <v>156</v>
      </c>
      <c r="C8">
        <v>500</v>
      </c>
      <c r="F8">
        <v>4</v>
      </c>
      <c r="G8">
        <v>32000</v>
      </c>
      <c r="H8">
        <v>32400</v>
      </c>
      <c r="I8">
        <v>32800</v>
      </c>
      <c r="J8">
        <v>33200</v>
      </c>
      <c r="K8">
        <v>33600</v>
      </c>
      <c r="L8">
        <v>34000</v>
      </c>
      <c r="M8">
        <v>34400</v>
      </c>
      <c r="N8">
        <v>34800</v>
      </c>
      <c r="O8">
        <v>35200</v>
      </c>
    </row>
    <row r="9" spans="2:15" x14ac:dyDescent="0.25">
      <c r="F9">
        <v>5</v>
      </c>
      <c r="G9">
        <v>32500</v>
      </c>
      <c r="H9">
        <v>33000</v>
      </c>
      <c r="I9">
        <v>33500</v>
      </c>
      <c r="J9">
        <v>34000</v>
      </c>
      <c r="K9">
        <v>34500</v>
      </c>
      <c r="L9">
        <v>35000</v>
      </c>
      <c r="M9">
        <v>35500</v>
      </c>
      <c r="N9">
        <v>36000</v>
      </c>
      <c r="O9">
        <v>36500</v>
      </c>
    </row>
    <row r="10" spans="2:15" x14ac:dyDescent="0.25">
      <c r="B10" t="s">
        <v>157</v>
      </c>
      <c r="C10">
        <f>C6+(C7*C8)</f>
        <v>30000</v>
      </c>
      <c r="F10">
        <v>6</v>
      </c>
      <c r="G10">
        <v>33000</v>
      </c>
      <c r="H10">
        <v>33600</v>
      </c>
      <c r="I10">
        <v>34200</v>
      </c>
      <c r="J10">
        <v>34800</v>
      </c>
      <c r="K10">
        <v>35400</v>
      </c>
      <c r="L10">
        <v>36000</v>
      </c>
      <c r="M10">
        <v>36600</v>
      </c>
      <c r="N10">
        <v>37200</v>
      </c>
      <c r="O10">
        <v>37800</v>
      </c>
    </row>
    <row r="11" spans="2:15" x14ac:dyDescent="0.25">
      <c r="F11">
        <v>7</v>
      </c>
      <c r="G11">
        <v>33500</v>
      </c>
      <c r="H11">
        <v>34200</v>
      </c>
      <c r="I11">
        <v>34900</v>
      </c>
      <c r="J11">
        <v>35600</v>
      </c>
      <c r="K11">
        <v>36300</v>
      </c>
      <c r="L11">
        <v>37000</v>
      </c>
      <c r="M11">
        <v>37700</v>
      </c>
      <c r="N11">
        <v>38400</v>
      </c>
      <c r="O11">
        <v>39100</v>
      </c>
    </row>
    <row r="12" spans="2:15" x14ac:dyDescent="0.25">
      <c r="F12">
        <v>8</v>
      </c>
      <c r="G12">
        <v>34000</v>
      </c>
      <c r="H12">
        <v>34800</v>
      </c>
      <c r="I12">
        <v>35600</v>
      </c>
      <c r="J12">
        <v>36400</v>
      </c>
      <c r="K12">
        <v>37200</v>
      </c>
      <c r="L12">
        <v>38000</v>
      </c>
      <c r="M12">
        <v>38800</v>
      </c>
      <c r="N12">
        <v>39600</v>
      </c>
      <c r="O12">
        <v>40400</v>
      </c>
    </row>
    <row r="13" spans="2:15" x14ac:dyDescent="0.25">
      <c r="F13">
        <v>9</v>
      </c>
      <c r="G13">
        <v>34500</v>
      </c>
      <c r="H13">
        <v>35400</v>
      </c>
      <c r="I13">
        <v>36300</v>
      </c>
      <c r="J13">
        <v>37200</v>
      </c>
      <c r="K13">
        <v>38100</v>
      </c>
      <c r="L13">
        <v>39000</v>
      </c>
      <c r="M13">
        <v>39900</v>
      </c>
      <c r="N13">
        <v>40800</v>
      </c>
      <c r="O13">
        <v>41700</v>
      </c>
    </row>
    <row r="14" spans="2:15" x14ac:dyDescent="0.25">
      <c r="F14">
        <v>10</v>
      </c>
      <c r="G14">
        <v>35000</v>
      </c>
      <c r="H14">
        <v>36000</v>
      </c>
      <c r="I14">
        <v>37000</v>
      </c>
      <c r="J14">
        <v>38000</v>
      </c>
      <c r="K14">
        <v>39000</v>
      </c>
      <c r="L14">
        <v>40000</v>
      </c>
      <c r="M14">
        <v>41000</v>
      </c>
      <c r="N14">
        <v>42000</v>
      </c>
      <c r="O14">
        <v>43000</v>
      </c>
    </row>
    <row r="21" spans="2:15" x14ac:dyDescent="0.25">
      <c r="E21">
        <f>C22+(C23*C24)</f>
        <v>29500</v>
      </c>
      <c r="F21">
        <v>30000</v>
      </c>
      <c r="G21">
        <v>32500</v>
      </c>
      <c r="H21">
        <v>35000</v>
      </c>
      <c r="I21">
        <v>37500</v>
      </c>
      <c r="J21">
        <v>40000</v>
      </c>
      <c r="K21">
        <v>42500</v>
      </c>
      <c r="L21">
        <v>45000</v>
      </c>
      <c r="M21">
        <v>47500</v>
      </c>
      <c r="N21">
        <v>50000</v>
      </c>
      <c r="O21">
        <v>52500</v>
      </c>
    </row>
    <row r="22" spans="2:15" x14ac:dyDescent="0.25">
      <c r="B22" t="s">
        <v>158</v>
      </c>
      <c r="C22">
        <v>28000</v>
      </c>
      <c r="E22">
        <v>1</v>
      </c>
      <c r="F22">
        <f t="dataTable" ref="F22:O36" dt2D="1" dtr="1" r1="C22" r2="C23"/>
        <v>30750</v>
      </c>
      <c r="G22">
        <v>33250</v>
      </c>
      <c r="H22">
        <v>35750</v>
      </c>
      <c r="I22">
        <v>38250</v>
      </c>
      <c r="J22">
        <v>40750</v>
      </c>
      <c r="K22">
        <v>43250</v>
      </c>
      <c r="L22">
        <v>45750</v>
      </c>
      <c r="M22">
        <v>48250</v>
      </c>
      <c r="N22">
        <v>50750</v>
      </c>
      <c r="O22">
        <v>53250</v>
      </c>
    </row>
    <row r="23" spans="2:15" x14ac:dyDescent="0.25">
      <c r="B23" t="s">
        <v>159</v>
      </c>
      <c r="C23">
        <v>2</v>
      </c>
      <c r="E23">
        <v>2</v>
      </c>
      <c r="F23">
        <v>31500</v>
      </c>
      <c r="G23">
        <v>34000</v>
      </c>
      <c r="H23">
        <v>36500</v>
      </c>
      <c r="I23">
        <v>39000</v>
      </c>
      <c r="J23">
        <v>41500</v>
      </c>
      <c r="K23">
        <v>44000</v>
      </c>
      <c r="L23">
        <v>46500</v>
      </c>
      <c r="M23">
        <v>49000</v>
      </c>
      <c r="N23">
        <v>51500</v>
      </c>
      <c r="O23">
        <v>54000</v>
      </c>
    </row>
    <row r="24" spans="2:15" x14ac:dyDescent="0.25">
      <c r="B24" t="s">
        <v>160</v>
      </c>
      <c r="C24">
        <v>750</v>
      </c>
      <c r="E24">
        <v>3</v>
      </c>
      <c r="F24">
        <v>32250</v>
      </c>
      <c r="G24">
        <v>34750</v>
      </c>
      <c r="H24">
        <v>37250</v>
      </c>
      <c r="I24">
        <v>39750</v>
      </c>
      <c r="J24">
        <v>42250</v>
      </c>
      <c r="K24">
        <v>44750</v>
      </c>
      <c r="L24">
        <v>47250</v>
      </c>
      <c r="M24">
        <v>49750</v>
      </c>
      <c r="N24">
        <v>52250</v>
      </c>
      <c r="O24">
        <v>54750</v>
      </c>
    </row>
    <row r="25" spans="2:15" x14ac:dyDescent="0.25">
      <c r="E25">
        <v>4</v>
      </c>
      <c r="F25">
        <v>33000</v>
      </c>
      <c r="G25">
        <v>35500</v>
      </c>
      <c r="H25">
        <v>38000</v>
      </c>
      <c r="I25">
        <v>40500</v>
      </c>
      <c r="J25">
        <v>43000</v>
      </c>
      <c r="K25">
        <v>45500</v>
      </c>
      <c r="L25">
        <v>48000</v>
      </c>
      <c r="M25">
        <v>50500</v>
      </c>
      <c r="N25">
        <v>53000</v>
      </c>
      <c r="O25">
        <v>55500</v>
      </c>
    </row>
    <row r="26" spans="2:15" x14ac:dyDescent="0.25">
      <c r="B26" t="s">
        <v>161</v>
      </c>
      <c r="C26">
        <f>C22+(C23*C24)</f>
        <v>29500</v>
      </c>
      <c r="E26">
        <v>5</v>
      </c>
      <c r="F26">
        <v>33750</v>
      </c>
      <c r="G26">
        <v>36250</v>
      </c>
      <c r="H26">
        <v>38750</v>
      </c>
      <c r="I26">
        <v>41250</v>
      </c>
      <c r="J26">
        <v>43750</v>
      </c>
      <c r="K26">
        <v>46250</v>
      </c>
      <c r="L26">
        <v>48750</v>
      </c>
      <c r="M26">
        <v>51250</v>
      </c>
      <c r="N26">
        <v>53750</v>
      </c>
      <c r="O26">
        <v>56250</v>
      </c>
    </row>
    <row r="27" spans="2:15" x14ac:dyDescent="0.25">
      <c r="E27">
        <v>6</v>
      </c>
      <c r="F27">
        <v>34500</v>
      </c>
      <c r="G27">
        <v>37000</v>
      </c>
      <c r="H27">
        <v>39500</v>
      </c>
      <c r="I27">
        <v>42000</v>
      </c>
      <c r="J27">
        <v>44500</v>
      </c>
      <c r="K27">
        <v>47000</v>
      </c>
      <c r="L27">
        <v>49500</v>
      </c>
      <c r="M27">
        <v>52000</v>
      </c>
      <c r="N27">
        <v>54500</v>
      </c>
      <c r="O27">
        <v>57000</v>
      </c>
    </row>
    <row r="28" spans="2:15" x14ac:dyDescent="0.25">
      <c r="E28">
        <v>7</v>
      </c>
      <c r="F28">
        <v>35250</v>
      </c>
      <c r="G28">
        <v>37750</v>
      </c>
      <c r="H28">
        <v>40250</v>
      </c>
      <c r="I28">
        <v>42750</v>
      </c>
      <c r="J28">
        <v>45250</v>
      </c>
      <c r="K28">
        <v>47750</v>
      </c>
      <c r="L28">
        <v>50250</v>
      </c>
      <c r="M28">
        <v>52750</v>
      </c>
      <c r="N28">
        <v>55250</v>
      </c>
      <c r="O28">
        <v>57750</v>
      </c>
    </row>
    <row r="29" spans="2:15" x14ac:dyDescent="0.25">
      <c r="E29">
        <v>8</v>
      </c>
      <c r="F29">
        <v>36000</v>
      </c>
      <c r="G29">
        <v>38500</v>
      </c>
      <c r="H29">
        <v>41000</v>
      </c>
      <c r="I29">
        <v>43500</v>
      </c>
      <c r="J29">
        <v>46000</v>
      </c>
      <c r="K29">
        <v>48500</v>
      </c>
      <c r="L29">
        <v>51000</v>
      </c>
      <c r="M29">
        <v>53500</v>
      </c>
      <c r="N29">
        <v>56000</v>
      </c>
      <c r="O29">
        <v>58500</v>
      </c>
    </row>
    <row r="30" spans="2:15" x14ac:dyDescent="0.25">
      <c r="E30">
        <v>9</v>
      </c>
      <c r="F30">
        <v>36750</v>
      </c>
      <c r="G30">
        <v>39250</v>
      </c>
      <c r="H30">
        <v>41750</v>
      </c>
      <c r="I30">
        <v>44250</v>
      </c>
      <c r="J30">
        <v>46750</v>
      </c>
      <c r="K30">
        <v>49250</v>
      </c>
      <c r="L30">
        <v>51750</v>
      </c>
      <c r="M30">
        <v>54250</v>
      </c>
      <c r="N30">
        <v>56750</v>
      </c>
      <c r="O30">
        <v>59250</v>
      </c>
    </row>
    <row r="31" spans="2:15" x14ac:dyDescent="0.25">
      <c r="E31">
        <v>10</v>
      </c>
      <c r="F31">
        <v>37500</v>
      </c>
      <c r="G31">
        <v>40000</v>
      </c>
      <c r="H31">
        <v>42500</v>
      </c>
      <c r="I31">
        <v>45000</v>
      </c>
      <c r="J31">
        <v>47500</v>
      </c>
      <c r="K31">
        <v>50000</v>
      </c>
      <c r="L31">
        <v>52500</v>
      </c>
      <c r="M31">
        <v>55000</v>
      </c>
      <c r="N31">
        <v>57500</v>
      </c>
      <c r="O31">
        <v>60000</v>
      </c>
    </row>
    <row r="32" spans="2:15" x14ac:dyDescent="0.25">
      <c r="E32">
        <v>11</v>
      </c>
      <c r="F32">
        <v>38250</v>
      </c>
      <c r="G32">
        <v>40750</v>
      </c>
      <c r="H32">
        <v>43250</v>
      </c>
      <c r="I32">
        <v>45750</v>
      </c>
      <c r="J32">
        <v>48250</v>
      </c>
      <c r="K32">
        <v>50750</v>
      </c>
      <c r="L32">
        <v>53250</v>
      </c>
      <c r="M32">
        <v>55750</v>
      </c>
      <c r="N32">
        <v>58250</v>
      </c>
      <c r="O32">
        <v>60750</v>
      </c>
    </row>
    <row r="33" spans="5:15" x14ac:dyDescent="0.25">
      <c r="E33">
        <v>12</v>
      </c>
      <c r="F33">
        <v>39000</v>
      </c>
      <c r="G33">
        <v>41500</v>
      </c>
      <c r="H33">
        <v>44000</v>
      </c>
      <c r="I33">
        <v>46500</v>
      </c>
      <c r="J33">
        <v>49000</v>
      </c>
      <c r="K33">
        <v>51500</v>
      </c>
      <c r="L33">
        <v>54000</v>
      </c>
      <c r="M33">
        <v>56500</v>
      </c>
      <c r="N33">
        <v>59000</v>
      </c>
      <c r="O33">
        <v>61500</v>
      </c>
    </row>
    <row r="34" spans="5:15" x14ac:dyDescent="0.25">
      <c r="E34">
        <v>13</v>
      </c>
      <c r="F34">
        <v>39750</v>
      </c>
      <c r="G34">
        <v>42250</v>
      </c>
      <c r="H34">
        <v>44750</v>
      </c>
      <c r="I34">
        <v>47250</v>
      </c>
      <c r="J34">
        <v>49750</v>
      </c>
      <c r="K34">
        <v>52250</v>
      </c>
      <c r="L34">
        <v>54750</v>
      </c>
      <c r="M34">
        <v>57250</v>
      </c>
      <c r="N34">
        <v>59750</v>
      </c>
      <c r="O34">
        <v>62250</v>
      </c>
    </row>
    <row r="35" spans="5:15" x14ac:dyDescent="0.25">
      <c r="E35">
        <v>14</v>
      </c>
      <c r="F35">
        <v>40500</v>
      </c>
      <c r="G35">
        <v>43000</v>
      </c>
      <c r="H35">
        <v>45500</v>
      </c>
      <c r="I35">
        <v>48000</v>
      </c>
      <c r="J35">
        <v>50500</v>
      </c>
      <c r="K35">
        <v>53000</v>
      </c>
      <c r="L35">
        <v>55500</v>
      </c>
      <c r="M35">
        <v>58000</v>
      </c>
      <c r="N35">
        <v>60500</v>
      </c>
      <c r="O35">
        <v>63000</v>
      </c>
    </row>
    <row r="36" spans="5:15" x14ac:dyDescent="0.25">
      <c r="E36">
        <v>15</v>
      </c>
      <c r="F36">
        <v>41250</v>
      </c>
      <c r="G36">
        <v>43750</v>
      </c>
      <c r="H36">
        <v>46250</v>
      </c>
      <c r="I36">
        <v>48750</v>
      </c>
      <c r="J36">
        <v>51250</v>
      </c>
      <c r="K36">
        <v>53750</v>
      </c>
      <c r="L36">
        <v>56250</v>
      </c>
      <c r="M36">
        <v>58750</v>
      </c>
      <c r="N36">
        <v>61250</v>
      </c>
      <c r="O36">
        <v>63750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5DA1-76B8-4595-A4D2-ECFDF997F44A}">
  <dimension ref="D8:I13"/>
  <sheetViews>
    <sheetView workbookViewId="0">
      <selection activeCell="D8" sqref="D8:E13"/>
    </sheetView>
  </sheetViews>
  <sheetFormatPr defaultRowHeight="15" x14ac:dyDescent="0.25"/>
  <cols>
    <col min="4" max="4" width="13.85546875" customWidth="1"/>
    <col min="8" max="8" width="13.28515625" customWidth="1"/>
  </cols>
  <sheetData>
    <row r="8" spans="4:9" x14ac:dyDescent="0.25">
      <c r="D8" t="s">
        <v>162</v>
      </c>
      <c r="E8">
        <v>20000</v>
      </c>
      <c r="H8" t="s">
        <v>162</v>
      </c>
      <c r="I8">
        <v>20000</v>
      </c>
    </row>
    <row r="9" spans="4:9" x14ac:dyDescent="0.25">
      <c r="D9" t="s">
        <v>163</v>
      </c>
      <c r="E9">
        <v>15000</v>
      </c>
      <c r="H9" t="s">
        <v>163</v>
      </c>
      <c r="I9">
        <v>15000</v>
      </c>
    </row>
    <row r="10" spans="4:9" x14ac:dyDescent="0.25">
      <c r="D10" t="s">
        <v>164</v>
      </c>
      <c r="E10">
        <v>10000</v>
      </c>
      <c r="H10" t="s">
        <v>164</v>
      </c>
      <c r="I10">
        <v>10000</v>
      </c>
    </row>
    <row r="11" spans="4:9" x14ac:dyDescent="0.25">
      <c r="D11" t="s">
        <v>165</v>
      </c>
      <c r="E11">
        <v>6000</v>
      </c>
      <c r="H11" t="s">
        <v>165</v>
      </c>
      <c r="I11">
        <v>6000</v>
      </c>
    </row>
    <row r="13" spans="4:9" x14ac:dyDescent="0.25">
      <c r="D13" t="s">
        <v>166</v>
      </c>
      <c r="E13">
        <f>SUM(E8:E11)</f>
        <v>51000</v>
      </c>
      <c r="H13" t="s">
        <v>166</v>
      </c>
      <c r="I13">
        <f>SUM(I8:I11)</f>
        <v>51000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A4C6C-5AE3-4294-8675-088298D65316}">
  <sheetPr>
    <outlinePr summaryBelow="0"/>
  </sheetPr>
  <dimension ref="B1:H14"/>
  <sheetViews>
    <sheetView showGridLines="0" workbookViewId="0"/>
  </sheetViews>
  <sheetFormatPr defaultRowHeight="15" outlineLevelRow="1" outlineLevelCol="1" x14ac:dyDescent="0.25"/>
  <cols>
    <col min="3" max="3" width="6" bestFit="1" customWidth="1"/>
    <col min="4" max="8" width="13.140625" bestFit="1" customWidth="1" outlineLevel="1"/>
  </cols>
  <sheetData>
    <row r="1" spans="2:8" ht="15.75" thickBot="1" x14ac:dyDescent="0.3"/>
    <row r="2" spans="2:8" ht="15.75" x14ac:dyDescent="0.25">
      <c r="B2" s="6" t="s">
        <v>178</v>
      </c>
      <c r="C2" s="6"/>
      <c r="D2" s="11"/>
      <c r="E2" s="11"/>
      <c r="F2" s="11"/>
      <c r="G2" s="11"/>
      <c r="H2" s="11"/>
    </row>
    <row r="3" spans="2:8" ht="15.75" collapsed="1" x14ac:dyDescent="0.25">
      <c r="B3" s="5"/>
      <c r="C3" s="5"/>
      <c r="D3" s="12" t="s">
        <v>180</v>
      </c>
      <c r="E3" s="12" t="s">
        <v>172</v>
      </c>
      <c r="F3" s="12" t="s">
        <v>174</v>
      </c>
      <c r="G3" s="12" t="s">
        <v>175</v>
      </c>
      <c r="H3" s="12" t="s">
        <v>177</v>
      </c>
    </row>
    <row r="4" spans="2:8" ht="45" hidden="1" outlineLevel="1" x14ac:dyDescent="0.25">
      <c r="B4" s="8"/>
      <c r="C4" s="8"/>
      <c r="D4" s="3"/>
      <c r="E4" s="14" t="s">
        <v>173</v>
      </c>
      <c r="F4" s="14" t="s">
        <v>173</v>
      </c>
      <c r="G4" s="14" t="s">
        <v>176</v>
      </c>
      <c r="H4" s="14" t="s">
        <v>176</v>
      </c>
    </row>
    <row r="5" spans="2:8" x14ac:dyDescent="0.25">
      <c r="B5" s="9" t="s">
        <v>179</v>
      </c>
      <c r="C5" s="9"/>
      <c r="D5" s="7"/>
      <c r="E5" s="7"/>
      <c r="F5" s="7"/>
      <c r="G5" s="7"/>
      <c r="H5" s="7"/>
    </row>
    <row r="6" spans="2:8" outlineLevel="1" x14ac:dyDescent="0.25">
      <c r="B6" s="8"/>
      <c r="C6" s="8" t="s">
        <v>167</v>
      </c>
      <c r="D6" s="3">
        <v>20000</v>
      </c>
      <c r="E6" s="13">
        <v>20000</v>
      </c>
      <c r="F6" s="13">
        <v>15000</v>
      </c>
      <c r="G6" s="13">
        <v>0</v>
      </c>
      <c r="H6" s="13">
        <v>40000</v>
      </c>
    </row>
    <row r="7" spans="2:8" outlineLevel="1" x14ac:dyDescent="0.25">
      <c r="B7" s="8"/>
      <c r="C7" s="8" t="s">
        <v>168</v>
      </c>
      <c r="D7" s="3">
        <v>15000</v>
      </c>
      <c r="E7" s="13">
        <v>15000</v>
      </c>
      <c r="F7" s="13">
        <v>10000</v>
      </c>
      <c r="G7" s="13">
        <v>5000</v>
      </c>
      <c r="H7" s="13">
        <v>50000</v>
      </c>
    </row>
    <row r="8" spans="2:8" outlineLevel="1" x14ac:dyDescent="0.25">
      <c r="B8" s="8"/>
      <c r="C8" s="8" t="s">
        <v>169</v>
      </c>
      <c r="D8" s="3">
        <v>10000</v>
      </c>
      <c r="E8" s="13">
        <v>10000</v>
      </c>
      <c r="F8" s="13">
        <v>7000</v>
      </c>
      <c r="G8" s="13">
        <v>3000</v>
      </c>
      <c r="H8" s="13">
        <v>30000</v>
      </c>
    </row>
    <row r="9" spans="2:8" outlineLevel="1" x14ac:dyDescent="0.25">
      <c r="B9" s="8"/>
      <c r="C9" s="8" t="s">
        <v>170</v>
      </c>
      <c r="D9" s="3">
        <v>6000</v>
      </c>
      <c r="E9" s="13">
        <v>6000</v>
      </c>
      <c r="F9" s="13">
        <v>4000</v>
      </c>
      <c r="G9" s="13">
        <v>2000</v>
      </c>
      <c r="H9" s="13">
        <v>25000</v>
      </c>
    </row>
    <row r="10" spans="2:8" x14ac:dyDescent="0.25">
      <c r="B10" s="9" t="s">
        <v>181</v>
      </c>
      <c r="C10" s="9"/>
      <c r="D10" s="7"/>
      <c r="E10" s="7"/>
      <c r="F10" s="7"/>
      <c r="G10" s="7"/>
      <c r="H10" s="7"/>
    </row>
    <row r="11" spans="2:8" ht="15.75" outlineLevel="1" thickBot="1" x14ac:dyDescent="0.3">
      <c r="B11" s="10"/>
      <c r="C11" s="10" t="s">
        <v>171</v>
      </c>
      <c r="D11" s="4">
        <v>51000</v>
      </c>
      <c r="E11" s="4">
        <v>51000</v>
      </c>
      <c r="F11" s="4">
        <v>36000</v>
      </c>
      <c r="G11" s="4">
        <v>10000</v>
      </c>
      <c r="H11" s="4">
        <v>145000</v>
      </c>
    </row>
    <row r="12" spans="2:8" x14ac:dyDescent="0.25">
      <c r="B12" t="s">
        <v>182</v>
      </c>
    </row>
    <row r="13" spans="2:8" x14ac:dyDescent="0.25">
      <c r="B13" t="s">
        <v>183</v>
      </c>
    </row>
    <row r="14" spans="2:8" x14ac:dyDescent="0.25">
      <c r="B14" t="s">
        <v>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3E348-ABBC-4535-99AF-2A13FF54F4E4}">
  <dimension ref="C1:H18"/>
  <sheetViews>
    <sheetView workbookViewId="0">
      <selection activeCell="J15" sqref="J15"/>
    </sheetView>
  </sheetViews>
  <sheetFormatPr defaultRowHeight="15" x14ac:dyDescent="0.25"/>
  <cols>
    <col min="5" max="5" width="13.42578125" customWidth="1"/>
  </cols>
  <sheetData>
    <row r="1" spans="3:8" x14ac:dyDescent="0.25">
      <c r="C1" s="15"/>
      <c r="D1" s="15"/>
      <c r="E1" s="15"/>
      <c r="F1" s="15"/>
      <c r="G1" s="15"/>
      <c r="H1" s="15"/>
    </row>
    <row r="2" spans="3:8" x14ac:dyDescent="0.25">
      <c r="C2" s="15"/>
      <c r="D2" s="15"/>
      <c r="E2" s="15"/>
      <c r="F2" s="15"/>
      <c r="G2" s="15"/>
      <c r="H2" s="15"/>
    </row>
    <row r="3" spans="3:8" x14ac:dyDescent="0.25">
      <c r="C3" s="15"/>
      <c r="D3" s="15"/>
      <c r="E3" s="15"/>
      <c r="F3" s="15"/>
      <c r="G3" s="15"/>
      <c r="H3" s="15"/>
    </row>
    <row r="4" spans="3:8" x14ac:dyDescent="0.25">
      <c r="C4" s="15"/>
      <c r="D4" s="15"/>
      <c r="E4" s="15"/>
      <c r="F4" s="15"/>
      <c r="G4" s="15"/>
      <c r="H4" s="15"/>
    </row>
    <row r="5" spans="3:8" x14ac:dyDescent="0.25">
      <c r="C5" s="15"/>
      <c r="D5" s="15"/>
      <c r="E5" s="16"/>
      <c r="F5" s="15"/>
      <c r="G5" s="15"/>
      <c r="H5" s="15"/>
    </row>
    <row r="6" spans="3:8" x14ac:dyDescent="0.25">
      <c r="C6" s="15"/>
      <c r="D6" s="15"/>
      <c r="E6" s="16"/>
      <c r="F6" s="15"/>
      <c r="G6" s="15"/>
      <c r="H6" s="15"/>
    </row>
    <row r="7" spans="3:8" x14ac:dyDescent="0.25">
      <c r="C7" s="15"/>
      <c r="D7" s="15"/>
      <c r="E7" s="16" t="s">
        <v>162</v>
      </c>
      <c r="F7" s="15">
        <v>0</v>
      </c>
      <c r="G7" s="15"/>
      <c r="H7" s="15"/>
    </row>
    <row r="8" spans="3:8" x14ac:dyDescent="0.25">
      <c r="C8" s="15"/>
      <c r="D8" s="15"/>
      <c r="E8" s="16" t="s">
        <v>163</v>
      </c>
      <c r="F8" s="15">
        <v>5000</v>
      </c>
      <c r="G8" s="15"/>
      <c r="H8" s="15"/>
    </row>
    <row r="9" spans="3:8" x14ac:dyDescent="0.25">
      <c r="C9" s="15"/>
      <c r="D9" s="15"/>
      <c r="E9" s="16" t="s">
        <v>164</v>
      </c>
      <c r="F9" s="15">
        <v>3000</v>
      </c>
      <c r="G9" s="15"/>
      <c r="H9" s="15"/>
    </row>
    <row r="10" spans="3:8" x14ac:dyDescent="0.25">
      <c r="C10" s="15"/>
      <c r="D10" s="15"/>
      <c r="E10" s="16" t="s">
        <v>165</v>
      </c>
      <c r="F10" s="15">
        <v>2000</v>
      </c>
      <c r="G10" s="15"/>
      <c r="H10" s="15"/>
    </row>
    <row r="11" spans="3:8" x14ac:dyDescent="0.25">
      <c r="C11" s="15"/>
      <c r="D11" s="15"/>
      <c r="E11" s="16"/>
      <c r="F11" s="15"/>
      <c r="G11" s="15"/>
      <c r="H11" s="15"/>
    </row>
    <row r="12" spans="3:8" x14ac:dyDescent="0.25">
      <c r="C12" s="15"/>
      <c r="D12" s="15"/>
      <c r="E12" s="16" t="s">
        <v>166</v>
      </c>
      <c r="F12" s="15">
        <f>SUM(F7:F10)</f>
        <v>10000</v>
      </c>
      <c r="G12" s="15"/>
      <c r="H12" s="15"/>
    </row>
    <row r="13" spans="3:8" x14ac:dyDescent="0.25">
      <c r="C13" s="15"/>
      <c r="D13" s="15"/>
      <c r="E13" s="15"/>
      <c r="F13" s="15"/>
      <c r="G13" s="15"/>
      <c r="H13" s="15"/>
    </row>
    <row r="14" spans="3:8" x14ac:dyDescent="0.25">
      <c r="C14" s="15"/>
      <c r="D14" s="15"/>
      <c r="E14" s="15"/>
      <c r="F14" s="15"/>
      <c r="G14" s="15"/>
      <c r="H14" s="15"/>
    </row>
    <row r="15" spans="3:8" x14ac:dyDescent="0.25">
      <c r="C15" s="15"/>
      <c r="D15" s="15"/>
      <c r="E15" s="15"/>
      <c r="F15" s="15"/>
      <c r="G15" s="15"/>
      <c r="H15" s="15"/>
    </row>
    <row r="16" spans="3:8" x14ac:dyDescent="0.25">
      <c r="C16" s="15"/>
      <c r="D16" s="15"/>
      <c r="E16" s="15"/>
      <c r="F16" s="15"/>
      <c r="G16" s="15"/>
      <c r="H16" s="15"/>
    </row>
    <row r="17" spans="3:8" x14ac:dyDescent="0.25">
      <c r="C17" s="15"/>
      <c r="D17" s="15"/>
      <c r="E17" s="15"/>
      <c r="F17" s="15"/>
      <c r="G17" s="15"/>
      <c r="H17" s="15"/>
    </row>
    <row r="18" spans="3:8" x14ac:dyDescent="0.25">
      <c r="C18" s="15"/>
      <c r="D18" s="15"/>
      <c r="E18" s="15"/>
      <c r="F18" s="15"/>
      <c r="G18" s="15"/>
      <c r="H18" s="15"/>
    </row>
  </sheetData>
  <scenarios current="2" show="2" sqref="F12">
    <scenario name="normal trip" locked="1" count="4" user="user" comment="Created by user on 4/11/2025_x000a_Modified by user on 4/11/2025">
      <inputCells r="F7" val="20000"/>
      <inputCells r="F8" val="15000"/>
      <inputCells r="F9" val="10000"/>
      <inputCells r="F10" val="6000"/>
    </scenario>
    <scenario name="Budget trip" locked="1" count="4" user="user" comment="Created by user on 4/11/2025_x000a_Modified by user on 4/11/2025">
      <inputCells r="F7" val="15000"/>
      <inputCells r="F8" val="10000"/>
      <inputCells r="F9" val="7000"/>
      <inputCells r="F10" val="4000"/>
    </scenario>
    <scenario name="Backpack trip" locked="1" count="4" user="user" comment="Created by user on 4/11/2025">
      <inputCells r="F7" val="0"/>
      <inputCells r="F8" val="5000"/>
      <inputCells r="F9" val="3000"/>
      <inputCells r="F10" val="2000"/>
    </scenario>
    <scenario name="Luxuy trip" locked="1" count="4" user="user" comment="Created by user on 4/11/2025">
      <inputCells r="F7" val="40000"/>
      <inputCells r="F8" val="50000"/>
      <inputCells r="F9" val="30000"/>
      <inputCells r="F10" val="25000"/>
    </scenario>
  </scenario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AA9F7-9E50-4ED3-8AB6-36B28762F2D3}">
  <sheetPr>
    <outlinePr summaryBelow="0"/>
  </sheetPr>
  <dimension ref="B1:G15"/>
  <sheetViews>
    <sheetView showGridLines="0" workbookViewId="0">
      <selection activeCell="E23" sqref="E23"/>
    </sheetView>
  </sheetViews>
  <sheetFormatPr defaultRowHeight="15" outlineLevelRow="1" outlineLevelCol="1" x14ac:dyDescent="0.25"/>
  <cols>
    <col min="3" max="3" width="6.140625" bestFit="1" customWidth="1"/>
    <col min="4" max="7" width="20.5703125" bestFit="1" customWidth="1" outlineLevel="1"/>
  </cols>
  <sheetData>
    <row r="1" spans="2:7" ht="15.75" thickBot="1" x14ac:dyDescent="0.3"/>
    <row r="2" spans="2:7" ht="15.75" x14ac:dyDescent="0.25">
      <c r="B2" s="6" t="s">
        <v>178</v>
      </c>
      <c r="C2" s="6"/>
      <c r="D2" s="11"/>
      <c r="E2" s="11"/>
      <c r="F2" s="11"/>
      <c r="G2" s="11"/>
    </row>
    <row r="3" spans="2:7" ht="15.75" collapsed="1" x14ac:dyDescent="0.25">
      <c r="B3" s="5"/>
      <c r="C3" s="5"/>
      <c r="D3" s="12" t="s">
        <v>180</v>
      </c>
      <c r="E3" s="12" t="s">
        <v>198</v>
      </c>
      <c r="F3" s="12" t="s">
        <v>199</v>
      </c>
      <c r="G3" s="12" t="s">
        <v>185</v>
      </c>
    </row>
    <row r="4" spans="2:7" ht="45" hidden="1" outlineLevel="1" x14ac:dyDescent="0.25">
      <c r="B4" s="8"/>
      <c r="C4" s="8"/>
      <c r="D4" s="3"/>
      <c r="E4" s="14" t="s">
        <v>173</v>
      </c>
      <c r="F4" s="14" t="s">
        <v>176</v>
      </c>
      <c r="G4" s="14" t="s">
        <v>173</v>
      </c>
    </row>
    <row r="5" spans="2:7" x14ac:dyDescent="0.25">
      <c r="B5" s="9" t="s">
        <v>179</v>
      </c>
      <c r="C5" s="9"/>
      <c r="D5" s="7"/>
      <c r="E5" s="7"/>
      <c r="F5" s="7"/>
      <c r="G5" s="7"/>
    </row>
    <row r="6" spans="2:7" outlineLevel="1" x14ac:dyDescent="0.25">
      <c r="B6" s="8"/>
      <c r="C6" s="8" t="s">
        <v>193</v>
      </c>
      <c r="D6" s="3">
        <v>300000</v>
      </c>
      <c r="E6" s="13">
        <v>500000</v>
      </c>
      <c r="F6" s="13">
        <v>1500000</v>
      </c>
      <c r="G6" s="13">
        <v>300000</v>
      </c>
    </row>
    <row r="7" spans="2:7" outlineLevel="1" x14ac:dyDescent="0.25">
      <c r="B7" s="8"/>
      <c r="C7" s="8" t="s">
        <v>194</v>
      </c>
      <c r="D7" s="3">
        <v>15000</v>
      </c>
      <c r="E7" s="13">
        <v>20000</v>
      </c>
      <c r="F7" s="13">
        <v>50000</v>
      </c>
      <c r="G7" s="13">
        <v>15000</v>
      </c>
    </row>
    <row r="8" spans="2:7" outlineLevel="1" x14ac:dyDescent="0.25">
      <c r="B8" s="8"/>
      <c r="C8" s="8" t="s">
        <v>195</v>
      </c>
      <c r="D8" s="3">
        <v>6000</v>
      </c>
      <c r="E8" s="13">
        <v>8000</v>
      </c>
      <c r="F8" s="13">
        <v>30000</v>
      </c>
      <c r="G8" s="13">
        <v>6000</v>
      </c>
    </row>
    <row r="9" spans="2:7" outlineLevel="1" x14ac:dyDescent="0.25">
      <c r="B9" s="8"/>
      <c r="C9" s="8" t="s">
        <v>196</v>
      </c>
      <c r="D9" s="3">
        <v>50000</v>
      </c>
      <c r="E9" s="13">
        <v>100000</v>
      </c>
      <c r="F9" s="13">
        <v>200000</v>
      </c>
      <c r="G9" s="13">
        <v>50000</v>
      </c>
    </row>
    <row r="10" spans="2:7" outlineLevel="1" x14ac:dyDescent="0.25">
      <c r="B10" s="8"/>
      <c r="C10" s="8" t="s">
        <v>197</v>
      </c>
      <c r="D10" s="3">
        <v>75000</v>
      </c>
      <c r="E10" s="13">
        <v>85000</v>
      </c>
      <c r="F10" s="13">
        <v>300000</v>
      </c>
      <c r="G10" s="13">
        <v>75000</v>
      </c>
    </row>
    <row r="11" spans="2:7" x14ac:dyDescent="0.25">
      <c r="B11" s="9" t="s">
        <v>181</v>
      </c>
      <c r="C11" s="9"/>
      <c r="D11" s="7"/>
      <c r="E11" s="7"/>
      <c r="F11" s="7"/>
      <c r="G11" s="7"/>
    </row>
    <row r="12" spans="2:7" ht="15.75" outlineLevel="1" thickBot="1" x14ac:dyDescent="0.3">
      <c r="B12" s="10"/>
      <c r="C12" s="10" t="s">
        <v>200</v>
      </c>
      <c r="D12" s="4">
        <v>154000</v>
      </c>
      <c r="E12" s="4">
        <v>287000</v>
      </c>
      <c r="F12" s="4">
        <v>920000</v>
      </c>
      <c r="G12" s="4">
        <v>154000</v>
      </c>
    </row>
    <row r="13" spans="2:7" x14ac:dyDescent="0.25">
      <c r="B13" t="s">
        <v>182</v>
      </c>
    </row>
    <row r="14" spans="2:7" x14ac:dyDescent="0.25">
      <c r="B14" t="s">
        <v>183</v>
      </c>
    </row>
    <row r="15" spans="2:7" x14ac:dyDescent="0.25">
      <c r="B15" t="s">
        <v>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36E7F-E9A0-4659-B73E-F68F32BF0F95}">
  <dimension ref="B9:F17"/>
  <sheetViews>
    <sheetView workbookViewId="0">
      <selection activeCell="F19" sqref="F19"/>
    </sheetView>
  </sheetViews>
  <sheetFormatPr defaultRowHeight="15" x14ac:dyDescent="0.25"/>
  <cols>
    <col min="2" max="2" width="17" customWidth="1"/>
  </cols>
  <sheetData>
    <row r="9" spans="2:6" x14ac:dyDescent="0.25">
      <c r="B9" s="2" t="s">
        <v>192</v>
      </c>
    </row>
    <row r="10" spans="2:6" x14ac:dyDescent="0.25">
      <c r="B10" s="2"/>
    </row>
    <row r="11" spans="2:6" x14ac:dyDescent="0.25">
      <c r="B11" s="2" t="s">
        <v>186</v>
      </c>
      <c r="C11">
        <v>300000</v>
      </c>
      <c r="F11">
        <f>inv-28600</f>
        <v>271400</v>
      </c>
    </row>
    <row r="12" spans="2:6" x14ac:dyDescent="0.25">
      <c r="B12" s="2" t="s">
        <v>187</v>
      </c>
      <c r="C12">
        <v>15000</v>
      </c>
    </row>
    <row r="13" spans="2:6" x14ac:dyDescent="0.25">
      <c r="B13" s="2" t="s">
        <v>188</v>
      </c>
      <c r="C13">
        <v>6000</v>
      </c>
    </row>
    <row r="14" spans="2:6" x14ac:dyDescent="0.25">
      <c r="B14" s="2" t="s">
        <v>189</v>
      </c>
      <c r="C14">
        <v>50000</v>
      </c>
    </row>
    <row r="15" spans="2:6" x14ac:dyDescent="0.25">
      <c r="B15" s="2" t="s">
        <v>191</v>
      </c>
      <c r="C15">
        <v>75000</v>
      </c>
    </row>
    <row r="16" spans="2:6" x14ac:dyDescent="0.25">
      <c r="B16" s="2"/>
    </row>
    <row r="17" spans="2:3" x14ac:dyDescent="0.25">
      <c r="B17" s="2" t="s">
        <v>190</v>
      </c>
      <c r="C17">
        <f>C11-(C12+C13+C14+C15)</f>
        <v>154000</v>
      </c>
    </row>
  </sheetData>
  <scenarios current="2" show="2" sqref="C17">
    <scenario name="normal level of business" locked="1" count="5" user="user" comment="Created by user on 4/11/2025_x000a_Modified by user on 4/11/2025">
      <inputCells r="C11" val="500000"/>
      <inputCells r="C12" val="20000"/>
      <inputCells r="C13" val="8000"/>
      <inputCells r="C14" val="100000"/>
      <inputCells r="C15" val="85000"/>
    </scenario>
    <scenario name="high level of business" locked="1" count="5" user="user" comment="Created by user on 4/11/2025">
      <inputCells r="C11" val="1500000"/>
      <inputCells r="C12" val="50000"/>
      <inputCells r="C13" val="30000"/>
      <inputCells r="C14" val="200000"/>
      <inputCells r="C15" val="300000"/>
    </scenario>
    <scenario name="budget" locked="1" count="5" user="user" comment="Created by user on 4/11/2025_x000a_Modified by user on 4/11/2025">
      <inputCells r="C11" val="300000"/>
      <inputCells r="C12" val="15000"/>
      <inputCells r="C13" val="6000"/>
      <inputCells r="C14" val="50000"/>
      <inputCells r="C15" val="75000"/>
    </scenario>
  </scenario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E415-52F8-43BF-837D-5BBD661CE4C5}">
  <dimension ref="B3:C9"/>
  <sheetViews>
    <sheetView showGridLines="0" workbookViewId="0">
      <selection activeCell="L13" sqref="L13"/>
    </sheetView>
  </sheetViews>
  <sheetFormatPr defaultRowHeight="15" x14ac:dyDescent="0.25"/>
  <sheetData>
    <row r="3" spans="2:3" x14ac:dyDescent="0.25">
      <c r="B3" t="str" cm="1">
        <f t="array" ref="B3:C9">investment</f>
        <v>investment</v>
      </c>
      <c r="C3">
        <v>300000</v>
      </c>
    </row>
    <row r="4" spans="2:3" x14ac:dyDescent="0.25">
      <c r="B4" t="str">
        <v>room rent</v>
      </c>
      <c r="C4">
        <v>15000</v>
      </c>
    </row>
    <row r="5" spans="2:3" x14ac:dyDescent="0.25">
      <c r="B5" t="str">
        <v>electricity</v>
      </c>
      <c r="C5">
        <v>6000</v>
      </c>
    </row>
    <row r="6" spans="2:3" x14ac:dyDescent="0.25">
      <c r="B6" t="str">
        <v>advertisig cost</v>
      </c>
      <c r="C6">
        <v>50000</v>
      </c>
    </row>
    <row r="7" spans="2:3" x14ac:dyDescent="0.25">
      <c r="B7" t="str">
        <v>interior cost</v>
      </c>
      <c r="C7">
        <v>75000</v>
      </c>
    </row>
    <row r="8" spans="2:3" x14ac:dyDescent="0.25">
      <c r="B8">
        <v>0</v>
      </c>
      <c r="C8">
        <v>0</v>
      </c>
    </row>
    <row r="9" spans="2:3" x14ac:dyDescent="0.25">
      <c r="B9" t="str">
        <v>balance</v>
      </c>
      <c r="C9">
        <v>154000</v>
      </c>
    </row>
  </sheetData>
  <pageMargins left="0.7" right="0.7" top="0.75" bottom="0.75" header="0.3" footer="0.3"/>
  <picture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54630A-43F5-45D2-8C3D-AC7D83DC7A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supply_chain_data</vt:lpstr>
      <vt:lpstr>data table</vt:lpstr>
      <vt:lpstr>Sheet2</vt:lpstr>
      <vt:lpstr>Scenario Summary</vt:lpstr>
      <vt:lpstr>Sheet3</vt:lpstr>
      <vt:lpstr>Scenario Summary 3</vt:lpstr>
      <vt:lpstr>Sheet6</vt:lpstr>
      <vt:lpstr>Sheet10</vt:lpstr>
      <vt:lpstr>inv</vt:lpstr>
      <vt:lpstr>investment</vt:lpstr>
      <vt:lpstr>pdt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 Educations</dc:creator>
  <cp:lastModifiedBy>Beat Educations</cp:lastModifiedBy>
  <dcterms:created xsi:type="dcterms:W3CDTF">2025-04-11T06:26:58Z</dcterms:created>
  <dcterms:modified xsi:type="dcterms:W3CDTF">2025-04-11T08:12:44Z</dcterms:modified>
</cp:coreProperties>
</file>