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盘\黄海所\数据\牡蛎礁调查\小论文-基于24.5数据\礁栖动物\"/>
    </mc:Choice>
  </mc:AlternateContent>
  <xr:revisionPtr revIDLastSave="0" documentId="13_ncr:1_{80BB0998-2A6F-410A-8D3B-FDA81C09E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8" r:id="rId1"/>
    <sheet name="礁栖生物24.5" sheetId="2" r:id="rId2"/>
    <sheet name="优势种及优势度" sheetId="7" r:id="rId3"/>
    <sheet name="优势度计算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4" i="8"/>
  <c r="I6" i="8"/>
  <c r="I5" i="8"/>
  <c r="I7" i="8"/>
  <c r="I8" i="8"/>
  <c r="I9" i="8"/>
  <c r="I4" i="8"/>
  <c r="E5" i="8"/>
  <c r="E6" i="8"/>
  <c r="E7" i="8"/>
  <c r="E8" i="8"/>
  <c r="E9" i="8"/>
  <c r="E4" i="8"/>
  <c r="E33" i="2"/>
  <c r="J33" i="2"/>
  <c r="K33" i="2"/>
  <c r="P33" i="2"/>
  <c r="Q33" i="2"/>
  <c r="F33" i="2"/>
  <c r="G33" i="2"/>
  <c r="L33" i="2"/>
  <c r="M33" i="2"/>
  <c r="R33" i="2"/>
  <c r="S33" i="2"/>
  <c r="H33" i="2"/>
  <c r="I33" i="2"/>
  <c r="N33" i="2"/>
  <c r="O33" i="2"/>
  <c r="T33" i="2"/>
  <c r="U33" i="2"/>
  <c r="D33" i="2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3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</calcChain>
</file>

<file path=xl/sharedStrings.xml><?xml version="1.0" encoding="utf-8"?>
<sst xmlns="http://schemas.openxmlformats.org/spreadsheetml/2006/main" count="191" uniqueCount="125">
  <si>
    <t>纽虫</t>
  </si>
  <si>
    <t>Nemertinea</t>
  </si>
  <si>
    <t>Marphysa sanguinea</t>
  </si>
  <si>
    <t xml:space="preserve">Perinereis aibuhiensis </t>
  </si>
  <si>
    <t>润泽角口螺</t>
  </si>
  <si>
    <t>Ceratostoma rorifluum</t>
  </si>
  <si>
    <t>锈凹螺</t>
  </si>
  <si>
    <t>Chlorostoma rustica</t>
  </si>
  <si>
    <t>Littoraria intermedia</t>
  </si>
  <si>
    <t>紫贻贝</t>
  </si>
  <si>
    <t>Mytilus edulis</t>
  </si>
  <si>
    <t>史氏背尖贝</t>
  </si>
  <si>
    <t>Nipponacmea schrenckii</t>
  </si>
  <si>
    <t>脉红螺</t>
  </si>
  <si>
    <t>Rapana venosa</t>
  </si>
  <si>
    <t>菲律宾蛤仔</t>
  </si>
  <si>
    <t>Ruditapes philippinarum</t>
  </si>
  <si>
    <t>Trapezium liratum</t>
  </si>
  <si>
    <t>Gaetice depressus</t>
    <phoneticPr fontId="7" type="noConversion"/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</si>
  <si>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</si>
  <si>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</si>
  <si>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</si>
  <si>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</si>
  <si>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</si>
  <si>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</si>
  <si>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</si>
  <si>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</si>
  <si>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</si>
  <si>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海燕</t>
  </si>
  <si>
    <t>索沙蚕</t>
  </si>
  <si>
    <t>长须沙蚕</t>
  </si>
  <si>
    <t>日本刺沙蚕</t>
  </si>
  <si>
    <t>双齿围沙蚕</t>
  </si>
  <si>
    <t>中蚓虫</t>
  </si>
  <si>
    <t>背毛背蚓虫</t>
  </si>
  <si>
    <t>巴西沙蠋</t>
  </si>
  <si>
    <t>长尾亮钩虾</t>
  </si>
  <si>
    <t>矮拟帽贝</t>
  </si>
  <si>
    <t>嫁戚</t>
  </si>
  <si>
    <t>中间似滨螺</t>
  </si>
  <si>
    <t>短滨螺</t>
  </si>
  <si>
    <t>疣荔枝螺</t>
  </si>
  <si>
    <t>纹斑棱蛤</t>
  </si>
  <si>
    <t>白脊管藤壶</t>
  </si>
  <si>
    <t>平背蜞</t>
  </si>
  <si>
    <t>古氏滩栖螺</t>
    <phoneticPr fontId="7" type="noConversion"/>
  </si>
  <si>
    <t>类群</t>
    <phoneticPr fontId="7" type="noConversion"/>
  </si>
  <si>
    <t>行标签</t>
  </si>
  <si>
    <t>古氏滩栖螺</t>
  </si>
  <si>
    <t>石鳖（红条毛肤石鳖、函馆锉石鳖）</t>
  </si>
  <si>
    <t>岩虫</t>
  </si>
  <si>
    <t>长锥虫</t>
  </si>
  <si>
    <t>纵肋织纹螺</t>
  </si>
  <si>
    <t>总数</t>
    <phoneticPr fontId="7" type="noConversion"/>
  </si>
  <si>
    <t>fi</t>
    <phoneticPr fontId="7" type="noConversion"/>
  </si>
  <si>
    <t>优势度</t>
    <phoneticPr fontId="7" type="noConversion"/>
  </si>
  <si>
    <t>ni/N</t>
    <phoneticPr fontId="7" type="noConversion"/>
  </si>
  <si>
    <t>种类</t>
    <phoneticPr fontId="7" type="noConversion"/>
  </si>
  <si>
    <t>A1</t>
    <phoneticPr fontId="7" type="noConversion"/>
  </si>
  <si>
    <t>石鳖</t>
    <phoneticPr fontId="7" type="noConversion"/>
  </si>
  <si>
    <t>Asterinidae</t>
  </si>
  <si>
    <r>
      <rPr>
        <sz val="11"/>
        <color theme="1"/>
        <rFont val="宋体"/>
        <family val="3"/>
        <charset val="134"/>
      </rPr>
      <t>物种</t>
    </r>
  </si>
  <si>
    <r>
      <rPr>
        <sz val="11"/>
        <color theme="1"/>
        <rFont val="宋体"/>
        <family val="3"/>
        <charset val="134"/>
      </rPr>
      <t>拉丁名</t>
    </r>
    <phoneticPr fontId="7" type="noConversion"/>
  </si>
  <si>
    <r>
      <rPr>
        <sz val="11"/>
        <color theme="1"/>
        <rFont val="宋体"/>
        <family val="3"/>
        <charset val="134"/>
      </rPr>
      <t>数量</t>
    </r>
  </si>
  <si>
    <r>
      <rPr>
        <sz val="11"/>
        <color theme="1"/>
        <rFont val="宋体"/>
        <family val="3"/>
        <charset val="134"/>
      </rPr>
      <t>总湿重</t>
    </r>
    <r>
      <rPr>
        <sz val="11"/>
        <color theme="1"/>
        <rFont val="Times New Roman"/>
        <family val="1"/>
      </rPr>
      <t>/g</t>
    </r>
  </si>
  <si>
    <r>
      <rPr>
        <sz val="11"/>
        <color theme="1"/>
        <rFont val="宋体"/>
        <family val="3"/>
        <charset val="134"/>
      </rPr>
      <t>海燕</t>
    </r>
  </si>
  <si>
    <r>
      <rPr>
        <sz val="11"/>
        <color theme="1"/>
        <rFont val="宋体"/>
        <family val="3"/>
        <charset val="134"/>
      </rPr>
      <t>纽虫</t>
    </r>
  </si>
  <si>
    <r>
      <rPr>
        <sz val="10"/>
        <rFont val="宋体"/>
        <family val="3"/>
        <charset val="134"/>
      </rPr>
      <t>纽形动物（</t>
    </r>
    <r>
      <rPr>
        <sz val="10"/>
        <rFont val="Times New Roman"/>
        <family val="1"/>
      </rPr>
      <t>Nemertinea</t>
    </r>
    <r>
      <rPr>
        <sz val="10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</si>
  <si>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岩虫</t>
    </r>
    <phoneticPr fontId="7" type="noConversion"/>
  </si>
  <si>
    <r>
      <rPr>
        <sz val="11"/>
        <color theme="1"/>
        <rFont val="宋体"/>
        <family val="3"/>
        <charset val="134"/>
      </rPr>
      <t>索沙蚕</t>
    </r>
  </si>
  <si>
    <r>
      <rPr>
        <sz val="11"/>
        <color theme="1"/>
        <rFont val="宋体"/>
        <family val="3"/>
        <charset val="134"/>
      </rPr>
      <t>长须沙蚕</t>
    </r>
  </si>
  <si>
    <r>
      <rPr>
        <sz val="11"/>
        <color theme="1"/>
        <rFont val="宋体"/>
        <family val="3"/>
        <charset val="134"/>
      </rPr>
      <t>日本刺沙蚕</t>
    </r>
  </si>
  <si>
    <r>
      <rPr>
        <sz val="11"/>
        <color theme="1"/>
        <rFont val="宋体"/>
        <family val="3"/>
        <charset val="134"/>
      </rPr>
      <t>双齿围沙蚕</t>
    </r>
  </si>
  <si>
    <r>
      <rPr>
        <sz val="11"/>
        <color theme="1"/>
        <rFont val="宋体"/>
        <family val="3"/>
        <charset val="134"/>
      </rPr>
      <t>长锥虫</t>
    </r>
    <phoneticPr fontId="7" type="noConversion"/>
  </si>
  <si>
    <r>
      <rPr>
        <sz val="11"/>
        <color theme="1"/>
        <rFont val="宋体"/>
        <family val="3"/>
        <charset val="134"/>
      </rPr>
      <t>背毛背蚓虫</t>
    </r>
  </si>
  <si>
    <r>
      <rPr>
        <sz val="11"/>
        <color theme="1"/>
        <rFont val="宋体"/>
        <family val="3"/>
        <charset val="134"/>
      </rPr>
      <t>巴西沙蠋</t>
    </r>
  </si>
  <si>
    <r>
      <rPr>
        <sz val="11"/>
        <color theme="1"/>
        <rFont val="宋体"/>
        <family val="3"/>
        <charset val="134"/>
      </rPr>
      <t>矮拟帽贝</t>
    </r>
  </si>
  <si>
    <r>
      <rPr>
        <sz val="11"/>
        <color theme="1"/>
        <rFont val="宋体"/>
        <family val="3"/>
        <charset val="134"/>
      </rPr>
      <t>史氏背尖贝</t>
    </r>
  </si>
  <si>
    <r>
      <rPr>
        <sz val="11"/>
        <color theme="1"/>
        <rFont val="宋体"/>
        <family val="3"/>
        <charset val="134"/>
      </rPr>
      <t>中间似滨螺</t>
    </r>
  </si>
  <si>
    <r>
      <rPr>
        <sz val="11"/>
        <color theme="1"/>
        <rFont val="宋体"/>
        <family val="3"/>
        <charset val="134"/>
      </rPr>
      <t>短滨螺</t>
    </r>
  </si>
  <si>
    <r>
      <rPr>
        <sz val="11"/>
        <color theme="1"/>
        <rFont val="宋体"/>
        <family val="3"/>
        <charset val="134"/>
      </rPr>
      <t>锈凹螺</t>
    </r>
  </si>
  <si>
    <r>
      <rPr>
        <sz val="11"/>
        <color theme="1"/>
        <rFont val="宋体"/>
        <family val="3"/>
        <charset val="134"/>
      </rPr>
      <t>纵肋织纹螺</t>
    </r>
    <phoneticPr fontId="7" type="noConversion"/>
  </si>
  <si>
    <r>
      <rPr>
        <sz val="11"/>
        <color theme="1"/>
        <rFont val="宋体"/>
        <family val="3"/>
        <charset val="134"/>
      </rPr>
      <t>脉红螺</t>
    </r>
  </si>
  <si>
    <r>
      <rPr>
        <sz val="11"/>
        <color theme="1"/>
        <rFont val="宋体"/>
        <family val="3"/>
        <charset val="134"/>
      </rPr>
      <t>润泽角口螺</t>
    </r>
  </si>
  <si>
    <r>
      <rPr>
        <sz val="11"/>
        <color theme="1"/>
        <rFont val="宋体"/>
        <family val="3"/>
        <charset val="134"/>
      </rPr>
      <t>疣荔枝螺</t>
    </r>
  </si>
  <si>
    <r>
      <rPr>
        <sz val="11"/>
        <color theme="1"/>
        <rFont val="宋体"/>
        <family val="3"/>
        <charset val="134"/>
      </rPr>
      <t>紫贻贝</t>
    </r>
  </si>
  <si>
    <r>
      <rPr>
        <sz val="11"/>
        <color theme="1"/>
        <rFont val="宋体"/>
        <family val="3"/>
        <charset val="134"/>
      </rPr>
      <t>纹斑棱蛤</t>
    </r>
  </si>
  <si>
    <r>
      <rPr>
        <sz val="11"/>
        <color theme="1"/>
        <rFont val="宋体"/>
        <family val="3"/>
        <charset val="134"/>
      </rPr>
      <t>菲律宾蛤仔</t>
    </r>
  </si>
  <si>
    <r>
      <rPr>
        <sz val="11"/>
        <color theme="1"/>
        <rFont val="宋体"/>
        <family val="3"/>
        <charset val="134"/>
      </rPr>
      <t>节肢动物（</t>
    </r>
    <r>
      <rPr>
        <sz val="11"/>
        <color theme="1"/>
        <rFont val="Times New Roman"/>
        <family val="1"/>
      </rPr>
      <t>Arthropoda</t>
    </r>
    <r>
      <rPr>
        <sz val="11"/>
        <color theme="1"/>
        <rFont val="宋体"/>
        <family val="3"/>
        <charset val="134"/>
      </rPr>
      <t>）</t>
    </r>
    <phoneticPr fontId="7" type="noConversion"/>
  </si>
  <si>
    <r>
      <rPr>
        <sz val="11"/>
        <color theme="1"/>
        <rFont val="宋体"/>
        <family val="3"/>
        <charset val="134"/>
      </rPr>
      <t>平背蜞</t>
    </r>
  </si>
  <si>
    <t xml:space="preserve">Lumbrineris latreilli </t>
    <phoneticPr fontId="7" type="noConversion"/>
  </si>
  <si>
    <t>Nereis longior</t>
    <phoneticPr fontId="7" type="noConversion"/>
  </si>
  <si>
    <t>Neanthes japonica</t>
    <phoneticPr fontId="7" type="noConversion"/>
  </si>
  <si>
    <t>Haploscoloplos elongates</t>
    <phoneticPr fontId="7" type="noConversion"/>
  </si>
  <si>
    <t>中蚓虫</t>
    <phoneticPr fontId="7" type="noConversion"/>
  </si>
  <si>
    <t>Mediomastus californiensis</t>
    <phoneticPr fontId="7" type="noConversion"/>
  </si>
  <si>
    <t>Notomastus aberans</t>
    <phoneticPr fontId="7" type="noConversion"/>
  </si>
  <si>
    <t>Arenicola brasiliensis</t>
    <phoneticPr fontId="7" type="noConversion"/>
  </si>
  <si>
    <t>Patelloida phgmaea</t>
    <phoneticPr fontId="7" type="noConversion"/>
  </si>
  <si>
    <t>Cellana toreuma</t>
    <phoneticPr fontId="7" type="noConversion"/>
  </si>
  <si>
    <t>Littorina brevicula</t>
    <phoneticPr fontId="7" type="noConversion"/>
  </si>
  <si>
    <t>Batillaria cumingi(Crosse) </t>
    <phoneticPr fontId="7" type="noConversion"/>
  </si>
  <si>
    <t>Nassarius variciferus</t>
  </si>
  <si>
    <t>Reishia clavigera</t>
  </si>
  <si>
    <t>Polyplacophora</t>
  </si>
  <si>
    <t>白脊管藤壶</t>
    <phoneticPr fontId="7" type="noConversion"/>
  </si>
  <si>
    <t>Fistulobalanus albicostatus</t>
  </si>
  <si>
    <t>长尾亮钩虾</t>
    <phoneticPr fontId="7" type="noConversion"/>
  </si>
  <si>
    <t>Photis longicaudata</t>
  </si>
  <si>
    <r>
      <rPr>
        <sz val="11"/>
        <color theme="1"/>
        <rFont val="宋体"/>
        <family val="3"/>
        <charset val="134"/>
      </rPr>
      <t>棘皮动物（</t>
    </r>
    <r>
      <rPr>
        <sz val="11"/>
        <color theme="1"/>
        <rFont val="Times New Roman"/>
        <family val="1"/>
      </rPr>
      <t>Echinodermata</t>
    </r>
    <r>
      <rPr>
        <sz val="11"/>
        <color theme="1"/>
        <rFont val="宋体"/>
        <family val="3"/>
        <charset val="134"/>
      </rPr>
      <t>）</t>
    </r>
    <phoneticPr fontId="7" type="noConversion"/>
  </si>
  <si>
    <r>
      <rPr>
        <sz val="11"/>
        <color theme="1"/>
        <rFont val="宋体"/>
        <family val="3"/>
        <charset val="134"/>
      </rPr>
      <t>环节动物（</t>
    </r>
    <r>
      <rPr>
        <sz val="11"/>
        <color theme="1"/>
        <rFont val="Times New Roman"/>
        <family val="1"/>
      </rPr>
      <t>Annelida</t>
    </r>
    <r>
      <rPr>
        <sz val="11"/>
        <color theme="1"/>
        <rFont val="宋体"/>
        <family val="3"/>
        <charset val="134"/>
      </rPr>
      <t>）</t>
    </r>
    <phoneticPr fontId="7" type="noConversion"/>
  </si>
  <si>
    <r>
      <rPr>
        <sz val="11"/>
        <color theme="1"/>
        <rFont val="宋体"/>
        <family val="3"/>
        <charset val="134"/>
      </rPr>
      <t>软体动物（</t>
    </r>
    <r>
      <rPr>
        <sz val="11"/>
        <color theme="1"/>
        <rFont val="Times New Roman"/>
        <family val="1"/>
      </rPr>
      <t>Mollusca</t>
    </r>
    <r>
      <rPr>
        <sz val="11"/>
        <color theme="1"/>
        <rFont val="宋体"/>
        <family val="3"/>
        <charset val="134"/>
      </rPr>
      <t>）</t>
    </r>
    <phoneticPr fontId="7" type="noConversion"/>
  </si>
  <si>
    <t>嫁䗩</t>
    <phoneticPr fontId="7" type="noConversion"/>
  </si>
  <si>
    <t>总计</t>
    <phoneticPr fontId="7" type="noConversion"/>
  </si>
  <si>
    <t>密度（ind/m2）</t>
    <phoneticPr fontId="7" type="noConversion"/>
  </si>
  <si>
    <t>单位面积生物量（kg/m2）</t>
    <phoneticPr fontId="7" type="noConversion"/>
  </si>
  <si>
    <t>物种数（S）</t>
    <phoneticPr fontId="7" type="noConversion"/>
  </si>
  <si>
    <t>丰富度指数（d）</t>
    <phoneticPr fontId="7" type="noConversion"/>
  </si>
  <si>
    <t>均匀度指数（J'）</t>
    <phoneticPr fontId="7" type="noConversion"/>
  </si>
  <si>
    <t>多样性指数（H'）</t>
    <phoneticPr fontId="7" type="noConversion"/>
  </si>
  <si>
    <t>指标</t>
  </si>
  <si>
    <t>　高潮区</t>
  </si>
  <si>
    <t>　中潮区</t>
  </si>
  <si>
    <t>　低潮区</t>
  </si>
  <si>
    <t>均值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</si>
</sst>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_);[Red]\(0.000\)"/>
    <numFmt numFmtId="177" formatCode="0_ "/>
    <numFmt numFmtId="178" formatCode="0.00_ "/>
  </numFmts>
  <fonts count="16" x14ac:knownFonts="1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宋体"/>
      <family val="1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4">
      <alignment vertical="center"/>
    </xf>
    <xf numFmtId="0" fontId="4" fillId="2" borderId="0" xfId="4" applyFill="1">
      <alignment vertical="center"/>
    </xf>
    <xf numFmtId="0" fontId="8" fillId="0" borderId="0" xfId="4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1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5">
    <cellStyle name="常规" xfId="0" builtinId="0"/>
    <cellStyle name="常规 2" xfId="4" xr:uid="{3911F50F-7725-4A7F-910E-BAC5742FDA71}"/>
    <cellStyle name="常规 3" xfId="1" xr:uid="{00000000-0005-0000-0000-000031000000}"/>
    <cellStyle name="常规 59" xfId="3" xr:uid="{00000000-0005-0000-0000-000038000000}"/>
    <cellStyle name="常规 8" xfId="2" xr:uid="{00000000-0005-0000-0000-000032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37D5-0CAA-45D9-81C3-45670DD621EB}">
  <dimension ref="A1:M10"/>
  <sheetViews>
    <sheetView tabSelected="1" workbookViewId="0">
      <selection activeCell="F16" sqref="F16"/>
    </sheetView>
  </sheetViews>
  <sheetFormatPr defaultRowHeight="14.4" x14ac:dyDescent="0.25"/>
  <cols>
    <col min="1" max="1" width="18.33203125" style="2" customWidth="1"/>
    <col min="5" max="5" width="10.5546875" bestFit="1" customWidth="1"/>
  </cols>
  <sheetData>
    <row r="1" spans="1:13" x14ac:dyDescent="0.25">
      <c r="B1" s="24"/>
      <c r="C1" s="24"/>
      <c r="D1" s="24"/>
    </row>
    <row r="2" spans="1:13" x14ac:dyDescent="0.25">
      <c r="A2" s="35" t="s">
        <v>120</v>
      </c>
      <c r="B2" s="35" t="s">
        <v>121</v>
      </c>
      <c r="C2" s="35"/>
      <c r="D2" s="35"/>
      <c r="E2" s="32" t="s">
        <v>124</v>
      </c>
      <c r="F2" s="35" t="s">
        <v>122</v>
      </c>
      <c r="G2" s="35"/>
      <c r="H2" s="35"/>
      <c r="I2" s="32" t="s">
        <v>124</v>
      </c>
      <c r="J2" s="35" t="s">
        <v>123</v>
      </c>
      <c r="K2" s="35"/>
      <c r="L2" s="35"/>
      <c r="M2" s="34" t="s">
        <v>124</v>
      </c>
    </row>
    <row r="3" spans="1:13" x14ac:dyDescent="0.25">
      <c r="A3" s="36"/>
      <c r="B3" s="25" t="s">
        <v>19</v>
      </c>
      <c r="C3" s="25" t="s">
        <v>22</v>
      </c>
      <c r="D3" s="25" t="s">
        <v>25</v>
      </c>
      <c r="E3" s="33"/>
      <c r="F3" s="25" t="s">
        <v>20</v>
      </c>
      <c r="G3" s="25" t="s">
        <v>23</v>
      </c>
      <c r="H3" s="25" t="s">
        <v>26</v>
      </c>
      <c r="I3" s="33"/>
      <c r="J3" s="25" t="s">
        <v>21</v>
      </c>
      <c r="K3" s="25" t="s">
        <v>24</v>
      </c>
      <c r="L3" s="25" t="s">
        <v>27</v>
      </c>
      <c r="M3" s="34"/>
    </row>
    <row r="4" spans="1:13" x14ac:dyDescent="0.25">
      <c r="A4" s="7" t="s">
        <v>114</v>
      </c>
      <c r="B4" s="22">
        <v>373.33333333333331</v>
      </c>
      <c r="C4" s="22">
        <v>938.66666666666663</v>
      </c>
      <c r="D4" s="22">
        <v>346.66666666666669</v>
      </c>
      <c r="E4" s="22">
        <f>AVERAGE(B4:D4)</f>
        <v>552.88888888888891</v>
      </c>
      <c r="F4" s="22">
        <v>282.66666666666669</v>
      </c>
      <c r="G4" s="22">
        <v>506.66666666666669</v>
      </c>
      <c r="H4" s="22">
        <v>394.66666666666669</v>
      </c>
      <c r="I4" s="22">
        <f>AVERAGE(F4:H4)</f>
        <v>394.66666666666669</v>
      </c>
      <c r="J4" s="22">
        <v>282.66666666666669</v>
      </c>
      <c r="K4" s="22">
        <v>357.33333333333331</v>
      </c>
      <c r="L4" s="22">
        <v>250.66666666666666</v>
      </c>
      <c r="M4" s="22">
        <f>AVERAGE(J4:L4)</f>
        <v>296.88888888888886</v>
      </c>
    </row>
    <row r="5" spans="1:13" ht="28.8" x14ac:dyDescent="0.25">
      <c r="A5" s="10" t="s">
        <v>115</v>
      </c>
      <c r="B5" s="23">
        <v>0.30277866666666664</v>
      </c>
      <c r="C5" s="23">
        <v>1.3164426666666666</v>
      </c>
      <c r="D5" s="23">
        <v>0.11081066666666668</v>
      </c>
      <c r="E5" s="23">
        <f t="shared" ref="E5:E9" si="0">AVERAGE(B5:D5)</f>
        <v>0.57667733333333338</v>
      </c>
      <c r="F5" s="23">
        <v>0.4791306666666667</v>
      </c>
      <c r="G5" s="23">
        <v>0.41073599999999993</v>
      </c>
      <c r="H5" s="23">
        <v>0.32440533333333332</v>
      </c>
      <c r="I5" s="23">
        <f t="shared" ref="I5:I9" si="1">AVERAGE(F5:H5)</f>
        <v>0.40475733333333325</v>
      </c>
      <c r="J5" s="23">
        <v>0.39394133333333325</v>
      </c>
      <c r="K5" s="23">
        <v>0.5722773333333333</v>
      </c>
      <c r="L5" s="23">
        <v>9.5642666666666667E-2</v>
      </c>
      <c r="M5" s="23">
        <f t="shared" ref="M5:M9" si="2">AVERAGE(J5:L5)</f>
        <v>0.35395377777777776</v>
      </c>
    </row>
    <row r="6" spans="1:13" x14ac:dyDescent="0.25">
      <c r="A6" s="7" t="s">
        <v>116</v>
      </c>
      <c r="B6" s="2">
        <v>7</v>
      </c>
      <c r="C6" s="2">
        <v>13</v>
      </c>
      <c r="D6" s="2">
        <v>8</v>
      </c>
      <c r="E6" s="22">
        <f t="shared" si="0"/>
        <v>9.3333333333333339</v>
      </c>
      <c r="F6" s="2">
        <v>10</v>
      </c>
      <c r="G6" s="2">
        <v>16</v>
      </c>
      <c r="H6" s="2">
        <v>8</v>
      </c>
      <c r="I6" s="22">
        <f>AVERAGE(F6:H6)</f>
        <v>11.333333333333334</v>
      </c>
      <c r="J6" s="2">
        <v>12</v>
      </c>
      <c r="K6" s="2">
        <v>11</v>
      </c>
      <c r="L6" s="2">
        <v>11</v>
      </c>
      <c r="M6" s="22">
        <f t="shared" si="2"/>
        <v>11.333333333333334</v>
      </c>
    </row>
    <row r="7" spans="1:13" x14ac:dyDescent="0.25">
      <c r="A7" s="7" t="s">
        <v>117</v>
      </c>
      <c r="B7" s="23">
        <v>1.4122647333143199</v>
      </c>
      <c r="C7" s="23">
        <v>2.3208659018219202</v>
      </c>
      <c r="D7" s="23">
        <v>1.6768928102291301</v>
      </c>
      <c r="E7" s="23">
        <f t="shared" si="0"/>
        <v>1.8033411484551234</v>
      </c>
      <c r="F7" s="23">
        <v>2.2668358387652998</v>
      </c>
      <c r="G7" s="23">
        <v>3.2938966856277898</v>
      </c>
      <c r="H7" s="23">
        <v>1.6263694550188199</v>
      </c>
      <c r="I7" s="23">
        <f t="shared" si="1"/>
        <v>2.3957006598039698</v>
      </c>
      <c r="J7" s="23">
        <v>2.7705771362687002</v>
      </c>
      <c r="K7" s="23">
        <v>2.3782951347935799</v>
      </c>
      <c r="L7" s="23">
        <v>2.5973030217227202</v>
      </c>
      <c r="M7" s="23">
        <f t="shared" si="2"/>
        <v>2.5820584309283334</v>
      </c>
    </row>
    <row r="8" spans="1:13" x14ac:dyDescent="0.25">
      <c r="A8" s="7" t="s">
        <v>118</v>
      </c>
      <c r="B8" s="23">
        <v>0.782549829150335</v>
      </c>
      <c r="C8" s="23">
        <v>0.66717296429706596</v>
      </c>
      <c r="D8" s="23">
        <v>0.68280036118365695</v>
      </c>
      <c r="E8" s="23">
        <f t="shared" si="0"/>
        <v>0.71084105154368604</v>
      </c>
      <c r="F8" s="23">
        <v>0.74727704518597204</v>
      </c>
      <c r="G8" s="23">
        <v>0.72963980854784405</v>
      </c>
      <c r="H8" s="23">
        <v>0.77079993918075995</v>
      </c>
      <c r="I8" s="23">
        <f t="shared" si="1"/>
        <v>0.74923893097152539</v>
      </c>
      <c r="J8" s="23">
        <v>0.70585218757286405</v>
      </c>
      <c r="K8" s="23">
        <v>0.66814517364764003</v>
      </c>
      <c r="L8" s="23">
        <v>0.74926665916285695</v>
      </c>
      <c r="M8" s="23">
        <f t="shared" si="2"/>
        <v>0.70775467346112031</v>
      </c>
    </row>
    <row r="9" spans="1:13" x14ac:dyDescent="0.25">
      <c r="A9" s="26" t="s">
        <v>119</v>
      </c>
      <c r="B9" s="27">
        <v>1.52277165468514</v>
      </c>
      <c r="C9" s="27">
        <v>1.71126486608947</v>
      </c>
      <c r="D9" s="27">
        <v>1.4198434357192899</v>
      </c>
      <c r="E9" s="27">
        <f t="shared" si="0"/>
        <v>1.5512933188313001</v>
      </c>
      <c r="F9" s="27">
        <v>1.7206689845818599</v>
      </c>
      <c r="G9" s="27">
        <v>2.0229911044769402</v>
      </c>
      <c r="H9" s="27">
        <v>1.6028334138567599</v>
      </c>
      <c r="I9" s="27">
        <f t="shared" si="1"/>
        <v>1.7821645009718534</v>
      </c>
      <c r="J9" s="27">
        <v>1.75397679466722</v>
      </c>
      <c r="K9" s="27">
        <v>1.60214215343272</v>
      </c>
      <c r="L9" s="27">
        <v>1.79666298007204</v>
      </c>
      <c r="M9" s="23">
        <f t="shared" si="2"/>
        <v>1.7175939760573267</v>
      </c>
    </row>
    <row r="10" spans="1:13" x14ac:dyDescent="0.25">
      <c r="G10" s="7"/>
      <c r="H10" s="22"/>
      <c r="I10" s="23"/>
      <c r="J10" s="2"/>
      <c r="K10" s="23"/>
      <c r="L10" s="23"/>
      <c r="M10" s="23"/>
    </row>
  </sheetData>
  <mergeCells count="7">
    <mergeCell ref="E2:E3"/>
    <mergeCell ref="I2:I3"/>
    <mergeCell ref="M2:M3"/>
    <mergeCell ref="A2:A3"/>
    <mergeCell ref="B2:D2"/>
    <mergeCell ref="F2:H2"/>
    <mergeCell ref="J2:L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0FB2-E53D-4C6D-BA19-746C5A2C67BE}">
  <dimension ref="A1:U33"/>
  <sheetViews>
    <sheetView zoomScale="85" zoomScaleNormal="85" workbookViewId="0">
      <selection activeCell="H16" sqref="H15:H16"/>
    </sheetView>
  </sheetViews>
  <sheetFormatPr defaultRowHeight="14.4" x14ac:dyDescent="0.25"/>
  <cols>
    <col min="1" max="1" width="18.5546875" style="20" customWidth="1"/>
    <col min="2" max="2" width="14.6640625" style="12" customWidth="1"/>
    <col min="3" max="3" width="23.109375" style="13" customWidth="1"/>
    <col min="4" max="4" width="8.77734375" style="12" customWidth="1"/>
    <col min="5" max="21" width="8.88671875" style="12"/>
  </cols>
  <sheetData>
    <row r="1" spans="1:21" x14ac:dyDescent="0.25">
      <c r="A1" s="28" t="s">
        <v>46</v>
      </c>
      <c r="B1" s="31" t="s">
        <v>61</v>
      </c>
      <c r="C1" s="29" t="s">
        <v>62</v>
      </c>
      <c r="D1" s="31" t="s">
        <v>19</v>
      </c>
      <c r="E1" s="31"/>
      <c r="F1" s="31" t="s">
        <v>22</v>
      </c>
      <c r="G1" s="31"/>
      <c r="H1" s="31" t="s">
        <v>25</v>
      </c>
      <c r="I1" s="31"/>
      <c r="J1" s="31" t="s">
        <v>20</v>
      </c>
      <c r="K1" s="31"/>
      <c r="L1" s="31" t="s">
        <v>23</v>
      </c>
      <c r="M1" s="31"/>
      <c r="N1" s="31" t="s">
        <v>26</v>
      </c>
      <c r="O1" s="31"/>
      <c r="P1" s="31" t="s">
        <v>21</v>
      </c>
      <c r="Q1" s="31"/>
      <c r="R1" s="31" t="s">
        <v>24</v>
      </c>
      <c r="S1" s="31"/>
      <c r="T1" s="31" t="s">
        <v>27</v>
      </c>
      <c r="U1" s="31"/>
    </row>
    <row r="2" spans="1:21" x14ac:dyDescent="0.25">
      <c r="A2" s="29"/>
      <c r="B2" s="31"/>
      <c r="C2" s="29"/>
      <c r="D2" s="11" t="s">
        <v>63</v>
      </c>
      <c r="E2" s="11" t="s">
        <v>64</v>
      </c>
      <c r="F2" s="11" t="s">
        <v>63</v>
      </c>
      <c r="G2" s="11" t="s">
        <v>64</v>
      </c>
      <c r="H2" s="11" t="s">
        <v>63</v>
      </c>
      <c r="I2" s="11" t="s">
        <v>64</v>
      </c>
      <c r="J2" s="11" t="s">
        <v>63</v>
      </c>
      <c r="K2" s="11" t="s">
        <v>64</v>
      </c>
      <c r="L2" s="11" t="s">
        <v>63</v>
      </c>
      <c r="M2" s="11" t="s">
        <v>64</v>
      </c>
      <c r="N2" s="11" t="s">
        <v>63</v>
      </c>
      <c r="O2" s="11" t="s">
        <v>64</v>
      </c>
      <c r="P2" s="11" t="s">
        <v>63</v>
      </c>
      <c r="Q2" s="11" t="s">
        <v>64</v>
      </c>
      <c r="R2" s="11" t="s">
        <v>63</v>
      </c>
      <c r="S2" s="11" t="s">
        <v>64</v>
      </c>
      <c r="T2" s="11" t="s">
        <v>63</v>
      </c>
      <c r="U2" s="11" t="s">
        <v>64</v>
      </c>
    </row>
    <row r="3" spans="1:21" ht="32.4" customHeight="1" x14ac:dyDescent="0.25">
      <c r="A3" s="13" t="s">
        <v>109</v>
      </c>
      <c r="B3" s="12" t="s">
        <v>65</v>
      </c>
      <c r="C3" s="13" t="s">
        <v>60</v>
      </c>
      <c r="P3" s="12">
        <v>2</v>
      </c>
      <c r="Q3" s="12">
        <v>45.841999999999999</v>
      </c>
      <c r="R3" s="12">
        <v>1</v>
      </c>
      <c r="S3" s="12">
        <v>26.25</v>
      </c>
    </row>
    <row r="4" spans="1:21" ht="30" customHeight="1" x14ac:dyDescent="0.25">
      <c r="A4" s="14" t="s">
        <v>67</v>
      </c>
      <c r="B4" s="12" t="s">
        <v>66</v>
      </c>
      <c r="C4" s="17" t="s">
        <v>1</v>
      </c>
      <c r="F4" s="3">
        <v>1</v>
      </c>
      <c r="G4" s="3">
        <v>0.121</v>
      </c>
      <c r="R4" s="12">
        <v>1</v>
      </c>
      <c r="S4" s="12">
        <v>9.7000000000000003E-2</v>
      </c>
    </row>
    <row r="5" spans="1:21" x14ac:dyDescent="0.25">
      <c r="A5" s="30" t="s">
        <v>88</v>
      </c>
      <c r="B5" s="15" t="s">
        <v>105</v>
      </c>
      <c r="C5" s="19" t="s">
        <v>106</v>
      </c>
      <c r="L5" s="12">
        <v>2</v>
      </c>
      <c r="M5" s="12">
        <v>2.5470000000000002</v>
      </c>
    </row>
    <row r="6" spans="1:21" x14ac:dyDescent="0.25">
      <c r="A6" s="30"/>
      <c r="B6" s="12" t="s">
        <v>89</v>
      </c>
      <c r="C6" s="18" t="s">
        <v>18</v>
      </c>
      <c r="D6" s="12">
        <v>28</v>
      </c>
      <c r="E6" s="12">
        <v>20.09</v>
      </c>
      <c r="F6" s="3">
        <v>84</v>
      </c>
      <c r="G6" s="3">
        <v>41.223999999999997</v>
      </c>
      <c r="H6" s="12">
        <v>1</v>
      </c>
      <c r="I6" s="12">
        <v>0.28899999999999998</v>
      </c>
      <c r="J6" s="12">
        <v>25</v>
      </c>
      <c r="K6" s="12">
        <v>19.922000000000001</v>
      </c>
      <c r="L6" s="12">
        <v>40</v>
      </c>
      <c r="M6" s="12">
        <v>20.988</v>
      </c>
      <c r="N6" s="12">
        <v>16</v>
      </c>
      <c r="O6" s="12">
        <v>6.4470000000000001</v>
      </c>
      <c r="P6" s="12">
        <v>22</v>
      </c>
      <c r="Q6" s="12">
        <v>13.333</v>
      </c>
      <c r="R6" s="12">
        <v>3</v>
      </c>
      <c r="S6" s="12">
        <v>0.68100000000000005</v>
      </c>
      <c r="T6" s="12">
        <v>19</v>
      </c>
      <c r="U6" s="12">
        <v>7.5650000000000004</v>
      </c>
    </row>
    <row r="7" spans="1:21" x14ac:dyDescent="0.25">
      <c r="A7" s="30"/>
      <c r="B7" s="15" t="s">
        <v>107</v>
      </c>
      <c r="C7" s="13" t="s">
        <v>108</v>
      </c>
      <c r="P7" s="12">
        <v>1</v>
      </c>
      <c r="Q7" s="12">
        <v>3.4000000000000002E-2</v>
      </c>
    </row>
    <row r="8" spans="1:21" x14ac:dyDescent="0.25">
      <c r="A8" s="30" t="s">
        <v>110</v>
      </c>
      <c r="B8" s="12" t="s">
        <v>68</v>
      </c>
      <c r="C8" s="18" t="s">
        <v>2</v>
      </c>
      <c r="F8" s="3">
        <v>3</v>
      </c>
      <c r="G8" s="3">
        <v>0.86099999999999999</v>
      </c>
    </row>
    <row r="9" spans="1:21" x14ac:dyDescent="0.25">
      <c r="A9" s="30"/>
      <c r="B9" s="12" t="s">
        <v>69</v>
      </c>
      <c r="C9" s="13" t="s">
        <v>90</v>
      </c>
      <c r="D9" s="12">
        <v>1</v>
      </c>
      <c r="E9" s="12">
        <v>0.06</v>
      </c>
      <c r="L9" s="12">
        <v>2</v>
      </c>
      <c r="M9" s="12">
        <v>0.59499999999999997</v>
      </c>
      <c r="T9" s="12">
        <v>1</v>
      </c>
      <c r="U9" s="12">
        <v>0.13500000000000001</v>
      </c>
    </row>
    <row r="10" spans="1:21" x14ac:dyDescent="0.25">
      <c r="A10" s="30"/>
      <c r="B10" s="12" t="s">
        <v>70</v>
      </c>
      <c r="C10" s="13" t="s">
        <v>91</v>
      </c>
      <c r="J10" s="12">
        <v>1</v>
      </c>
      <c r="K10" s="12">
        <v>0.16900000000000001</v>
      </c>
    </row>
    <row r="11" spans="1:21" x14ac:dyDescent="0.25">
      <c r="A11" s="30"/>
      <c r="B11" s="12" t="s">
        <v>71</v>
      </c>
      <c r="C11" s="13" t="s">
        <v>92</v>
      </c>
      <c r="L11" s="12">
        <v>1</v>
      </c>
      <c r="M11" s="12">
        <v>0.10299999999999999</v>
      </c>
    </row>
    <row r="12" spans="1:21" x14ac:dyDescent="0.25">
      <c r="A12" s="30"/>
      <c r="B12" s="12" t="s">
        <v>72</v>
      </c>
      <c r="C12" s="18" t="s">
        <v>3</v>
      </c>
      <c r="F12" s="3">
        <v>1</v>
      </c>
      <c r="G12" s="3">
        <v>0.61199999999999999</v>
      </c>
      <c r="T12" s="12">
        <v>1</v>
      </c>
      <c r="U12" s="12">
        <v>1.0109999999999999</v>
      </c>
    </row>
    <row r="13" spans="1:21" x14ac:dyDescent="0.25">
      <c r="A13" s="30"/>
      <c r="B13" s="12" t="s">
        <v>73</v>
      </c>
      <c r="C13" s="13" t="s">
        <v>93</v>
      </c>
      <c r="T13" s="12">
        <v>2</v>
      </c>
      <c r="U13" s="12">
        <v>0.15</v>
      </c>
    </row>
    <row r="14" spans="1:21" x14ac:dyDescent="0.25">
      <c r="A14" s="30"/>
      <c r="B14" s="15" t="s">
        <v>94</v>
      </c>
      <c r="C14" s="13" t="s">
        <v>95</v>
      </c>
      <c r="J14" s="12">
        <v>1</v>
      </c>
      <c r="K14" s="12">
        <v>4.2999999999999997E-2</v>
      </c>
      <c r="L14" s="12">
        <v>1</v>
      </c>
      <c r="M14" s="12">
        <v>3.5000000000000003E-2</v>
      </c>
      <c r="P14" s="12">
        <v>1</v>
      </c>
      <c r="Q14" s="12">
        <v>2.8000000000000001E-2</v>
      </c>
    </row>
    <row r="15" spans="1:21" x14ac:dyDescent="0.25">
      <c r="A15" s="30"/>
      <c r="B15" s="12" t="s">
        <v>74</v>
      </c>
      <c r="C15" s="13" t="s">
        <v>96</v>
      </c>
      <c r="L15" s="12">
        <v>2</v>
      </c>
      <c r="M15" s="12">
        <v>0.111</v>
      </c>
      <c r="P15" s="12">
        <v>2</v>
      </c>
      <c r="Q15" s="12">
        <v>0.13400000000000001</v>
      </c>
    </row>
    <row r="16" spans="1:21" x14ac:dyDescent="0.25">
      <c r="A16" s="30"/>
      <c r="B16" s="12" t="s">
        <v>75</v>
      </c>
      <c r="C16" s="13" t="s">
        <v>97</v>
      </c>
      <c r="L16" s="12">
        <v>1</v>
      </c>
      <c r="M16" s="12">
        <v>1.2</v>
      </c>
      <c r="R16" s="12">
        <v>2</v>
      </c>
      <c r="S16" s="12">
        <v>1.1639999999999999</v>
      </c>
    </row>
    <row r="17" spans="1:21" x14ac:dyDescent="0.25">
      <c r="A17" s="30" t="s">
        <v>111</v>
      </c>
      <c r="B17" s="12" t="s">
        <v>76</v>
      </c>
      <c r="C17" s="13" t="s">
        <v>98</v>
      </c>
      <c r="L17" s="12">
        <v>2</v>
      </c>
      <c r="M17" s="12">
        <v>0.76500000000000001</v>
      </c>
    </row>
    <row r="18" spans="1:21" x14ac:dyDescent="0.25">
      <c r="A18" s="30"/>
      <c r="B18" s="12" t="s">
        <v>77</v>
      </c>
      <c r="C18" s="18" t="s">
        <v>12</v>
      </c>
      <c r="D18" s="12">
        <v>8</v>
      </c>
      <c r="E18" s="12">
        <v>1.018</v>
      </c>
      <c r="F18" s="3">
        <v>4</v>
      </c>
      <c r="G18" s="3">
        <v>1.3220000000000001</v>
      </c>
      <c r="H18" s="12">
        <v>4</v>
      </c>
      <c r="I18" s="12">
        <v>0.83699999999999997</v>
      </c>
      <c r="J18" s="12">
        <v>1</v>
      </c>
      <c r="K18" s="12">
        <v>0.14599999999999999</v>
      </c>
      <c r="L18" s="12">
        <v>3</v>
      </c>
      <c r="M18" s="12">
        <v>0.56699999999999995</v>
      </c>
      <c r="N18" s="12">
        <v>16</v>
      </c>
      <c r="O18" s="12">
        <v>3.1219999999999999</v>
      </c>
      <c r="P18" s="12">
        <v>2</v>
      </c>
      <c r="Q18" s="12">
        <v>0.55300000000000005</v>
      </c>
      <c r="R18" s="12">
        <v>6</v>
      </c>
      <c r="S18" s="12">
        <v>1.278</v>
      </c>
      <c r="T18" s="12">
        <v>3</v>
      </c>
      <c r="U18" s="12">
        <v>0.48599999999999999</v>
      </c>
    </row>
    <row r="19" spans="1:21" x14ac:dyDescent="0.25">
      <c r="A19" s="30"/>
      <c r="B19" s="15" t="s">
        <v>112</v>
      </c>
      <c r="C19" s="13" t="s">
        <v>99</v>
      </c>
      <c r="H19" s="12">
        <v>26</v>
      </c>
      <c r="I19" s="12">
        <v>1.6060000000000001</v>
      </c>
      <c r="J19" s="12">
        <v>4</v>
      </c>
      <c r="K19" s="12">
        <v>0.22900000000000001</v>
      </c>
      <c r="L19" s="12">
        <v>3</v>
      </c>
      <c r="M19" s="12">
        <v>0.34</v>
      </c>
      <c r="N19" s="12">
        <v>8</v>
      </c>
      <c r="O19" s="12">
        <v>0.46600000000000003</v>
      </c>
      <c r="R19" s="12">
        <v>3</v>
      </c>
      <c r="S19" s="12">
        <v>0.23</v>
      </c>
    </row>
    <row r="20" spans="1:21" x14ac:dyDescent="0.25">
      <c r="A20" s="30"/>
      <c r="B20" s="12" t="s">
        <v>78</v>
      </c>
      <c r="C20" s="18" t="s">
        <v>8</v>
      </c>
      <c r="F20" s="3">
        <v>36</v>
      </c>
      <c r="G20" s="3">
        <v>12.241</v>
      </c>
      <c r="P20" s="12">
        <v>15</v>
      </c>
      <c r="Q20" s="12">
        <v>2.83</v>
      </c>
      <c r="R20" s="12">
        <v>35</v>
      </c>
      <c r="S20" s="12">
        <v>5.3310000000000004</v>
      </c>
    </row>
    <row r="21" spans="1:21" x14ac:dyDescent="0.25">
      <c r="A21" s="30"/>
      <c r="B21" s="12" t="s">
        <v>79</v>
      </c>
      <c r="C21" s="13" t="s">
        <v>100</v>
      </c>
      <c r="D21" s="12">
        <v>1</v>
      </c>
      <c r="E21" s="12">
        <v>0.98899999999999999</v>
      </c>
      <c r="L21" s="12">
        <v>6</v>
      </c>
      <c r="M21" s="12">
        <v>4.5750000000000002</v>
      </c>
      <c r="T21" s="12">
        <v>12</v>
      </c>
      <c r="U21" s="12">
        <v>2.4769999999999999</v>
      </c>
    </row>
    <row r="22" spans="1:21" x14ac:dyDescent="0.25">
      <c r="A22" s="30"/>
      <c r="B22" s="12" t="s">
        <v>80</v>
      </c>
      <c r="C22" s="17" t="s">
        <v>7</v>
      </c>
      <c r="F22" s="3">
        <v>10</v>
      </c>
      <c r="G22" s="3">
        <v>28.771999999999998</v>
      </c>
      <c r="J22" s="12">
        <v>1</v>
      </c>
      <c r="K22" s="12">
        <v>3.4649999999999999</v>
      </c>
      <c r="N22" s="12">
        <v>1</v>
      </c>
      <c r="O22" s="12">
        <v>5.2919999999999998</v>
      </c>
      <c r="P22" s="12">
        <v>1</v>
      </c>
      <c r="Q22" s="12">
        <v>5.2460000000000004</v>
      </c>
      <c r="R22" s="12">
        <v>12</v>
      </c>
      <c r="S22" s="12">
        <v>54.904000000000003</v>
      </c>
    </row>
    <row r="23" spans="1:21" x14ac:dyDescent="0.25">
      <c r="A23" s="30"/>
      <c r="B23" s="15" t="s">
        <v>45</v>
      </c>
      <c r="C23" s="19" t="s">
        <v>101</v>
      </c>
      <c r="H23" s="12">
        <v>1</v>
      </c>
      <c r="I23" s="12">
        <v>1.2250000000000001</v>
      </c>
    </row>
    <row r="24" spans="1:21" x14ac:dyDescent="0.25">
      <c r="A24" s="30"/>
      <c r="B24" s="12" t="s">
        <v>81</v>
      </c>
      <c r="C24" s="13" t="s">
        <v>102</v>
      </c>
      <c r="H24" s="12">
        <v>2</v>
      </c>
      <c r="I24" s="12">
        <v>0.68400000000000005</v>
      </c>
    </row>
    <row r="25" spans="1:21" x14ac:dyDescent="0.25">
      <c r="A25" s="30"/>
      <c r="B25" s="12" t="s">
        <v>82</v>
      </c>
      <c r="C25" s="18" t="s">
        <v>14</v>
      </c>
      <c r="F25" s="3">
        <v>3</v>
      </c>
      <c r="G25" s="3">
        <v>7.5209999999999999</v>
      </c>
      <c r="R25" s="12">
        <v>1</v>
      </c>
      <c r="S25" s="12">
        <v>12.643000000000001</v>
      </c>
    </row>
    <row r="26" spans="1:21" x14ac:dyDescent="0.25">
      <c r="A26" s="30"/>
      <c r="B26" s="12" t="s">
        <v>83</v>
      </c>
      <c r="C26" s="17" t="s">
        <v>5</v>
      </c>
      <c r="F26" s="3">
        <v>5</v>
      </c>
      <c r="G26" s="3">
        <v>89.281000000000006</v>
      </c>
      <c r="N26" s="12">
        <v>1</v>
      </c>
      <c r="O26" s="12">
        <v>13.795999999999999</v>
      </c>
    </row>
    <row r="27" spans="1:21" x14ac:dyDescent="0.25">
      <c r="A27" s="30"/>
      <c r="B27" s="12" t="s">
        <v>84</v>
      </c>
      <c r="C27" s="13" t="s">
        <v>103</v>
      </c>
      <c r="H27" s="12">
        <v>4</v>
      </c>
      <c r="I27" s="12">
        <v>4.5010000000000003</v>
      </c>
      <c r="J27" s="12">
        <v>6</v>
      </c>
      <c r="K27" s="12">
        <v>25.966999999999999</v>
      </c>
      <c r="L27" s="12">
        <v>1</v>
      </c>
      <c r="M27" s="12">
        <v>2.278</v>
      </c>
      <c r="N27" s="12">
        <v>4</v>
      </c>
      <c r="O27" s="12">
        <v>9.4559999999999995</v>
      </c>
      <c r="P27" s="12">
        <v>1</v>
      </c>
      <c r="Q27" s="12">
        <v>1.411</v>
      </c>
      <c r="T27" s="12">
        <v>2</v>
      </c>
      <c r="U27" s="12">
        <v>2.476</v>
      </c>
    </row>
    <row r="28" spans="1:21" x14ac:dyDescent="0.25">
      <c r="A28" s="30"/>
      <c r="B28" s="12" t="s">
        <v>85</v>
      </c>
      <c r="C28" s="17" t="s">
        <v>10</v>
      </c>
      <c r="D28" s="12">
        <v>3</v>
      </c>
      <c r="E28" s="12">
        <v>2.1259999999999999</v>
      </c>
      <c r="F28" s="3">
        <v>5</v>
      </c>
      <c r="G28" s="3">
        <v>24.382000000000001</v>
      </c>
      <c r="H28" s="12">
        <v>2</v>
      </c>
      <c r="I28" s="12">
        <v>0.159</v>
      </c>
      <c r="J28" s="12">
        <v>4</v>
      </c>
      <c r="K28" s="12">
        <v>17.216999999999999</v>
      </c>
      <c r="L28" s="12">
        <v>10</v>
      </c>
      <c r="M28" s="12">
        <v>9.0410000000000004</v>
      </c>
      <c r="N28" s="12">
        <v>1</v>
      </c>
      <c r="O28" s="12">
        <v>0.104</v>
      </c>
      <c r="R28" s="12">
        <v>1</v>
      </c>
      <c r="S28" s="12">
        <v>0.11</v>
      </c>
      <c r="T28" s="12">
        <v>3</v>
      </c>
      <c r="U28" s="12">
        <v>0.71099999999999997</v>
      </c>
    </row>
    <row r="29" spans="1:21" x14ac:dyDescent="0.25">
      <c r="A29" s="30"/>
      <c r="B29" s="12" t="s">
        <v>86</v>
      </c>
      <c r="C29" s="18" t="s">
        <v>17</v>
      </c>
      <c r="F29" s="3">
        <v>1</v>
      </c>
      <c r="G29" s="3">
        <v>0.29099999999999998</v>
      </c>
      <c r="L29" s="12">
        <v>1</v>
      </c>
      <c r="M29" s="12">
        <v>2.0179999999999998</v>
      </c>
      <c r="P29" s="12">
        <v>1</v>
      </c>
      <c r="Q29" s="12">
        <v>1.444</v>
      </c>
      <c r="T29" s="12">
        <v>1</v>
      </c>
      <c r="U29" s="12">
        <v>0.60899999999999999</v>
      </c>
    </row>
    <row r="30" spans="1:21" x14ac:dyDescent="0.25">
      <c r="A30" s="30"/>
      <c r="B30" s="12" t="s">
        <v>87</v>
      </c>
      <c r="C30" s="18" t="s">
        <v>16</v>
      </c>
      <c r="D30" s="12">
        <v>14</v>
      </c>
      <c r="E30" s="12">
        <v>12.86</v>
      </c>
      <c r="F30" s="3">
        <v>13</v>
      </c>
      <c r="G30" s="3">
        <v>33.920999999999999</v>
      </c>
      <c r="J30" s="12">
        <v>3</v>
      </c>
      <c r="K30" s="12">
        <v>4.694</v>
      </c>
      <c r="L30" s="12">
        <v>13</v>
      </c>
      <c r="M30" s="12">
        <v>18.41</v>
      </c>
      <c r="P30" s="12">
        <v>3</v>
      </c>
      <c r="Q30" s="12">
        <v>2.3690000000000002</v>
      </c>
      <c r="T30" s="12">
        <v>1</v>
      </c>
      <c r="U30" s="12">
        <v>0.72299999999999998</v>
      </c>
    </row>
    <row r="31" spans="1:21" s="1" customFormat="1" x14ac:dyDescent="0.25">
      <c r="A31" s="30"/>
      <c r="B31" s="16" t="s">
        <v>59</v>
      </c>
      <c r="C31" s="13" t="s">
        <v>104</v>
      </c>
      <c r="D31" s="13">
        <v>15</v>
      </c>
      <c r="E31" s="13">
        <v>19.628</v>
      </c>
      <c r="F31" s="13">
        <v>10</v>
      </c>
      <c r="G31" s="13">
        <v>6.2839999999999998</v>
      </c>
      <c r="H31" s="13">
        <v>25</v>
      </c>
      <c r="I31" s="13">
        <v>11.476000000000001</v>
      </c>
      <c r="J31" s="13">
        <v>7</v>
      </c>
      <c r="K31" s="13">
        <v>17.984999999999999</v>
      </c>
      <c r="L31" s="13">
        <v>7</v>
      </c>
      <c r="M31" s="13">
        <v>13.44</v>
      </c>
      <c r="N31" s="13">
        <v>27</v>
      </c>
      <c r="O31" s="13">
        <v>22.143000000000001</v>
      </c>
      <c r="P31" s="13">
        <v>2</v>
      </c>
      <c r="Q31" s="13">
        <v>0.64</v>
      </c>
      <c r="R31" s="13">
        <v>2</v>
      </c>
      <c r="S31" s="13">
        <v>4.6139999999999999</v>
      </c>
      <c r="T31" s="13">
        <v>2</v>
      </c>
      <c r="U31" s="13">
        <v>1.59</v>
      </c>
    </row>
    <row r="33" spans="1:21" x14ac:dyDescent="0.25">
      <c r="A33" s="21" t="s">
        <v>113</v>
      </c>
      <c r="D33" s="12">
        <f>SUM(D3:D31)</f>
        <v>70</v>
      </c>
      <c r="E33" s="12">
        <f t="shared" ref="E33:U33" si="0">SUM(E3:E31)</f>
        <v>56.771000000000001</v>
      </c>
      <c r="F33" s="12">
        <f>SUM(F3:F31)</f>
        <v>176</v>
      </c>
      <c r="G33" s="12">
        <f>SUM(G3:G31)</f>
        <v>246.83299999999997</v>
      </c>
      <c r="H33" s="12">
        <f>SUM(H3:H31)</f>
        <v>65</v>
      </c>
      <c r="I33" s="12">
        <f>SUM(I3:I31)</f>
        <v>20.777000000000001</v>
      </c>
      <c r="J33" s="12">
        <f t="shared" si="0"/>
        <v>53</v>
      </c>
      <c r="K33" s="12">
        <f t="shared" si="0"/>
        <v>89.837000000000003</v>
      </c>
      <c r="L33" s="12">
        <f>SUM(L3:L31)</f>
        <v>95</v>
      </c>
      <c r="M33" s="12">
        <f>SUM(M3:M31)</f>
        <v>77.012999999999991</v>
      </c>
      <c r="N33" s="12">
        <f>SUM(N3:N31)</f>
        <v>74</v>
      </c>
      <c r="O33" s="12">
        <f>SUM(O3:O31)</f>
        <v>60.825999999999993</v>
      </c>
      <c r="P33" s="12">
        <f t="shared" si="0"/>
        <v>53</v>
      </c>
      <c r="Q33" s="12">
        <f t="shared" si="0"/>
        <v>73.86399999999999</v>
      </c>
      <c r="R33" s="12">
        <f t="shared" si="0"/>
        <v>67</v>
      </c>
      <c r="S33" s="12">
        <f t="shared" si="0"/>
        <v>107.30200000000001</v>
      </c>
      <c r="T33" s="12">
        <f t="shared" si="0"/>
        <v>47</v>
      </c>
      <c r="U33" s="12">
        <f t="shared" si="0"/>
        <v>17.933</v>
      </c>
    </row>
  </sheetData>
  <mergeCells count="15">
    <mergeCell ref="A1:A2"/>
    <mergeCell ref="A8:A16"/>
    <mergeCell ref="A17:A31"/>
    <mergeCell ref="A5:A7"/>
    <mergeCell ref="T1:U1"/>
    <mergeCell ref="C1:C2"/>
    <mergeCell ref="B1:B2"/>
    <mergeCell ref="D1:E1"/>
    <mergeCell ref="J1:K1"/>
    <mergeCell ref="P1:Q1"/>
    <mergeCell ref="F1:G1"/>
    <mergeCell ref="L1:M1"/>
    <mergeCell ref="R1:S1"/>
    <mergeCell ref="H1:I1"/>
    <mergeCell ref="N1:O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B702-C390-4404-B39E-63FFA48B659D}">
  <dimension ref="A1:J7"/>
  <sheetViews>
    <sheetView workbookViewId="0">
      <selection activeCell="E14" sqref="E14"/>
    </sheetView>
  </sheetViews>
  <sheetFormatPr defaultRowHeight="14.4" x14ac:dyDescent="0.25"/>
  <cols>
    <col min="1" max="1" width="13.44140625" style="2" customWidth="1"/>
    <col min="2" max="10" width="9" style="9" bestFit="1" customWidth="1"/>
  </cols>
  <sheetData>
    <row r="1" spans="1:10" ht="45.6" customHeight="1" x14ac:dyDescent="0.25">
      <c r="A1" s="7" t="s">
        <v>57</v>
      </c>
      <c r="B1" s="8" t="s">
        <v>58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</row>
    <row r="2" spans="1:10" x14ac:dyDescent="0.25">
      <c r="A2" s="2" t="s">
        <v>15</v>
      </c>
      <c r="B2" s="9">
        <v>0.02</v>
      </c>
    </row>
    <row r="3" spans="1:10" x14ac:dyDescent="0.25">
      <c r="A3" s="2" t="s">
        <v>38</v>
      </c>
      <c r="H3" s="9">
        <v>3.7142857142857144E-2</v>
      </c>
    </row>
    <row r="4" spans="1:10" x14ac:dyDescent="0.25">
      <c r="A4" s="2" t="s">
        <v>44</v>
      </c>
      <c r="B4" s="9">
        <v>0.04</v>
      </c>
      <c r="C4" s="9">
        <v>3.5714285714285719E-2</v>
      </c>
      <c r="D4" s="9">
        <v>3.1428571428571431E-2</v>
      </c>
      <c r="E4" s="9">
        <v>0.12000000000000002</v>
      </c>
      <c r="F4" s="9">
        <v>5.7142857142857155E-2</v>
      </c>
      <c r="I4" s="9">
        <v>2.2857142857142857E-2</v>
      </c>
      <c r="J4" s="9">
        <v>2.7142857142857142E-2</v>
      </c>
    </row>
    <row r="5" spans="1:10" x14ac:dyDescent="0.25">
      <c r="A5" s="7" t="s">
        <v>59</v>
      </c>
      <c r="B5" s="9">
        <v>2.1428571428571429E-2</v>
      </c>
      <c r="H5" s="9">
        <v>3.5714285714285712E-2</v>
      </c>
      <c r="I5" s="9">
        <v>3.8571428571428569E-2</v>
      </c>
    </row>
    <row r="6" spans="1:10" x14ac:dyDescent="0.25">
      <c r="A6" s="2" t="s">
        <v>11</v>
      </c>
      <c r="I6" s="9">
        <v>2.2857142857142857E-2</v>
      </c>
    </row>
    <row r="7" spans="1:10" x14ac:dyDescent="0.25">
      <c r="A7" s="2" t="s">
        <v>39</v>
      </c>
      <c r="D7" s="9">
        <v>2.1428571428571429E-2</v>
      </c>
      <c r="E7" s="9">
        <v>5.1428571428571435E-2</v>
      </c>
      <c r="G7" s="9">
        <v>0.05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1A79-1F58-4707-A465-A3292CFC8D99}">
  <dimension ref="A1:AD31"/>
  <sheetViews>
    <sheetView zoomScale="85" zoomScaleNormal="85" workbookViewId="0">
      <selection activeCell="H31" sqref="H31"/>
    </sheetView>
  </sheetViews>
  <sheetFormatPr defaultRowHeight="14.4" x14ac:dyDescent="0.25"/>
  <cols>
    <col min="1" max="1" width="13.5546875" style="4" customWidth="1"/>
    <col min="2" max="2" width="4.5546875" style="4" customWidth="1"/>
    <col min="3" max="3" width="6" style="4" customWidth="1"/>
    <col min="4" max="4" width="8.88671875" style="4"/>
    <col min="5" max="5" width="5.109375" style="4" customWidth="1"/>
    <col min="6" max="6" width="5.6640625" style="4" customWidth="1"/>
    <col min="7" max="7" width="8.88671875" style="4"/>
    <col min="8" max="8" width="4.88671875" style="4" customWidth="1"/>
    <col min="9" max="10" width="8.88671875" style="4"/>
    <col min="11" max="11" width="4.33203125" style="4" customWidth="1"/>
    <col min="12" max="13" width="8.88671875" style="4"/>
    <col min="14" max="14" width="4.44140625" style="4" customWidth="1"/>
    <col min="15" max="16" width="8.88671875" style="4"/>
    <col min="17" max="17" width="5.21875" style="4" customWidth="1"/>
    <col min="18" max="19" width="8.88671875" style="4"/>
    <col min="20" max="20" width="4.88671875" style="4" customWidth="1"/>
    <col min="21" max="22" width="8.88671875" style="4"/>
    <col min="23" max="23" width="5.109375" style="4" customWidth="1"/>
    <col min="24" max="25" width="8.88671875" style="4"/>
    <col min="26" max="26" width="5.21875" style="4" customWidth="1"/>
    <col min="27" max="16384" width="8.88671875" style="4"/>
  </cols>
  <sheetData>
    <row r="1" spans="1:30" x14ac:dyDescent="0.25">
      <c r="A1" s="4" t="s">
        <v>47</v>
      </c>
      <c r="B1" s="4" t="s">
        <v>19</v>
      </c>
      <c r="C1" s="4" t="s">
        <v>54</v>
      </c>
      <c r="D1" s="5" t="s">
        <v>55</v>
      </c>
      <c r="E1" s="4" t="s">
        <v>20</v>
      </c>
      <c r="F1" s="4" t="s">
        <v>54</v>
      </c>
      <c r="G1" s="5" t="s">
        <v>55</v>
      </c>
      <c r="H1" s="4" t="s">
        <v>21</v>
      </c>
      <c r="I1" s="4" t="s">
        <v>54</v>
      </c>
      <c r="J1" s="5" t="s">
        <v>55</v>
      </c>
      <c r="K1" s="4" t="s">
        <v>22</v>
      </c>
      <c r="L1" s="4" t="s">
        <v>54</v>
      </c>
      <c r="M1" s="5" t="s">
        <v>55</v>
      </c>
      <c r="N1" s="4" t="s">
        <v>23</v>
      </c>
      <c r="O1" s="4" t="s">
        <v>54</v>
      </c>
      <c r="P1" s="5" t="s">
        <v>55</v>
      </c>
      <c r="Q1" s="4" t="s">
        <v>24</v>
      </c>
      <c r="R1" s="4" t="s">
        <v>54</v>
      </c>
      <c r="S1" s="5" t="s">
        <v>55</v>
      </c>
      <c r="T1" s="4" t="s">
        <v>25</v>
      </c>
      <c r="U1" s="4" t="s">
        <v>54</v>
      </c>
      <c r="V1" s="5" t="s">
        <v>55</v>
      </c>
      <c r="W1" s="4" t="s">
        <v>26</v>
      </c>
      <c r="X1" s="4" t="s">
        <v>54</v>
      </c>
      <c r="Y1" s="5" t="s">
        <v>55</v>
      </c>
      <c r="Z1" s="4" t="s">
        <v>27</v>
      </c>
      <c r="AA1" s="4" t="s">
        <v>54</v>
      </c>
      <c r="AB1" s="5" t="s">
        <v>55</v>
      </c>
      <c r="AC1" s="4" t="s">
        <v>53</v>
      </c>
      <c r="AD1" s="4" t="s">
        <v>56</v>
      </c>
    </row>
    <row r="2" spans="1:30" x14ac:dyDescent="0.25">
      <c r="A2" s="4" t="s">
        <v>37</v>
      </c>
      <c r="C2" s="4">
        <f>B2/AC2</f>
        <v>0</v>
      </c>
      <c r="D2" s="4">
        <f>AD2*C2</f>
        <v>0</v>
      </c>
      <c r="F2" s="4">
        <f>E2/AC2</f>
        <v>0</v>
      </c>
      <c r="G2" s="4">
        <f>F2*AD2</f>
        <v>0</v>
      </c>
      <c r="I2" s="4">
        <f>H2/AC2</f>
        <v>0</v>
      </c>
      <c r="J2" s="4">
        <f>I2*AD2</f>
        <v>0</v>
      </c>
      <c r="L2" s="4">
        <f>K2/AC2</f>
        <v>0</v>
      </c>
      <c r="M2" s="4">
        <f>L2*AD2</f>
        <v>0</v>
      </c>
      <c r="N2" s="4">
        <v>2</v>
      </c>
      <c r="O2" s="4">
        <f>N2/AC2</f>
        <v>1</v>
      </c>
      <c r="P2" s="4">
        <f>O2*AD2</f>
        <v>2.8571428571428571E-3</v>
      </c>
      <c r="R2" s="4">
        <f>Q2/AC2</f>
        <v>0</v>
      </c>
      <c r="S2" s="4">
        <f>R2*AD2</f>
        <v>0</v>
      </c>
      <c r="U2" s="4">
        <f>T2/AC2</f>
        <v>0</v>
      </c>
      <c r="V2" s="4">
        <f>U2*AD2</f>
        <v>0</v>
      </c>
      <c r="X2" s="4">
        <f>W2/AC2</f>
        <v>0</v>
      </c>
      <c r="Y2" s="4">
        <f>X2*AD2</f>
        <v>0</v>
      </c>
      <c r="AA2" s="4">
        <f>Z2/AC2</f>
        <v>0</v>
      </c>
      <c r="AB2" s="4">
        <f>AA2*AD2</f>
        <v>0</v>
      </c>
      <c r="AC2" s="4">
        <v>2</v>
      </c>
      <c r="AD2" s="4">
        <f>AC2/700</f>
        <v>2.8571428571428571E-3</v>
      </c>
    </row>
    <row r="3" spans="1:30" x14ac:dyDescent="0.25">
      <c r="A3" s="4" t="s">
        <v>35</v>
      </c>
      <c r="C3" s="4">
        <f t="shared" ref="C3:C29" si="0">B3/AC3</f>
        <v>0</v>
      </c>
      <c r="D3" s="4">
        <f t="shared" ref="D3:D30" si="1">AD3*C3</f>
        <v>0</v>
      </c>
      <c r="F3" s="4">
        <f t="shared" ref="F3:F30" si="2">E3/AC3</f>
        <v>0</v>
      </c>
      <c r="G3" s="4">
        <f t="shared" ref="G3:G30" si="3">F3*AD3</f>
        <v>0</v>
      </c>
      <c r="I3" s="4">
        <f t="shared" ref="I3:I30" si="4">H3/AC3</f>
        <v>0</v>
      </c>
      <c r="J3" s="4">
        <f t="shared" ref="J3:J30" si="5">I3*AD3</f>
        <v>0</v>
      </c>
      <c r="L3" s="4">
        <f t="shared" ref="L3:L30" si="6">K3/AC3</f>
        <v>0</v>
      </c>
      <c r="M3" s="4">
        <f t="shared" ref="M3:M30" si="7">L3*AD3</f>
        <v>0</v>
      </c>
      <c r="N3" s="4">
        <v>1</v>
      </c>
      <c r="O3" s="4">
        <f t="shared" ref="O3:O30" si="8">N3/AC3</f>
        <v>0.33333333333333331</v>
      </c>
      <c r="P3" s="4">
        <f t="shared" ref="P3:P30" si="9">O3*AD3</f>
        <v>1.4285714285714286E-3</v>
      </c>
      <c r="Q3" s="4">
        <v>2</v>
      </c>
      <c r="R3" s="4">
        <f t="shared" ref="R3:R30" si="10">Q3/AC3</f>
        <v>0.66666666666666663</v>
      </c>
      <c r="S3" s="4">
        <f t="shared" ref="S3:S30" si="11">R3*AD3</f>
        <v>2.8571428571428571E-3</v>
      </c>
      <c r="U3" s="4">
        <f t="shared" ref="U3:U30" si="12">T3/AC3</f>
        <v>0</v>
      </c>
      <c r="V3" s="4">
        <f t="shared" ref="V3:V30" si="13">U3*AD3</f>
        <v>0</v>
      </c>
      <c r="X3" s="4">
        <f t="shared" ref="X3:X30" si="14">W3/AC3</f>
        <v>0</v>
      </c>
      <c r="Y3" s="4">
        <f t="shared" ref="Y3:Y30" si="15">X3*AD3</f>
        <v>0</v>
      </c>
      <c r="AA3" s="4">
        <f t="shared" ref="AA3:AA30" si="16">Z3/AC3</f>
        <v>0</v>
      </c>
      <c r="AB3" s="4">
        <f t="shared" ref="AB3:AB30" si="17">AA3*AD3</f>
        <v>0</v>
      </c>
      <c r="AC3" s="4">
        <v>3</v>
      </c>
      <c r="AD3" s="4">
        <f t="shared" ref="AD3:AD30" si="18">AC3/700</f>
        <v>4.2857142857142859E-3</v>
      </c>
    </row>
    <row r="4" spans="1:30" x14ac:dyDescent="0.25">
      <c r="A4" s="4" t="s">
        <v>43</v>
      </c>
      <c r="C4" s="4">
        <f t="shared" si="0"/>
        <v>0</v>
      </c>
      <c r="D4" s="4">
        <f t="shared" si="1"/>
        <v>0</v>
      </c>
      <c r="F4" s="4">
        <f t="shared" si="2"/>
        <v>0</v>
      </c>
      <c r="G4" s="4">
        <f t="shared" si="3"/>
        <v>0</v>
      </c>
      <c r="I4" s="4">
        <f t="shared" si="4"/>
        <v>0</v>
      </c>
      <c r="J4" s="4">
        <f t="shared" si="5"/>
        <v>0</v>
      </c>
      <c r="L4" s="4">
        <f t="shared" si="6"/>
        <v>0</v>
      </c>
      <c r="M4" s="4">
        <f t="shared" si="7"/>
        <v>0</v>
      </c>
      <c r="N4" s="4">
        <v>2</v>
      </c>
      <c r="O4" s="4">
        <f t="shared" si="8"/>
        <v>1</v>
      </c>
      <c r="P4" s="4">
        <f t="shared" si="9"/>
        <v>2.8571428571428571E-3</v>
      </c>
      <c r="R4" s="4">
        <f t="shared" si="10"/>
        <v>0</v>
      </c>
      <c r="S4" s="4">
        <f t="shared" si="11"/>
        <v>0</v>
      </c>
      <c r="U4" s="4">
        <f t="shared" si="12"/>
        <v>0</v>
      </c>
      <c r="V4" s="4">
        <f t="shared" si="13"/>
        <v>0</v>
      </c>
      <c r="X4" s="4">
        <f t="shared" si="14"/>
        <v>0</v>
      </c>
      <c r="Y4" s="4">
        <f t="shared" si="15"/>
        <v>0</v>
      </c>
      <c r="AA4" s="4">
        <f t="shared" si="16"/>
        <v>0</v>
      </c>
      <c r="AB4" s="4">
        <f t="shared" si="17"/>
        <v>0</v>
      </c>
      <c r="AC4" s="4">
        <v>2</v>
      </c>
      <c r="AD4" s="4">
        <f t="shared" si="18"/>
        <v>2.8571428571428571E-3</v>
      </c>
    </row>
    <row r="5" spans="1:30" x14ac:dyDescent="0.25">
      <c r="A5" s="4" t="s">
        <v>34</v>
      </c>
      <c r="C5" s="4">
        <f t="shared" si="0"/>
        <v>0</v>
      </c>
      <c r="D5" s="4">
        <f t="shared" si="1"/>
        <v>0</v>
      </c>
      <c r="F5" s="4">
        <f t="shared" si="2"/>
        <v>0</v>
      </c>
      <c r="G5" s="4">
        <f t="shared" si="3"/>
        <v>0</v>
      </c>
      <c r="H5" s="4">
        <v>2</v>
      </c>
      <c r="I5" s="4">
        <f t="shared" si="4"/>
        <v>0.5</v>
      </c>
      <c r="J5" s="4">
        <f t="shared" si="5"/>
        <v>2.8571428571428571E-3</v>
      </c>
      <c r="L5" s="4">
        <f t="shared" si="6"/>
        <v>0</v>
      </c>
      <c r="M5" s="4">
        <f t="shared" si="7"/>
        <v>0</v>
      </c>
      <c r="N5" s="4">
        <v>2</v>
      </c>
      <c r="O5" s="4">
        <f t="shared" si="8"/>
        <v>0.5</v>
      </c>
      <c r="P5" s="4">
        <f t="shared" si="9"/>
        <v>2.8571428571428571E-3</v>
      </c>
      <c r="R5" s="4">
        <f t="shared" si="10"/>
        <v>0</v>
      </c>
      <c r="S5" s="4">
        <f t="shared" si="11"/>
        <v>0</v>
      </c>
      <c r="U5" s="4">
        <f t="shared" si="12"/>
        <v>0</v>
      </c>
      <c r="V5" s="4">
        <f t="shared" si="13"/>
        <v>0</v>
      </c>
      <c r="X5" s="4">
        <f t="shared" si="14"/>
        <v>0</v>
      </c>
      <c r="Y5" s="4">
        <f t="shared" si="15"/>
        <v>0</v>
      </c>
      <c r="AA5" s="4">
        <f t="shared" si="16"/>
        <v>0</v>
      </c>
      <c r="AB5" s="4">
        <f t="shared" si="17"/>
        <v>0</v>
      </c>
      <c r="AC5" s="4">
        <v>4</v>
      </c>
      <c r="AD5" s="4">
        <f t="shared" si="18"/>
        <v>5.7142857142857143E-3</v>
      </c>
    </row>
    <row r="6" spans="1:30" x14ac:dyDescent="0.25">
      <c r="A6" s="4" t="s">
        <v>40</v>
      </c>
      <c r="B6" s="4">
        <v>1</v>
      </c>
      <c r="C6" s="4">
        <f t="shared" si="0"/>
        <v>5.2631578947368418E-2</v>
      </c>
      <c r="D6" s="4">
        <f t="shared" si="1"/>
        <v>1.4285714285714284E-3</v>
      </c>
      <c r="F6" s="4">
        <f t="shared" si="2"/>
        <v>0</v>
      </c>
      <c r="G6" s="4">
        <f t="shared" si="3"/>
        <v>0</v>
      </c>
      <c r="I6" s="4">
        <f t="shared" si="4"/>
        <v>0</v>
      </c>
      <c r="J6" s="4">
        <f t="shared" si="5"/>
        <v>0</v>
      </c>
      <c r="L6" s="4">
        <f t="shared" si="6"/>
        <v>0</v>
      </c>
      <c r="M6" s="4">
        <f t="shared" si="7"/>
        <v>0</v>
      </c>
      <c r="N6" s="4">
        <v>6</v>
      </c>
      <c r="O6" s="4">
        <f t="shared" si="8"/>
        <v>0.31578947368421051</v>
      </c>
      <c r="P6" s="4">
        <f t="shared" si="9"/>
        <v>8.5714285714285701E-3</v>
      </c>
      <c r="R6" s="4">
        <f t="shared" si="10"/>
        <v>0</v>
      </c>
      <c r="S6" s="4">
        <f t="shared" si="11"/>
        <v>0</v>
      </c>
      <c r="U6" s="4">
        <f t="shared" si="12"/>
        <v>0</v>
      </c>
      <c r="V6" s="4">
        <f t="shared" si="13"/>
        <v>0</v>
      </c>
      <c r="X6" s="4">
        <f t="shared" si="14"/>
        <v>0</v>
      </c>
      <c r="Y6" s="4">
        <f t="shared" si="15"/>
        <v>0</v>
      </c>
      <c r="Z6" s="4">
        <v>12</v>
      </c>
      <c r="AA6" s="4">
        <f t="shared" si="16"/>
        <v>0.63157894736842102</v>
      </c>
      <c r="AB6" s="4">
        <f t="shared" si="17"/>
        <v>1.714285714285714E-2</v>
      </c>
      <c r="AC6" s="4">
        <v>19</v>
      </c>
      <c r="AD6" s="4">
        <f t="shared" si="18"/>
        <v>2.7142857142857142E-2</v>
      </c>
    </row>
    <row r="7" spans="1:30" x14ac:dyDescent="0.25">
      <c r="A7" s="4" t="s">
        <v>15</v>
      </c>
      <c r="B7" s="4">
        <v>14</v>
      </c>
      <c r="C7" s="4">
        <f t="shared" si="0"/>
        <v>0.2978723404255319</v>
      </c>
      <c r="D7" s="4">
        <f t="shared" si="1"/>
        <v>0.02</v>
      </c>
      <c r="E7" s="4">
        <v>3</v>
      </c>
      <c r="F7" s="4">
        <f t="shared" si="2"/>
        <v>6.3829787234042548E-2</v>
      </c>
      <c r="G7" s="4">
        <f t="shared" si="3"/>
        <v>4.2857142857142851E-3</v>
      </c>
      <c r="H7" s="4">
        <v>3</v>
      </c>
      <c r="I7" s="4">
        <f t="shared" si="4"/>
        <v>6.3829787234042548E-2</v>
      </c>
      <c r="J7" s="4">
        <f t="shared" si="5"/>
        <v>4.2857142857142851E-3</v>
      </c>
      <c r="K7" s="4">
        <v>13</v>
      </c>
      <c r="L7" s="4">
        <f t="shared" si="6"/>
        <v>0.27659574468085107</v>
      </c>
      <c r="M7" s="4">
        <f t="shared" si="7"/>
        <v>1.8571428571428572E-2</v>
      </c>
      <c r="N7" s="4">
        <v>13</v>
      </c>
      <c r="O7" s="4">
        <f t="shared" si="8"/>
        <v>0.27659574468085107</v>
      </c>
      <c r="P7" s="4">
        <f t="shared" si="9"/>
        <v>1.8571428571428572E-2</v>
      </c>
      <c r="R7" s="4">
        <f t="shared" si="10"/>
        <v>0</v>
      </c>
      <c r="S7" s="4">
        <f t="shared" si="11"/>
        <v>0</v>
      </c>
      <c r="U7" s="4">
        <f t="shared" si="12"/>
        <v>0</v>
      </c>
      <c r="V7" s="4">
        <f t="shared" si="13"/>
        <v>0</v>
      </c>
      <c r="X7" s="4">
        <f t="shared" si="14"/>
        <v>0</v>
      </c>
      <c r="Y7" s="4">
        <f t="shared" si="15"/>
        <v>0</v>
      </c>
      <c r="Z7" s="4">
        <v>1</v>
      </c>
      <c r="AA7" s="4">
        <f t="shared" si="16"/>
        <v>2.1276595744680851E-2</v>
      </c>
      <c r="AB7" s="4">
        <f t="shared" si="17"/>
        <v>1.4285714285714286E-3</v>
      </c>
      <c r="AC7" s="4">
        <v>47</v>
      </c>
      <c r="AD7" s="4">
        <f t="shared" si="18"/>
        <v>6.7142857142857143E-2</v>
      </c>
    </row>
    <row r="8" spans="1:30" x14ac:dyDescent="0.25">
      <c r="A8" s="4" t="s">
        <v>48</v>
      </c>
      <c r="C8" s="4">
        <f t="shared" si="0"/>
        <v>0</v>
      </c>
      <c r="D8" s="4">
        <f t="shared" si="1"/>
        <v>0</v>
      </c>
      <c r="F8" s="4">
        <f t="shared" si="2"/>
        <v>0</v>
      </c>
      <c r="G8" s="4">
        <f t="shared" si="3"/>
        <v>0</v>
      </c>
      <c r="I8" s="4">
        <f t="shared" si="4"/>
        <v>0</v>
      </c>
      <c r="J8" s="4">
        <f t="shared" si="5"/>
        <v>0</v>
      </c>
      <c r="L8" s="4">
        <f t="shared" si="6"/>
        <v>0</v>
      </c>
      <c r="M8" s="4">
        <f t="shared" si="7"/>
        <v>0</v>
      </c>
      <c r="O8" s="4">
        <f t="shared" si="8"/>
        <v>0</v>
      </c>
      <c r="P8" s="4">
        <f t="shared" si="9"/>
        <v>0</v>
      </c>
      <c r="R8" s="4">
        <f t="shared" si="10"/>
        <v>0</v>
      </c>
      <c r="S8" s="4">
        <f t="shared" si="11"/>
        <v>0</v>
      </c>
      <c r="T8" s="4">
        <v>1</v>
      </c>
      <c r="U8" s="4">
        <f t="shared" si="12"/>
        <v>1</v>
      </c>
      <c r="V8" s="4">
        <f t="shared" si="13"/>
        <v>1.4285714285714286E-3</v>
      </c>
      <c r="X8" s="4">
        <f t="shared" si="14"/>
        <v>0</v>
      </c>
      <c r="Y8" s="4">
        <f t="shared" si="15"/>
        <v>0</v>
      </c>
      <c r="AA8" s="4">
        <f t="shared" si="16"/>
        <v>0</v>
      </c>
      <c r="AB8" s="4">
        <f t="shared" si="17"/>
        <v>0</v>
      </c>
      <c r="AC8" s="4">
        <v>1</v>
      </c>
      <c r="AD8" s="4">
        <f t="shared" si="18"/>
        <v>1.4285714285714286E-3</v>
      </c>
    </row>
    <row r="9" spans="1:30" x14ac:dyDescent="0.25">
      <c r="A9" s="4" t="s">
        <v>28</v>
      </c>
      <c r="C9" s="4">
        <f t="shared" si="0"/>
        <v>0</v>
      </c>
      <c r="D9" s="4">
        <f t="shared" si="1"/>
        <v>0</v>
      </c>
      <c r="F9" s="4">
        <f t="shared" si="2"/>
        <v>0</v>
      </c>
      <c r="G9" s="4">
        <f t="shared" si="3"/>
        <v>0</v>
      </c>
      <c r="H9" s="4">
        <v>2</v>
      </c>
      <c r="I9" s="4">
        <f t="shared" si="4"/>
        <v>0.66666666666666663</v>
      </c>
      <c r="J9" s="4">
        <f t="shared" si="5"/>
        <v>2.8571428571428571E-3</v>
      </c>
      <c r="L9" s="4">
        <f t="shared" si="6"/>
        <v>0</v>
      </c>
      <c r="M9" s="4">
        <f t="shared" si="7"/>
        <v>0</v>
      </c>
      <c r="O9" s="4">
        <f t="shared" si="8"/>
        <v>0</v>
      </c>
      <c r="P9" s="4">
        <f t="shared" si="9"/>
        <v>0</v>
      </c>
      <c r="Q9" s="4">
        <v>1</v>
      </c>
      <c r="R9" s="4">
        <f t="shared" si="10"/>
        <v>0.33333333333333331</v>
      </c>
      <c r="S9" s="4">
        <f t="shared" si="11"/>
        <v>1.4285714285714286E-3</v>
      </c>
      <c r="U9" s="4">
        <f t="shared" si="12"/>
        <v>0</v>
      </c>
      <c r="V9" s="4">
        <f t="shared" si="13"/>
        <v>0</v>
      </c>
      <c r="X9" s="4">
        <f t="shared" si="14"/>
        <v>0</v>
      </c>
      <c r="Y9" s="4">
        <f t="shared" si="15"/>
        <v>0</v>
      </c>
      <c r="AA9" s="4">
        <f t="shared" si="16"/>
        <v>0</v>
      </c>
      <c r="AB9" s="4">
        <f t="shared" si="17"/>
        <v>0</v>
      </c>
      <c r="AC9" s="4">
        <v>3</v>
      </c>
      <c r="AD9" s="4">
        <f t="shared" si="18"/>
        <v>4.2857142857142859E-3</v>
      </c>
    </row>
    <row r="10" spans="1:30" x14ac:dyDescent="0.25">
      <c r="A10" s="4" t="s">
        <v>38</v>
      </c>
      <c r="C10" s="4">
        <f t="shared" si="0"/>
        <v>0</v>
      </c>
      <c r="D10" s="4">
        <f t="shared" si="1"/>
        <v>0</v>
      </c>
      <c r="E10" s="4">
        <v>4</v>
      </c>
      <c r="F10" s="4">
        <f t="shared" si="2"/>
        <v>9.0909090909090912E-2</v>
      </c>
      <c r="G10" s="4">
        <f t="shared" si="3"/>
        <v>5.7142857142857151E-3</v>
      </c>
      <c r="I10" s="4">
        <f t="shared" si="4"/>
        <v>0</v>
      </c>
      <c r="J10" s="4">
        <f t="shared" si="5"/>
        <v>0</v>
      </c>
      <c r="L10" s="4">
        <f t="shared" si="6"/>
        <v>0</v>
      </c>
      <c r="M10" s="4">
        <f t="shared" si="7"/>
        <v>0</v>
      </c>
      <c r="N10" s="4">
        <v>3</v>
      </c>
      <c r="O10" s="4">
        <f t="shared" si="8"/>
        <v>6.8181818181818177E-2</v>
      </c>
      <c r="P10" s="4">
        <f t="shared" si="9"/>
        <v>4.2857142857142859E-3</v>
      </c>
      <c r="Q10" s="4">
        <v>3</v>
      </c>
      <c r="R10" s="4">
        <f t="shared" si="10"/>
        <v>6.8181818181818177E-2</v>
      </c>
      <c r="S10" s="4">
        <f t="shared" si="11"/>
        <v>4.2857142857142859E-3</v>
      </c>
      <c r="T10" s="4">
        <v>26</v>
      </c>
      <c r="U10" s="4">
        <f t="shared" si="12"/>
        <v>0.59090909090909094</v>
      </c>
      <c r="V10" s="4">
        <f t="shared" si="13"/>
        <v>3.7142857142857144E-2</v>
      </c>
      <c r="W10" s="4">
        <v>8</v>
      </c>
      <c r="X10" s="4">
        <f t="shared" si="14"/>
        <v>0.18181818181818182</v>
      </c>
      <c r="Y10" s="4">
        <f t="shared" si="15"/>
        <v>1.142857142857143E-2</v>
      </c>
      <c r="AA10" s="4">
        <f t="shared" si="16"/>
        <v>0</v>
      </c>
      <c r="AB10" s="4">
        <f t="shared" si="17"/>
        <v>0</v>
      </c>
      <c r="AC10" s="4">
        <v>44</v>
      </c>
      <c r="AD10" s="4">
        <f t="shared" si="18"/>
        <v>6.2857142857142861E-2</v>
      </c>
    </row>
    <row r="11" spans="1:30" x14ac:dyDescent="0.25">
      <c r="A11" s="4" t="s">
        <v>13</v>
      </c>
      <c r="C11" s="4">
        <f t="shared" si="0"/>
        <v>0</v>
      </c>
      <c r="D11" s="4">
        <f t="shared" si="1"/>
        <v>0</v>
      </c>
      <c r="F11" s="4">
        <f t="shared" si="2"/>
        <v>0</v>
      </c>
      <c r="G11" s="4">
        <f t="shared" si="3"/>
        <v>0</v>
      </c>
      <c r="I11" s="4">
        <f t="shared" si="4"/>
        <v>0</v>
      </c>
      <c r="J11" s="4">
        <f t="shared" si="5"/>
        <v>0</v>
      </c>
      <c r="K11" s="4">
        <v>3</v>
      </c>
      <c r="L11" s="4">
        <f t="shared" si="6"/>
        <v>0.75</v>
      </c>
      <c r="M11" s="4">
        <f t="shared" si="7"/>
        <v>4.2857142857142859E-3</v>
      </c>
      <c r="O11" s="4">
        <f t="shared" si="8"/>
        <v>0</v>
      </c>
      <c r="P11" s="4">
        <f t="shared" si="9"/>
        <v>0</v>
      </c>
      <c r="Q11" s="4">
        <v>1</v>
      </c>
      <c r="R11" s="4">
        <f t="shared" si="10"/>
        <v>0.25</v>
      </c>
      <c r="S11" s="4">
        <f t="shared" si="11"/>
        <v>1.4285714285714286E-3</v>
      </c>
      <c r="U11" s="4">
        <f t="shared" si="12"/>
        <v>0</v>
      </c>
      <c r="V11" s="4">
        <f t="shared" si="13"/>
        <v>0</v>
      </c>
      <c r="X11" s="4">
        <f t="shared" si="14"/>
        <v>0</v>
      </c>
      <c r="Y11" s="4">
        <f t="shared" si="15"/>
        <v>0</v>
      </c>
      <c r="AA11" s="4">
        <f t="shared" si="16"/>
        <v>0</v>
      </c>
      <c r="AB11" s="4">
        <f t="shared" si="17"/>
        <v>0</v>
      </c>
      <c r="AC11" s="4">
        <v>4</v>
      </c>
      <c r="AD11" s="4">
        <f t="shared" si="18"/>
        <v>5.7142857142857143E-3</v>
      </c>
    </row>
    <row r="12" spans="1:30" x14ac:dyDescent="0.25">
      <c r="A12" s="4" t="s">
        <v>0</v>
      </c>
      <c r="C12" s="4">
        <f t="shared" si="0"/>
        <v>0</v>
      </c>
      <c r="D12" s="4">
        <f t="shared" si="1"/>
        <v>0</v>
      </c>
      <c r="F12" s="4">
        <f t="shared" si="2"/>
        <v>0</v>
      </c>
      <c r="G12" s="4">
        <f t="shared" si="3"/>
        <v>0</v>
      </c>
      <c r="I12" s="4">
        <f t="shared" si="4"/>
        <v>0</v>
      </c>
      <c r="J12" s="4">
        <f t="shared" si="5"/>
        <v>0</v>
      </c>
      <c r="K12" s="4">
        <v>1</v>
      </c>
      <c r="L12" s="4">
        <f t="shared" si="6"/>
        <v>0.5</v>
      </c>
      <c r="M12" s="4">
        <f t="shared" si="7"/>
        <v>1.4285714285714286E-3</v>
      </c>
      <c r="O12" s="4">
        <f t="shared" si="8"/>
        <v>0</v>
      </c>
      <c r="P12" s="4">
        <f t="shared" si="9"/>
        <v>0</v>
      </c>
      <c r="Q12" s="4">
        <v>1</v>
      </c>
      <c r="R12" s="4">
        <f t="shared" si="10"/>
        <v>0.5</v>
      </c>
      <c r="S12" s="4">
        <f t="shared" si="11"/>
        <v>1.4285714285714286E-3</v>
      </c>
      <c r="U12" s="4">
        <f t="shared" si="12"/>
        <v>0</v>
      </c>
      <c r="V12" s="4">
        <f t="shared" si="13"/>
        <v>0</v>
      </c>
      <c r="X12" s="4">
        <f t="shared" si="14"/>
        <v>0</v>
      </c>
      <c r="Y12" s="4">
        <f t="shared" si="15"/>
        <v>0</v>
      </c>
      <c r="AA12" s="4">
        <f t="shared" si="16"/>
        <v>0</v>
      </c>
      <c r="AB12" s="4">
        <f t="shared" si="17"/>
        <v>0</v>
      </c>
      <c r="AC12" s="4">
        <v>2</v>
      </c>
      <c r="AD12" s="4">
        <f t="shared" si="18"/>
        <v>2.8571428571428571E-3</v>
      </c>
    </row>
    <row r="13" spans="1:30" x14ac:dyDescent="0.25">
      <c r="A13" s="4" t="s">
        <v>44</v>
      </c>
      <c r="B13" s="4">
        <v>28</v>
      </c>
      <c r="C13" s="4">
        <f t="shared" si="0"/>
        <v>0.11764705882352941</v>
      </c>
      <c r="D13" s="4">
        <f t="shared" si="1"/>
        <v>0.04</v>
      </c>
      <c r="E13" s="4">
        <v>25</v>
      </c>
      <c r="F13" s="4">
        <f t="shared" si="2"/>
        <v>0.10504201680672269</v>
      </c>
      <c r="G13" s="4">
        <f t="shared" si="3"/>
        <v>3.5714285714285719E-2</v>
      </c>
      <c r="H13" s="4">
        <v>22</v>
      </c>
      <c r="I13" s="4">
        <f t="shared" si="4"/>
        <v>9.2436974789915971E-2</v>
      </c>
      <c r="J13" s="4">
        <f t="shared" si="5"/>
        <v>3.1428571428571431E-2</v>
      </c>
      <c r="K13" s="4">
        <v>84</v>
      </c>
      <c r="L13" s="4">
        <f t="shared" si="6"/>
        <v>0.35294117647058826</v>
      </c>
      <c r="M13" s="4">
        <f t="shared" si="7"/>
        <v>0.12000000000000002</v>
      </c>
      <c r="N13" s="4">
        <v>40</v>
      </c>
      <c r="O13" s="4">
        <f t="shared" si="8"/>
        <v>0.16806722689075632</v>
      </c>
      <c r="P13" s="4">
        <f t="shared" si="9"/>
        <v>5.7142857142857155E-2</v>
      </c>
      <c r="Q13" s="4">
        <v>3</v>
      </c>
      <c r="R13" s="4">
        <f t="shared" si="10"/>
        <v>1.2605042016806723E-2</v>
      </c>
      <c r="S13" s="4">
        <f t="shared" si="11"/>
        <v>4.2857142857142859E-3</v>
      </c>
      <c r="T13" s="4">
        <v>1</v>
      </c>
      <c r="U13" s="4">
        <f t="shared" si="12"/>
        <v>4.2016806722689074E-3</v>
      </c>
      <c r="V13" s="4">
        <f t="shared" si="13"/>
        <v>1.4285714285714286E-3</v>
      </c>
      <c r="W13" s="4">
        <v>16</v>
      </c>
      <c r="X13" s="4">
        <f t="shared" si="14"/>
        <v>6.7226890756302518E-2</v>
      </c>
      <c r="Y13" s="4">
        <f t="shared" si="15"/>
        <v>2.2857142857142857E-2</v>
      </c>
      <c r="Z13" s="4">
        <v>19</v>
      </c>
      <c r="AA13" s="4">
        <f t="shared" si="16"/>
        <v>7.9831932773109238E-2</v>
      </c>
      <c r="AB13" s="4">
        <f t="shared" si="17"/>
        <v>2.7142857142857142E-2</v>
      </c>
      <c r="AC13" s="4">
        <v>238</v>
      </c>
      <c r="AD13" s="4">
        <f t="shared" si="18"/>
        <v>0.34</v>
      </c>
    </row>
    <row r="14" spans="1:30" x14ac:dyDescent="0.25">
      <c r="A14" s="4" t="s">
        <v>31</v>
      </c>
      <c r="C14" s="4">
        <f t="shared" si="0"/>
        <v>0</v>
      </c>
      <c r="D14" s="4">
        <f t="shared" si="1"/>
        <v>0</v>
      </c>
      <c r="F14" s="4">
        <f t="shared" si="2"/>
        <v>0</v>
      </c>
      <c r="G14" s="4">
        <f t="shared" si="3"/>
        <v>0</v>
      </c>
      <c r="I14" s="4">
        <f t="shared" si="4"/>
        <v>0</v>
      </c>
      <c r="J14" s="4">
        <f t="shared" si="5"/>
        <v>0</v>
      </c>
      <c r="L14" s="4">
        <f t="shared" si="6"/>
        <v>0</v>
      </c>
      <c r="M14" s="4">
        <f t="shared" si="7"/>
        <v>0</v>
      </c>
      <c r="N14" s="4">
        <v>1</v>
      </c>
      <c r="O14" s="4">
        <f t="shared" si="8"/>
        <v>1</v>
      </c>
      <c r="P14" s="4">
        <f t="shared" si="9"/>
        <v>1.4285714285714286E-3</v>
      </c>
      <c r="R14" s="4">
        <f t="shared" si="10"/>
        <v>0</v>
      </c>
      <c r="S14" s="4">
        <f t="shared" si="11"/>
        <v>0</v>
      </c>
      <c r="U14" s="4">
        <f t="shared" si="12"/>
        <v>0</v>
      </c>
      <c r="V14" s="4">
        <f t="shared" si="13"/>
        <v>0</v>
      </c>
      <c r="X14" s="4">
        <f t="shared" si="14"/>
        <v>0</v>
      </c>
      <c r="Y14" s="4">
        <f t="shared" si="15"/>
        <v>0</v>
      </c>
      <c r="AA14" s="4">
        <f t="shared" si="16"/>
        <v>0</v>
      </c>
      <c r="AB14" s="4">
        <f t="shared" si="17"/>
        <v>0</v>
      </c>
      <c r="AC14" s="4">
        <v>1</v>
      </c>
      <c r="AD14" s="4">
        <f t="shared" si="18"/>
        <v>1.4285714285714286E-3</v>
      </c>
    </row>
    <row r="15" spans="1:30" x14ac:dyDescent="0.25">
      <c r="A15" s="4" t="s">
        <v>4</v>
      </c>
      <c r="C15" s="4">
        <f t="shared" si="0"/>
        <v>0</v>
      </c>
      <c r="D15" s="4">
        <f t="shared" si="1"/>
        <v>0</v>
      </c>
      <c r="F15" s="4">
        <f t="shared" si="2"/>
        <v>0</v>
      </c>
      <c r="G15" s="4">
        <f t="shared" si="3"/>
        <v>0</v>
      </c>
      <c r="I15" s="4">
        <f t="shared" si="4"/>
        <v>0</v>
      </c>
      <c r="J15" s="4">
        <f t="shared" si="5"/>
        <v>0</v>
      </c>
      <c r="K15" s="4">
        <v>5</v>
      </c>
      <c r="L15" s="4">
        <f t="shared" si="6"/>
        <v>0.83333333333333337</v>
      </c>
      <c r="M15" s="4">
        <f t="shared" si="7"/>
        <v>7.1428571428571435E-3</v>
      </c>
      <c r="O15" s="4">
        <f t="shared" si="8"/>
        <v>0</v>
      </c>
      <c r="P15" s="4">
        <f t="shared" si="9"/>
        <v>0</v>
      </c>
      <c r="R15" s="4">
        <f t="shared" si="10"/>
        <v>0</v>
      </c>
      <c r="S15" s="4">
        <f t="shared" si="11"/>
        <v>0</v>
      </c>
      <c r="U15" s="4">
        <f t="shared" si="12"/>
        <v>0</v>
      </c>
      <c r="V15" s="4">
        <f t="shared" si="13"/>
        <v>0</v>
      </c>
      <c r="W15" s="4">
        <v>1</v>
      </c>
      <c r="X15" s="4">
        <f t="shared" si="14"/>
        <v>0.16666666666666666</v>
      </c>
      <c r="Y15" s="4">
        <f t="shared" si="15"/>
        <v>1.4285714285714286E-3</v>
      </c>
      <c r="AA15" s="4">
        <f t="shared" si="16"/>
        <v>0</v>
      </c>
      <c r="AB15" s="4">
        <f t="shared" si="17"/>
        <v>0</v>
      </c>
      <c r="AC15" s="4">
        <v>6</v>
      </c>
      <c r="AD15" s="4">
        <f t="shared" si="18"/>
        <v>8.5714285714285719E-3</v>
      </c>
    </row>
    <row r="16" spans="1:30" x14ac:dyDescent="0.25">
      <c r="A16" s="4" t="s">
        <v>49</v>
      </c>
      <c r="B16" s="4">
        <v>15</v>
      </c>
      <c r="C16" s="4">
        <f t="shared" si="0"/>
        <v>0.15463917525773196</v>
      </c>
      <c r="D16" s="4">
        <f t="shared" si="1"/>
        <v>2.1428571428571429E-2</v>
      </c>
      <c r="E16" s="4">
        <v>7</v>
      </c>
      <c r="F16" s="4">
        <f t="shared" si="2"/>
        <v>7.2164948453608241E-2</v>
      </c>
      <c r="G16" s="4">
        <f t="shared" si="3"/>
        <v>9.9999999999999985E-3</v>
      </c>
      <c r="H16" s="4">
        <v>2</v>
      </c>
      <c r="I16" s="4">
        <f t="shared" si="4"/>
        <v>2.0618556701030927E-2</v>
      </c>
      <c r="J16" s="4">
        <f t="shared" si="5"/>
        <v>2.8571428571428571E-3</v>
      </c>
      <c r="K16" s="4">
        <v>10</v>
      </c>
      <c r="L16" s="4">
        <f t="shared" si="6"/>
        <v>0.10309278350515463</v>
      </c>
      <c r="M16" s="4">
        <f t="shared" si="7"/>
        <v>1.4285714285714285E-2</v>
      </c>
      <c r="N16" s="4">
        <v>7</v>
      </c>
      <c r="O16" s="4">
        <f t="shared" si="8"/>
        <v>7.2164948453608241E-2</v>
      </c>
      <c r="P16" s="4">
        <f t="shared" si="9"/>
        <v>9.9999999999999985E-3</v>
      </c>
      <c r="Q16" s="4">
        <v>2</v>
      </c>
      <c r="R16" s="4">
        <f t="shared" si="10"/>
        <v>2.0618556701030927E-2</v>
      </c>
      <c r="S16" s="4">
        <f t="shared" si="11"/>
        <v>2.8571428571428571E-3</v>
      </c>
      <c r="T16" s="4">
        <v>25</v>
      </c>
      <c r="U16" s="4">
        <f t="shared" si="12"/>
        <v>0.25773195876288657</v>
      </c>
      <c r="V16" s="4">
        <f t="shared" si="13"/>
        <v>3.5714285714285712E-2</v>
      </c>
      <c r="W16" s="4">
        <v>27</v>
      </c>
      <c r="X16" s="4">
        <f t="shared" si="14"/>
        <v>0.27835051546391754</v>
      </c>
      <c r="Y16" s="4">
        <f t="shared" si="15"/>
        <v>3.8571428571428569E-2</v>
      </c>
      <c r="Z16" s="4">
        <v>2</v>
      </c>
      <c r="AA16" s="4">
        <f t="shared" si="16"/>
        <v>2.0618556701030927E-2</v>
      </c>
      <c r="AB16" s="4">
        <f t="shared" si="17"/>
        <v>2.8571428571428571E-3</v>
      </c>
      <c r="AC16" s="4">
        <v>97</v>
      </c>
      <c r="AD16" s="4">
        <f t="shared" si="18"/>
        <v>0.13857142857142857</v>
      </c>
    </row>
    <row r="17" spans="1:30" x14ac:dyDescent="0.25">
      <c r="A17" s="4" t="s">
        <v>11</v>
      </c>
      <c r="B17" s="4">
        <v>8</v>
      </c>
      <c r="C17" s="4">
        <f t="shared" si="0"/>
        <v>0.1702127659574468</v>
      </c>
      <c r="D17" s="4">
        <f t="shared" si="1"/>
        <v>1.1428571428571429E-2</v>
      </c>
      <c r="E17" s="4">
        <v>1</v>
      </c>
      <c r="F17" s="4">
        <f t="shared" si="2"/>
        <v>2.1276595744680851E-2</v>
      </c>
      <c r="G17" s="4">
        <f t="shared" si="3"/>
        <v>1.4285714285714286E-3</v>
      </c>
      <c r="H17" s="4">
        <v>2</v>
      </c>
      <c r="I17" s="4">
        <f t="shared" si="4"/>
        <v>4.2553191489361701E-2</v>
      </c>
      <c r="J17" s="4">
        <f t="shared" si="5"/>
        <v>2.8571428571428571E-3</v>
      </c>
      <c r="K17" s="4">
        <v>4</v>
      </c>
      <c r="L17" s="4">
        <f t="shared" si="6"/>
        <v>8.5106382978723402E-2</v>
      </c>
      <c r="M17" s="4">
        <f t="shared" si="7"/>
        <v>5.7142857142857143E-3</v>
      </c>
      <c r="N17" s="4">
        <v>3</v>
      </c>
      <c r="O17" s="4">
        <f t="shared" si="8"/>
        <v>6.3829787234042548E-2</v>
      </c>
      <c r="P17" s="4">
        <f t="shared" si="9"/>
        <v>4.2857142857142851E-3</v>
      </c>
      <c r="Q17" s="4">
        <v>6</v>
      </c>
      <c r="R17" s="4">
        <f t="shared" si="10"/>
        <v>0.1276595744680851</v>
      </c>
      <c r="S17" s="4">
        <f t="shared" si="11"/>
        <v>8.5714285714285701E-3</v>
      </c>
      <c r="T17" s="4">
        <v>4</v>
      </c>
      <c r="U17" s="4">
        <f t="shared" si="12"/>
        <v>8.5106382978723402E-2</v>
      </c>
      <c r="V17" s="4">
        <f t="shared" si="13"/>
        <v>5.7142857142857143E-3</v>
      </c>
      <c r="W17" s="4">
        <v>16</v>
      </c>
      <c r="X17" s="4">
        <f t="shared" si="14"/>
        <v>0.34042553191489361</v>
      </c>
      <c r="Y17" s="4">
        <f t="shared" si="15"/>
        <v>2.2857142857142857E-2</v>
      </c>
      <c r="Z17" s="4">
        <v>3</v>
      </c>
      <c r="AA17" s="4">
        <f t="shared" si="16"/>
        <v>6.3829787234042548E-2</v>
      </c>
      <c r="AB17" s="4">
        <f t="shared" si="17"/>
        <v>4.2857142857142851E-3</v>
      </c>
      <c r="AC17" s="4">
        <v>47</v>
      </c>
      <c r="AD17" s="4">
        <f t="shared" si="18"/>
        <v>6.7142857142857143E-2</v>
      </c>
    </row>
    <row r="18" spans="1:30" x14ac:dyDescent="0.25">
      <c r="A18" s="4" t="s">
        <v>32</v>
      </c>
      <c r="C18" s="4">
        <f t="shared" si="0"/>
        <v>0</v>
      </c>
      <c r="D18" s="4">
        <f t="shared" si="1"/>
        <v>0</v>
      </c>
      <c r="F18" s="4">
        <f t="shared" si="2"/>
        <v>0</v>
      </c>
      <c r="G18" s="4">
        <f t="shared" si="3"/>
        <v>0</v>
      </c>
      <c r="I18" s="4">
        <f t="shared" si="4"/>
        <v>0</v>
      </c>
      <c r="J18" s="4">
        <f t="shared" si="5"/>
        <v>0</v>
      </c>
      <c r="K18" s="4">
        <v>1</v>
      </c>
      <c r="L18" s="4">
        <f t="shared" si="6"/>
        <v>0.5</v>
      </c>
      <c r="M18" s="4">
        <f t="shared" si="7"/>
        <v>1.4285714285714286E-3</v>
      </c>
      <c r="O18" s="4">
        <f t="shared" si="8"/>
        <v>0</v>
      </c>
      <c r="P18" s="4">
        <f t="shared" si="9"/>
        <v>0</v>
      </c>
      <c r="R18" s="4">
        <f t="shared" si="10"/>
        <v>0</v>
      </c>
      <c r="S18" s="4">
        <f t="shared" si="11"/>
        <v>0</v>
      </c>
      <c r="U18" s="4">
        <f t="shared" si="12"/>
        <v>0</v>
      </c>
      <c r="V18" s="4">
        <f t="shared" si="13"/>
        <v>0</v>
      </c>
      <c r="X18" s="4">
        <f t="shared" si="14"/>
        <v>0</v>
      </c>
      <c r="Y18" s="4">
        <f t="shared" si="15"/>
        <v>0</v>
      </c>
      <c r="Z18" s="4">
        <v>1</v>
      </c>
      <c r="AA18" s="4">
        <f t="shared" si="16"/>
        <v>0.5</v>
      </c>
      <c r="AB18" s="4">
        <f t="shared" si="17"/>
        <v>1.4285714285714286E-3</v>
      </c>
      <c r="AC18" s="4">
        <v>2</v>
      </c>
      <c r="AD18" s="4">
        <f t="shared" si="18"/>
        <v>2.8571428571428571E-3</v>
      </c>
    </row>
    <row r="19" spans="1:30" x14ac:dyDescent="0.25">
      <c r="A19" s="4" t="s">
        <v>29</v>
      </c>
      <c r="B19" s="4">
        <v>1</v>
      </c>
      <c r="C19" s="4">
        <f t="shared" si="0"/>
        <v>0.25</v>
      </c>
      <c r="D19" s="4">
        <f t="shared" si="1"/>
        <v>1.4285714285714286E-3</v>
      </c>
      <c r="F19" s="4">
        <f t="shared" si="2"/>
        <v>0</v>
      </c>
      <c r="G19" s="4">
        <f t="shared" si="3"/>
        <v>0</v>
      </c>
      <c r="I19" s="4">
        <f t="shared" si="4"/>
        <v>0</v>
      </c>
      <c r="J19" s="4">
        <f t="shared" si="5"/>
        <v>0</v>
      </c>
      <c r="L19" s="4">
        <f t="shared" si="6"/>
        <v>0</v>
      </c>
      <c r="M19" s="4">
        <f t="shared" si="7"/>
        <v>0</v>
      </c>
      <c r="N19" s="4">
        <v>2</v>
      </c>
      <c r="O19" s="4">
        <f t="shared" si="8"/>
        <v>0.5</v>
      </c>
      <c r="P19" s="4">
        <f t="shared" si="9"/>
        <v>2.8571428571428571E-3</v>
      </c>
      <c r="R19" s="4">
        <f t="shared" si="10"/>
        <v>0</v>
      </c>
      <c r="S19" s="4">
        <f t="shared" si="11"/>
        <v>0</v>
      </c>
      <c r="U19" s="4">
        <f t="shared" si="12"/>
        <v>0</v>
      </c>
      <c r="V19" s="4">
        <f t="shared" si="13"/>
        <v>0</v>
      </c>
      <c r="X19" s="4">
        <f t="shared" si="14"/>
        <v>0</v>
      </c>
      <c r="Y19" s="4">
        <f t="shared" si="15"/>
        <v>0</v>
      </c>
      <c r="Z19" s="4">
        <v>1</v>
      </c>
      <c r="AA19" s="4">
        <f t="shared" si="16"/>
        <v>0.25</v>
      </c>
      <c r="AB19" s="4">
        <f t="shared" si="17"/>
        <v>1.4285714285714286E-3</v>
      </c>
      <c r="AC19" s="4">
        <v>4</v>
      </c>
      <c r="AD19" s="4">
        <f t="shared" si="18"/>
        <v>5.7142857142857143E-3</v>
      </c>
    </row>
    <row r="20" spans="1:30" x14ac:dyDescent="0.25">
      <c r="A20" s="4" t="s">
        <v>42</v>
      </c>
      <c r="C20" s="4">
        <f t="shared" si="0"/>
        <v>0</v>
      </c>
      <c r="D20" s="4">
        <f t="shared" si="1"/>
        <v>0</v>
      </c>
      <c r="F20" s="4">
        <f t="shared" si="2"/>
        <v>0</v>
      </c>
      <c r="G20" s="4">
        <f t="shared" si="3"/>
        <v>0</v>
      </c>
      <c r="H20" s="4">
        <v>1</v>
      </c>
      <c r="I20" s="4">
        <f t="shared" si="4"/>
        <v>0.25</v>
      </c>
      <c r="J20" s="4">
        <f t="shared" si="5"/>
        <v>1.4285714285714286E-3</v>
      </c>
      <c r="K20" s="4">
        <v>1</v>
      </c>
      <c r="L20" s="4">
        <f t="shared" si="6"/>
        <v>0.25</v>
      </c>
      <c r="M20" s="4">
        <f t="shared" si="7"/>
        <v>1.4285714285714286E-3</v>
      </c>
      <c r="N20" s="4">
        <v>1</v>
      </c>
      <c r="O20" s="4">
        <f t="shared" si="8"/>
        <v>0.25</v>
      </c>
      <c r="P20" s="4">
        <f t="shared" si="9"/>
        <v>1.4285714285714286E-3</v>
      </c>
      <c r="R20" s="4">
        <f t="shared" si="10"/>
        <v>0</v>
      </c>
      <c r="S20" s="4">
        <f t="shared" si="11"/>
        <v>0</v>
      </c>
      <c r="U20" s="4">
        <f t="shared" si="12"/>
        <v>0</v>
      </c>
      <c r="V20" s="4">
        <f t="shared" si="13"/>
        <v>0</v>
      </c>
      <c r="X20" s="4">
        <f t="shared" si="14"/>
        <v>0</v>
      </c>
      <c r="Y20" s="4">
        <f t="shared" si="15"/>
        <v>0</v>
      </c>
      <c r="Z20" s="4">
        <v>1</v>
      </c>
      <c r="AA20" s="4">
        <f t="shared" si="16"/>
        <v>0.25</v>
      </c>
      <c r="AB20" s="4">
        <f t="shared" si="17"/>
        <v>1.4285714285714286E-3</v>
      </c>
      <c r="AC20" s="4">
        <v>4</v>
      </c>
      <c r="AD20" s="4">
        <f t="shared" si="18"/>
        <v>5.7142857142857143E-3</v>
      </c>
    </row>
    <row r="21" spans="1:30" x14ac:dyDescent="0.25">
      <c r="A21" s="4" t="s">
        <v>6</v>
      </c>
      <c r="C21" s="4">
        <f t="shared" si="0"/>
        <v>0</v>
      </c>
      <c r="D21" s="4">
        <f t="shared" si="1"/>
        <v>0</v>
      </c>
      <c r="E21" s="4">
        <v>1</v>
      </c>
      <c r="F21" s="4">
        <f t="shared" si="2"/>
        <v>0.04</v>
      </c>
      <c r="G21" s="4">
        <f t="shared" si="3"/>
        <v>1.4285714285714286E-3</v>
      </c>
      <c r="H21" s="4">
        <v>1</v>
      </c>
      <c r="I21" s="4">
        <f t="shared" si="4"/>
        <v>0.04</v>
      </c>
      <c r="J21" s="4">
        <f t="shared" si="5"/>
        <v>1.4285714285714286E-3</v>
      </c>
      <c r="K21" s="4">
        <v>10</v>
      </c>
      <c r="L21" s="4">
        <f t="shared" si="6"/>
        <v>0.4</v>
      </c>
      <c r="M21" s="4">
        <f t="shared" si="7"/>
        <v>1.4285714285714285E-2</v>
      </c>
      <c r="O21" s="4">
        <f t="shared" si="8"/>
        <v>0</v>
      </c>
      <c r="P21" s="4">
        <f t="shared" si="9"/>
        <v>0</v>
      </c>
      <c r="Q21" s="4">
        <v>12</v>
      </c>
      <c r="R21" s="4">
        <f t="shared" si="10"/>
        <v>0.48</v>
      </c>
      <c r="S21" s="4">
        <f t="shared" si="11"/>
        <v>1.714285714285714E-2</v>
      </c>
      <c r="U21" s="4">
        <f t="shared" si="12"/>
        <v>0</v>
      </c>
      <c r="V21" s="4">
        <f t="shared" si="13"/>
        <v>0</v>
      </c>
      <c r="W21" s="4">
        <v>1</v>
      </c>
      <c r="X21" s="4">
        <f t="shared" si="14"/>
        <v>0.04</v>
      </c>
      <c r="Y21" s="4">
        <f t="shared" si="15"/>
        <v>1.4285714285714286E-3</v>
      </c>
      <c r="AA21" s="4">
        <f t="shared" si="16"/>
        <v>0</v>
      </c>
      <c r="AB21" s="4">
        <f t="shared" si="17"/>
        <v>0</v>
      </c>
      <c r="AC21" s="4">
        <v>25</v>
      </c>
      <c r="AD21" s="4">
        <f t="shared" si="18"/>
        <v>3.5714285714285712E-2</v>
      </c>
    </row>
    <row r="22" spans="1:30" x14ac:dyDescent="0.25">
      <c r="A22" s="4" t="s">
        <v>50</v>
      </c>
      <c r="C22" s="4">
        <f t="shared" si="0"/>
        <v>0</v>
      </c>
      <c r="D22" s="4">
        <f t="shared" si="1"/>
        <v>0</v>
      </c>
      <c r="F22" s="4">
        <f t="shared" si="2"/>
        <v>0</v>
      </c>
      <c r="G22" s="4">
        <f t="shared" si="3"/>
        <v>0</v>
      </c>
      <c r="I22" s="4">
        <f t="shared" si="4"/>
        <v>0</v>
      </c>
      <c r="J22" s="4">
        <f t="shared" si="5"/>
        <v>0</v>
      </c>
      <c r="K22" s="4">
        <v>3</v>
      </c>
      <c r="L22" s="4">
        <f t="shared" si="6"/>
        <v>1</v>
      </c>
      <c r="M22" s="4">
        <f t="shared" si="7"/>
        <v>4.2857142857142859E-3</v>
      </c>
      <c r="O22" s="4">
        <f t="shared" si="8"/>
        <v>0</v>
      </c>
      <c r="P22" s="4">
        <f t="shared" si="9"/>
        <v>0</v>
      </c>
      <c r="R22" s="4">
        <f t="shared" si="10"/>
        <v>0</v>
      </c>
      <c r="S22" s="4">
        <f t="shared" si="11"/>
        <v>0</v>
      </c>
      <c r="U22" s="4">
        <f t="shared" si="12"/>
        <v>0</v>
      </c>
      <c r="V22" s="4">
        <f t="shared" si="13"/>
        <v>0</v>
      </c>
      <c r="X22" s="4">
        <f t="shared" si="14"/>
        <v>0</v>
      </c>
      <c r="Y22" s="4">
        <f t="shared" si="15"/>
        <v>0</v>
      </c>
      <c r="AA22" s="4">
        <f t="shared" si="16"/>
        <v>0</v>
      </c>
      <c r="AB22" s="4">
        <f t="shared" si="17"/>
        <v>0</v>
      </c>
      <c r="AC22" s="4">
        <v>3</v>
      </c>
      <c r="AD22" s="4">
        <f t="shared" si="18"/>
        <v>4.2857142857142859E-3</v>
      </c>
    </row>
    <row r="23" spans="1:30" x14ac:dyDescent="0.25">
      <c r="A23" s="4" t="s">
        <v>41</v>
      </c>
      <c r="C23" s="4">
        <f t="shared" si="0"/>
        <v>0</v>
      </c>
      <c r="D23" s="4">
        <f t="shared" si="1"/>
        <v>0</v>
      </c>
      <c r="E23" s="4">
        <v>6</v>
      </c>
      <c r="F23" s="4">
        <f t="shared" si="2"/>
        <v>0.33333333333333331</v>
      </c>
      <c r="G23" s="4">
        <f t="shared" si="3"/>
        <v>8.5714285714285701E-3</v>
      </c>
      <c r="H23" s="4">
        <v>1</v>
      </c>
      <c r="I23" s="4">
        <f t="shared" si="4"/>
        <v>5.5555555555555552E-2</v>
      </c>
      <c r="J23" s="4">
        <f t="shared" si="5"/>
        <v>1.4285714285714286E-3</v>
      </c>
      <c r="L23" s="4">
        <f t="shared" si="6"/>
        <v>0</v>
      </c>
      <c r="M23" s="4">
        <f t="shared" si="7"/>
        <v>0</v>
      </c>
      <c r="N23" s="4">
        <v>1</v>
      </c>
      <c r="O23" s="4">
        <f t="shared" si="8"/>
        <v>5.5555555555555552E-2</v>
      </c>
      <c r="P23" s="4">
        <f t="shared" si="9"/>
        <v>1.4285714285714286E-3</v>
      </c>
      <c r="R23" s="4">
        <f t="shared" si="10"/>
        <v>0</v>
      </c>
      <c r="S23" s="4">
        <f t="shared" si="11"/>
        <v>0</v>
      </c>
      <c r="T23" s="4">
        <v>4</v>
      </c>
      <c r="U23" s="4">
        <f t="shared" si="12"/>
        <v>0.22222222222222221</v>
      </c>
      <c r="V23" s="4">
        <f t="shared" si="13"/>
        <v>5.7142857142857143E-3</v>
      </c>
      <c r="W23" s="4">
        <v>4</v>
      </c>
      <c r="X23" s="4">
        <f t="shared" si="14"/>
        <v>0.22222222222222221</v>
      </c>
      <c r="Y23" s="4">
        <f t="shared" si="15"/>
        <v>5.7142857142857143E-3</v>
      </c>
      <c r="Z23" s="4">
        <v>2</v>
      </c>
      <c r="AA23" s="4">
        <f t="shared" si="16"/>
        <v>0.1111111111111111</v>
      </c>
      <c r="AB23" s="4">
        <f t="shared" si="17"/>
        <v>2.8571428571428571E-3</v>
      </c>
      <c r="AC23" s="4">
        <v>18</v>
      </c>
      <c r="AD23" s="4">
        <f t="shared" si="18"/>
        <v>2.5714285714285714E-2</v>
      </c>
    </row>
    <row r="24" spans="1:30" x14ac:dyDescent="0.25">
      <c r="A24" s="4" t="s">
        <v>36</v>
      </c>
      <c r="C24" s="4">
        <f t="shared" si="0"/>
        <v>0</v>
      </c>
      <c r="D24" s="4">
        <f t="shared" si="1"/>
        <v>0</v>
      </c>
      <c r="F24" s="4">
        <f t="shared" si="2"/>
        <v>0</v>
      </c>
      <c r="G24" s="4">
        <f t="shared" si="3"/>
        <v>0</v>
      </c>
      <c r="H24" s="4">
        <v>1</v>
      </c>
      <c r="I24" s="4">
        <f t="shared" si="4"/>
        <v>1</v>
      </c>
      <c r="J24" s="4">
        <f t="shared" si="5"/>
        <v>1.4285714285714286E-3</v>
      </c>
      <c r="L24" s="4">
        <f t="shared" si="6"/>
        <v>0</v>
      </c>
      <c r="M24" s="4">
        <f t="shared" si="7"/>
        <v>0</v>
      </c>
      <c r="O24" s="4">
        <f t="shared" si="8"/>
        <v>0</v>
      </c>
      <c r="P24" s="4">
        <f t="shared" si="9"/>
        <v>0</v>
      </c>
      <c r="R24" s="4">
        <f t="shared" si="10"/>
        <v>0</v>
      </c>
      <c r="S24" s="4">
        <f t="shared" si="11"/>
        <v>0</v>
      </c>
      <c r="U24" s="4">
        <f t="shared" si="12"/>
        <v>0</v>
      </c>
      <c r="V24" s="4">
        <f t="shared" si="13"/>
        <v>0</v>
      </c>
      <c r="X24" s="4">
        <f t="shared" si="14"/>
        <v>0</v>
      </c>
      <c r="Y24" s="4">
        <f t="shared" si="15"/>
        <v>0</v>
      </c>
      <c r="AA24" s="4">
        <f t="shared" si="16"/>
        <v>0</v>
      </c>
      <c r="AB24" s="4">
        <f t="shared" si="17"/>
        <v>0</v>
      </c>
      <c r="AC24" s="4">
        <v>1</v>
      </c>
      <c r="AD24" s="4">
        <f t="shared" si="18"/>
        <v>1.4285714285714286E-3</v>
      </c>
    </row>
    <row r="25" spans="1:30" x14ac:dyDescent="0.25">
      <c r="A25" s="4" t="s">
        <v>30</v>
      </c>
      <c r="C25" s="4">
        <f t="shared" si="0"/>
        <v>0</v>
      </c>
      <c r="D25" s="4">
        <f t="shared" si="1"/>
        <v>0</v>
      </c>
      <c r="E25" s="4">
        <v>1</v>
      </c>
      <c r="F25" s="4">
        <f t="shared" si="2"/>
        <v>1</v>
      </c>
      <c r="G25" s="4">
        <f t="shared" si="3"/>
        <v>1.4285714285714286E-3</v>
      </c>
      <c r="I25" s="4">
        <f t="shared" si="4"/>
        <v>0</v>
      </c>
      <c r="J25" s="4">
        <f t="shared" si="5"/>
        <v>0</v>
      </c>
      <c r="L25" s="4">
        <f t="shared" si="6"/>
        <v>0</v>
      </c>
      <c r="M25" s="4">
        <f t="shared" si="7"/>
        <v>0</v>
      </c>
      <c r="O25" s="4">
        <f t="shared" si="8"/>
        <v>0</v>
      </c>
      <c r="P25" s="4">
        <f t="shared" si="9"/>
        <v>0</v>
      </c>
      <c r="R25" s="4">
        <f t="shared" si="10"/>
        <v>0</v>
      </c>
      <c r="S25" s="4">
        <f t="shared" si="11"/>
        <v>0</v>
      </c>
      <c r="U25" s="4">
        <f t="shared" si="12"/>
        <v>0</v>
      </c>
      <c r="V25" s="4">
        <f t="shared" si="13"/>
        <v>0</v>
      </c>
      <c r="X25" s="4">
        <f t="shared" si="14"/>
        <v>0</v>
      </c>
      <c r="Y25" s="4">
        <f t="shared" si="15"/>
        <v>0</v>
      </c>
      <c r="AA25" s="4">
        <f t="shared" si="16"/>
        <v>0</v>
      </c>
      <c r="AB25" s="4">
        <f t="shared" si="17"/>
        <v>0</v>
      </c>
      <c r="AC25" s="4">
        <v>1</v>
      </c>
      <c r="AD25" s="4">
        <f t="shared" si="18"/>
        <v>1.4285714285714286E-3</v>
      </c>
    </row>
    <row r="26" spans="1:30" x14ac:dyDescent="0.25">
      <c r="A26" s="4" t="s">
        <v>51</v>
      </c>
      <c r="C26" s="4">
        <f t="shared" si="0"/>
        <v>0</v>
      </c>
      <c r="D26" s="4">
        <f t="shared" si="1"/>
        <v>0</v>
      </c>
      <c r="F26" s="4">
        <f t="shared" si="2"/>
        <v>0</v>
      </c>
      <c r="G26" s="4">
        <f t="shared" si="3"/>
        <v>0</v>
      </c>
      <c r="I26" s="4">
        <f t="shared" si="4"/>
        <v>0</v>
      </c>
      <c r="J26" s="4">
        <f t="shared" si="5"/>
        <v>0</v>
      </c>
      <c r="L26" s="4">
        <f t="shared" si="6"/>
        <v>0</v>
      </c>
      <c r="M26" s="4">
        <f t="shared" si="7"/>
        <v>0</v>
      </c>
      <c r="O26" s="4">
        <f t="shared" si="8"/>
        <v>0</v>
      </c>
      <c r="P26" s="4">
        <f t="shared" si="9"/>
        <v>0</v>
      </c>
      <c r="R26" s="4">
        <f t="shared" si="10"/>
        <v>0</v>
      </c>
      <c r="S26" s="4">
        <f t="shared" si="11"/>
        <v>0</v>
      </c>
      <c r="U26" s="4">
        <f t="shared" si="12"/>
        <v>0</v>
      </c>
      <c r="V26" s="4">
        <f t="shared" si="13"/>
        <v>0</v>
      </c>
      <c r="X26" s="4">
        <f t="shared" si="14"/>
        <v>0</v>
      </c>
      <c r="Y26" s="4">
        <f t="shared" si="15"/>
        <v>0</v>
      </c>
      <c r="Z26" s="4">
        <v>2</v>
      </c>
      <c r="AA26" s="4">
        <f t="shared" si="16"/>
        <v>1</v>
      </c>
      <c r="AB26" s="4">
        <f t="shared" si="17"/>
        <v>2.8571428571428571E-3</v>
      </c>
      <c r="AC26" s="4">
        <v>2</v>
      </c>
      <c r="AD26" s="4">
        <f t="shared" si="18"/>
        <v>2.8571428571428571E-3</v>
      </c>
    </row>
    <row r="27" spans="1:30" x14ac:dyDescent="0.25">
      <c r="A27" s="4" t="s">
        <v>39</v>
      </c>
      <c r="C27" s="4">
        <f t="shared" si="0"/>
        <v>0</v>
      </c>
      <c r="D27" s="4">
        <f t="shared" si="1"/>
        <v>0</v>
      </c>
      <c r="F27" s="4">
        <f t="shared" si="2"/>
        <v>0</v>
      </c>
      <c r="G27" s="4">
        <f t="shared" si="3"/>
        <v>0</v>
      </c>
      <c r="H27" s="4">
        <v>15</v>
      </c>
      <c r="I27" s="4">
        <f t="shared" si="4"/>
        <v>0.1744186046511628</v>
      </c>
      <c r="J27" s="4">
        <f t="shared" si="5"/>
        <v>2.1428571428571429E-2</v>
      </c>
      <c r="K27" s="4">
        <v>36</v>
      </c>
      <c r="L27" s="4">
        <f t="shared" si="6"/>
        <v>0.41860465116279072</v>
      </c>
      <c r="M27" s="4">
        <f t="shared" si="7"/>
        <v>5.1428571428571435E-2</v>
      </c>
      <c r="O27" s="4">
        <f t="shared" si="8"/>
        <v>0</v>
      </c>
      <c r="P27" s="4">
        <f t="shared" si="9"/>
        <v>0</v>
      </c>
      <c r="Q27" s="4">
        <v>35</v>
      </c>
      <c r="R27" s="4">
        <f t="shared" si="10"/>
        <v>0.40697674418604651</v>
      </c>
      <c r="S27" s="4">
        <f t="shared" si="11"/>
        <v>0.05</v>
      </c>
      <c r="U27" s="4">
        <f t="shared" si="12"/>
        <v>0</v>
      </c>
      <c r="V27" s="4">
        <f t="shared" si="13"/>
        <v>0</v>
      </c>
      <c r="X27" s="4">
        <f t="shared" si="14"/>
        <v>0</v>
      </c>
      <c r="Y27" s="4">
        <f t="shared" si="15"/>
        <v>0</v>
      </c>
      <c r="AA27" s="4">
        <f t="shared" si="16"/>
        <v>0</v>
      </c>
      <c r="AB27" s="4">
        <f t="shared" si="17"/>
        <v>0</v>
      </c>
      <c r="AC27" s="4">
        <v>86</v>
      </c>
      <c r="AD27" s="4">
        <f t="shared" si="18"/>
        <v>0.12285714285714286</v>
      </c>
    </row>
    <row r="28" spans="1:30" x14ac:dyDescent="0.25">
      <c r="A28" s="4" t="s">
        <v>33</v>
      </c>
      <c r="C28" s="4">
        <f t="shared" si="0"/>
        <v>0</v>
      </c>
      <c r="D28" s="4">
        <f t="shared" si="1"/>
        <v>0</v>
      </c>
      <c r="E28" s="4">
        <v>1</v>
      </c>
      <c r="F28" s="4">
        <f t="shared" si="2"/>
        <v>0.33333333333333331</v>
      </c>
      <c r="G28" s="4">
        <f t="shared" si="3"/>
        <v>1.4285714285714286E-3</v>
      </c>
      <c r="H28" s="4">
        <v>1</v>
      </c>
      <c r="I28" s="4">
        <f t="shared" si="4"/>
        <v>0.33333333333333331</v>
      </c>
      <c r="J28" s="4">
        <f t="shared" si="5"/>
        <v>1.4285714285714286E-3</v>
      </c>
      <c r="L28" s="4">
        <f t="shared" si="6"/>
        <v>0</v>
      </c>
      <c r="M28" s="4">
        <f t="shared" si="7"/>
        <v>0</v>
      </c>
      <c r="N28" s="4">
        <v>1</v>
      </c>
      <c r="O28" s="4">
        <f t="shared" si="8"/>
        <v>0.33333333333333331</v>
      </c>
      <c r="P28" s="4">
        <f t="shared" si="9"/>
        <v>1.4285714285714286E-3</v>
      </c>
      <c r="R28" s="4">
        <f t="shared" si="10"/>
        <v>0</v>
      </c>
      <c r="S28" s="4">
        <f t="shared" si="11"/>
        <v>0</v>
      </c>
      <c r="U28" s="4">
        <f t="shared" si="12"/>
        <v>0</v>
      </c>
      <c r="V28" s="4">
        <f t="shared" si="13"/>
        <v>0</v>
      </c>
      <c r="X28" s="4">
        <f t="shared" si="14"/>
        <v>0</v>
      </c>
      <c r="Y28" s="4">
        <f t="shared" si="15"/>
        <v>0</v>
      </c>
      <c r="AA28" s="4">
        <f t="shared" si="16"/>
        <v>0</v>
      </c>
      <c r="AB28" s="4">
        <f t="shared" si="17"/>
        <v>0</v>
      </c>
      <c r="AC28" s="4">
        <v>3</v>
      </c>
      <c r="AD28" s="4">
        <f t="shared" si="18"/>
        <v>4.2857142857142859E-3</v>
      </c>
    </row>
    <row r="29" spans="1:30" x14ac:dyDescent="0.25">
      <c r="A29" s="4" t="s">
        <v>9</v>
      </c>
      <c r="B29" s="4">
        <v>3</v>
      </c>
      <c r="C29" s="4">
        <f t="shared" si="0"/>
        <v>0.10344827586206896</v>
      </c>
      <c r="D29" s="4">
        <f t="shared" si="1"/>
        <v>4.2857142857142851E-3</v>
      </c>
      <c r="E29" s="4">
        <v>4</v>
      </c>
      <c r="F29" s="4">
        <f t="shared" si="2"/>
        <v>0.13793103448275862</v>
      </c>
      <c r="G29" s="4">
        <f t="shared" si="3"/>
        <v>5.7142857142857134E-3</v>
      </c>
      <c r="I29" s="4">
        <f t="shared" si="4"/>
        <v>0</v>
      </c>
      <c r="J29" s="4">
        <f t="shared" si="5"/>
        <v>0</v>
      </c>
      <c r="K29" s="4">
        <v>5</v>
      </c>
      <c r="L29" s="4">
        <f t="shared" si="6"/>
        <v>0.17241379310344829</v>
      </c>
      <c r="M29" s="4">
        <f t="shared" si="7"/>
        <v>7.1428571428571426E-3</v>
      </c>
      <c r="N29" s="4">
        <v>10</v>
      </c>
      <c r="O29" s="4">
        <f t="shared" si="8"/>
        <v>0.34482758620689657</v>
      </c>
      <c r="P29" s="4">
        <f t="shared" si="9"/>
        <v>1.4285714285714285E-2</v>
      </c>
      <c r="Q29" s="4">
        <v>1</v>
      </c>
      <c r="R29" s="4">
        <f t="shared" si="10"/>
        <v>3.4482758620689655E-2</v>
      </c>
      <c r="S29" s="4">
        <f t="shared" si="11"/>
        <v>1.4285714285714284E-3</v>
      </c>
      <c r="T29" s="4">
        <v>2</v>
      </c>
      <c r="U29" s="4">
        <f t="shared" si="12"/>
        <v>6.8965517241379309E-2</v>
      </c>
      <c r="V29" s="4">
        <f t="shared" si="13"/>
        <v>2.8571428571428567E-3</v>
      </c>
      <c r="W29" s="4">
        <v>1</v>
      </c>
      <c r="X29" s="4">
        <f t="shared" si="14"/>
        <v>3.4482758620689655E-2</v>
      </c>
      <c r="Y29" s="4">
        <f t="shared" si="15"/>
        <v>1.4285714285714284E-3</v>
      </c>
      <c r="Z29" s="4">
        <v>3</v>
      </c>
      <c r="AA29" s="4">
        <f t="shared" si="16"/>
        <v>0.10344827586206896</v>
      </c>
      <c r="AB29" s="4">
        <f t="shared" si="17"/>
        <v>4.2857142857142851E-3</v>
      </c>
      <c r="AC29" s="4">
        <v>29</v>
      </c>
      <c r="AD29" s="4">
        <f t="shared" si="18"/>
        <v>4.1428571428571426E-2</v>
      </c>
    </row>
    <row r="30" spans="1:30" x14ac:dyDescent="0.25">
      <c r="A30" s="4" t="s">
        <v>52</v>
      </c>
      <c r="C30" s="4">
        <f>B30/AC30</f>
        <v>0</v>
      </c>
      <c r="D30" s="4">
        <f t="shared" si="1"/>
        <v>0</v>
      </c>
      <c r="F30" s="4">
        <f t="shared" si="2"/>
        <v>0</v>
      </c>
      <c r="G30" s="4">
        <f t="shared" si="3"/>
        <v>0</v>
      </c>
      <c r="I30" s="4">
        <f t="shared" si="4"/>
        <v>0</v>
      </c>
      <c r="J30" s="4">
        <f t="shared" si="5"/>
        <v>0</v>
      </c>
      <c r="L30" s="4">
        <f t="shared" si="6"/>
        <v>0</v>
      </c>
      <c r="M30" s="4">
        <f t="shared" si="7"/>
        <v>0</v>
      </c>
      <c r="O30" s="4">
        <f t="shared" si="8"/>
        <v>0</v>
      </c>
      <c r="P30" s="4">
        <f t="shared" si="9"/>
        <v>0</v>
      </c>
      <c r="R30" s="4">
        <f t="shared" si="10"/>
        <v>0</v>
      </c>
      <c r="S30" s="4">
        <f t="shared" si="11"/>
        <v>0</v>
      </c>
      <c r="T30" s="4">
        <v>2</v>
      </c>
      <c r="U30" s="4">
        <f t="shared" si="12"/>
        <v>1</v>
      </c>
      <c r="V30" s="4">
        <f t="shared" si="13"/>
        <v>2.8571428571428571E-3</v>
      </c>
      <c r="X30" s="4">
        <f t="shared" si="14"/>
        <v>0</v>
      </c>
      <c r="Y30" s="4">
        <f t="shared" si="15"/>
        <v>0</v>
      </c>
      <c r="AA30" s="4">
        <f t="shared" si="16"/>
        <v>0</v>
      </c>
      <c r="AB30" s="4">
        <f t="shared" si="17"/>
        <v>0</v>
      </c>
      <c r="AC30" s="4">
        <v>2</v>
      </c>
      <c r="AD30" s="4">
        <f t="shared" si="18"/>
        <v>2.8571428571428571E-3</v>
      </c>
    </row>
    <row r="31" spans="1:30" x14ac:dyDescent="0.25">
      <c r="AC31" s="6">
        <v>700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礁栖生物24.5</vt:lpstr>
      <vt:lpstr>优势种及优势度</vt:lpstr>
      <vt:lpstr>优势度计算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杨传平</dc:creator>
  <cp:lastModifiedBy>ttkx syz</cp:lastModifiedBy>
  <dcterms:created xsi:type="dcterms:W3CDTF">2024-05-28T06:44:00Z</dcterms:created>
  <dcterms:modified xsi:type="dcterms:W3CDTF">2025-04-20T09:06:38Z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5A1D1F01D7584457891BC5CE52FF111B_13</vt:lpwstr>
  </property>
  <property fmtid="{D5CDD505-2E9C-101B-9397-08002B2CF9AE}" pid="3" name="KSOProductBuildVer">
    <vt:lpwstr>2052-12.1.0.16929</vt:lpwstr>
  </property>
</Properties>
</file>